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Monika\Dropbox (vilnius economics)\_KOMUN\Velzio KOM\2020 RAS\Patikra_ŠIL\8.1.6. TU priedai\"/>
    </mc:Choice>
  </mc:AlternateContent>
  <xr:revisionPtr revIDLastSave="0" documentId="13_ncr:1_{B771096F-9A3C-4B8F-A504-E49923DA1138}" xr6:coauthVersionLast="47" xr6:coauthVersionMax="47" xr10:uidLastSave="{00000000-0000-0000-0000-000000000000}"/>
  <bookViews>
    <workbookView xWindow="-120" yWindow="-120" windowWidth="29040" windowHeight="15990" xr2:uid="{00000000-000D-0000-FFFF-FFFF00000000}"/>
  </bookViews>
  <sheets>
    <sheet name="TU &gt;" sheetId="10" r:id="rId1"/>
    <sheet name="3.1" sheetId="11" r:id="rId2"/>
    <sheet name="3.2" sheetId="12" r:id="rId3"/>
    <sheet name="3.3" sheetId="13" r:id="rId4"/>
    <sheet name="3.4" sheetId="14" r:id="rId5"/>
    <sheet name="3.5" sheetId="15" r:id="rId6"/>
    <sheet name="Turtas" sheetId="16" r:id="rId7"/>
  </sheets>
  <definedNames>
    <definedName name="_xlnm._FilterDatabase" localSheetId="6" hidden="1">Turtas!$B$10:$AS$473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473" i="16" l="1"/>
  <c r="AJ473" i="16" s="1"/>
  <c r="AK473" i="16" s="1"/>
  <c r="G473" i="16"/>
  <c r="G472" i="16"/>
  <c r="AH471" i="16"/>
  <c r="AJ471" i="16" s="1"/>
  <c r="AK471" i="16"/>
  <c r="G471" i="16"/>
  <c r="AH470" i="16"/>
  <c r="AJ470" i="16" s="1"/>
  <c r="G470" i="16"/>
  <c r="AH469" i="16"/>
  <c r="AJ469" i="16" s="1"/>
  <c r="AK469" i="16" s="1"/>
  <c r="G469" i="16"/>
  <c r="AH468" i="16"/>
  <c r="AJ468" i="16" s="1"/>
  <c r="AK468" i="16" s="1"/>
  <c r="G468" i="16"/>
  <c r="AK467" i="16"/>
  <c r="AH467" i="16"/>
  <c r="AJ467" i="16" s="1"/>
  <c r="G467" i="16"/>
  <c r="AL466" i="16"/>
  <c r="AH466" i="16"/>
  <c r="AJ466" i="16" s="1"/>
  <c r="AK466" i="16" s="1"/>
  <c r="G466" i="16"/>
  <c r="AH465" i="16"/>
  <c r="AJ465" i="16" s="1"/>
  <c r="AK465" i="16" s="1"/>
  <c r="G465" i="16"/>
  <c r="G464" i="16"/>
  <c r="AH463" i="16"/>
  <c r="AJ463" i="16" s="1"/>
  <c r="G463" i="16"/>
  <c r="AK462" i="16"/>
  <c r="AP462" i="16" s="1"/>
  <c r="AH462" i="16"/>
  <c r="AJ462" i="16" s="1"/>
  <c r="G462" i="16"/>
  <c r="AH461" i="16"/>
  <c r="AJ461" i="16" s="1"/>
  <c r="AK461" i="16" s="1"/>
  <c r="G461" i="16"/>
  <c r="AH460" i="16"/>
  <c r="AJ460" i="16" s="1"/>
  <c r="AK460" i="16" s="1"/>
  <c r="AN460" i="16" s="1"/>
  <c r="G460" i="16"/>
  <c r="AH459" i="16"/>
  <c r="AJ459" i="16" s="1"/>
  <c r="G459" i="16"/>
  <c r="AL458" i="16"/>
  <c r="AH458" i="16"/>
  <c r="AJ458" i="16" s="1"/>
  <c r="AK458" i="16" s="1"/>
  <c r="G458" i="16"/>
  <c r="AH457" i="16"/>
  <c r="AJ457" i="16" s="1"/>
  <c r="AK457" i="16" s="1"/>
  <c r="G457" i="16"/>
  <c r="G456" i="16"/>
  <c r="AH455" i="16"/>
  <c r="AJ455" i="16" s="1"/>
  <c r="AK455" i="16"/>
  <c r="G455" i="16"/>
  <c r="AK454" i="16"/>
  <c r="AH454" i="16"/>
  <c r="AJ454" i="16" s="1"/>
  <c r="G454" i="16"/>
  <c r="AH453" i="16"/>
  <c r="AJ453" i="16" s="1"/>
  <c r="AK453" i="16" s="1"/>
  <c r="G453" i="16"/>
  <c r="AH452" i="16"/>
  <c r="AJ452" i="16" s="1"/>
  <c r="AK452" i="16" s="1"/>
  <c r="AN452" i="16" s="1"/>
  <c r="G452" i="16"/>
  <c r="AH451" i="16"/>
  <c r="AJ451" i="16" s="1"/>
  <c r="G451" i="16"/>
  <c r="AK450" i="16"/>
  <c r="AH450" i="16"/>
  <c r="AJ450" i="16" s="1"/>
  <c r="G450" i="16"/>
  <c r="G449" i="16"/>
  <c r="G448" i="16"/>
  <c r="AH447" i="16"/>
  <c r="AJ447" i="16" s="1"/>
  <c r="G447" i="16"/>
  <c r="AH446" i="16"/>
  <c r="AJ446" i="16" s="1"/>
  <c r="G446" i="16"/>
  <c r="AN445" i="16"/>
  <c r="AH445" i="16"/>
  <c r="AJ445" i="16" s="1"/>
  <c r="AK445" i="16" s="1"/>
  <c r="G445" i="16"/>
  <c r="AH444" i="16"/>
  <c r="AJ444" i="16" s="1"/>
  <c r="G444" i="16"/>
  <c r="G443" i="16"/>
  <c r="AK442" i="16"/>
  <c r="AH442" i="16"/>
  <c r="AJ442" i="16" s="1"/>
  <c r="G442" i="16"/>
  <c r="AH441" i="16"/>
  <c r="AJ441" i="16" s="1"/>
  <c r="AK441" i="16" s="1"/>
  <c r="G441" i="16"/>
  <c r="G440" i="16"/>
  <c r="AH439" i="16"/>
  <c r="AJ439" i="16" s="1"/>
  <c r="G439" i="16"/>
  <c r="AP438" i="16"/>
  <c r="AQ438" i="16" s="1"/>
  <c r="AR438" i="16" s="1"/>
  <c r="AM438" i="16"/>
  <c r="AL438" i="16"/>
  <c r="AO438" i="16" s="1"/>
  <c r="AK438" i="16"/>
  <c r="AN438" i="16" s="1"/>
  <c r="AH438" i="16"/>
  <c r="AJ438" i="16" s="1"/>
  <c r="G438" i="16"/>
  <c r="AK437" i="16"/>
  <c r="AH437" i="16"/>
  <c r="AJ437" i="16" s="1"/>
  <c r="G437" i="16"/>
  <c r="G436" i="16"/>
  <c r="G435" i="16"/>
  <c r="AL434" i="16"/>
  <c r="AH434" i="16"/>
  <c r="AJ434" i="16" s="1"/>
  <c r="AK434" i="16" s="1"/>
  <c r="G434" i="16"/>
  <c r="AH433" i="16"/>
  <c r="AJ433" i="16" s="1"/>
  <c r="AK433" i="16" s="1"/>
  <c r="G433" i="16"/>
  <c r="AJ432" i="16"/>
  <c r="AH432" i="16"/>
  <c r="G432" i="16"/>
  <c r="AH431" i="16"/>
  <c r="AJ431" i="16" s="1"/>
  <c r="G431" i="16"/>
  <c r="AH430" i="16"/>
  <c r="AJ430" i="16" s="1"/>
  <c r="AK430" i="16" s="1"/>
  <c r="G430" i="16"/>
  <c r="G429" i="16"/>
  <c r="G428" i="16"/>
  <c r="AH427" i="16"/>
  <c r="AJ427" i="16" s="1"/>
  <c r="G427" i="16"/>
  <c r="AL426" i="16"/>
  <c r="AK426" i="16"/>
  <c r="AP426" i="16" s="1"/>
  <c r="AH426" i="16"/>
  <c r="AJ426" i="16" s="1"/>
  <c r="G426" i="16"/>
  <c r="AK425" i="16"/>
  <c r="AH425" i="16"/>
  <c r="AJ425" i="16" s="1"/>
  <c r="G425" i="16"/>
  <c r="AH424" i="16"/>
  <c r="AJ424" i="16" s="1"/>
  <c r="G424" i="16"/>
  <c r="AH423" i="16"/>
  <c r="AJ423" i="16" s="1"/>
  <c r="G423" i="16"/>
  <c r="AH422" i="16"/>
  <c r="AJ422" i="16" s="1"/>
  <c r="G422" i="16"/>
  <c r="AK421" i="16"/>
  <c r="AP421" i="16" s="1"/>
  <c r="AH421" i="16"/>
  <c r="AJ421" i="16" s="1"/>
  <c r="G421" i="16"/>
  <c r="G420" i="16"/>
  <c r="G419" i="16"/>
  <c r="AH418" i="16"/>
  <c r="AJ418" i="16" s="1"/>
  <c r="AK418" i="16"/>
  <c r="G418" i="16"/>
  <c r="AJ417" i="16"/>
  <c r="AH417" i="16"/>
  <c r="G417" i="16"/>
  <c r="AH416" i="16"/>
  <c r="AJ416" i="16" s="1"/>
  <c r="AK416" i="16" s="1"/>
  <c r="G416" i="16"/>
  <c r="G415" i="16"/>
  <c r="AK414" i="16"/>
  <c r="AL414" i="16" s="1"/>
  <c r="AH414" i="16"/>
  <c r="AJ414" i="16" s="1"/>
  <c r="G414" i="16"/>
  <c r="AJ413" i="16"/>
  <c r="AK413" i="16" s="1"/>
  <c r="AH413" i="16"/>
  <c r="G413" i="16"/>
  <c r="AH412" i="16"/>
  <c r="AJ412" i="16" s="1"/>
  <c r="AK412" i="16"/>
  <c r="G412" i="16"/>
  <c r="AH411" i="16"/>
  <c r="AJ411" i="16" s="1"/>
  <c r="AK411" i="16" s="1"/>
  <c r="G411" i="16"/>
  <c r="AH410" i="16"/>
  <c r="AJ410" i="16" s="1"/>
  <c r="AK410" i="16"/>
  <c r="G410" i="16"/>
  <c r="AJ409" i="16"/>
  <c r="AK409" i="16"/>
  <c r="AP409" i="16" s="1"/>
  <c r="AH409" i="16"/>
  <c r="G409" i="16"/>
  <c r="AH408" i="16"/>
  <c r="AJ408" i="16" s="1"/>
  <c r="AK408" i="16" s="1"/>
  <c r="G408" i="16"/>
  <c r="AH407" i="16"/>
  <c r="AJ407" i="16" s="1"/>
  <c r="G407" i="16"/>
  <c r="AH406" i="16"/>
  <c r="AJ406" i="16" s="1"/>
  <c r="AK406" i="16"/>
  <c r="G406" i="16"/>
  <c r="G405" i="16"/>
  <c r="G404" i="16"/>
  <c r="AH403" i="16"/>
  <c r="AJ403" i="16" s="1"/>
  <c r="G403" i="16"/>
  <c r="AH402" i="16"/>
  <c r="AJ402" i="16" s="1"/>
  <c r="AK402" i="16" s="1"/>
  <c r="G402" i="16"/>
  <c r="G401" i="16"/>
  <c r="AK400" i="16"/>
  <c r="AN400" i="16" s="1"/>
  <c r="AH400" i="16"/>
  <c r="AJ400" i="16" s="1"/>
  <c r="G400" i="16"/>
  <c r="AH399" i="16"/>
  <c r="AJ399" i="16" s="1"/>
  <c r="G399" i="16"/>
  <c r="AH398" i="16"/>
  <c r="AJ398" i="16" s="1"/>
  <c r="AK398" i="16" s="1"/>
  <c r="G398" i="16"/>
  <c r="G397" i="16"/>
  <c r="AH396" i="16"/>
  <c r="AJ396" i="16" s="1"/>
  <c r="AK396" i="16" s="1"/>
  <c r="G396" i="16"/>
  <c r="AH395" i="16"/>
  <c r="AJ395" i="16" s="1"/>
  <c r="G395" i="16"/>
  <c r="AH394" i="16"/>
  <c r="AJ394" i="16" s="1"/>
  <c r="AK394" i="16" s="1"/>
  <c r="G394" i="16"/>
  <c r="AH393" i="16"/>
  <c r="AJ393" i="16" s="1"/>
  <c r="G393" i="16"/>
  <c r="AH392" i="16"/>
  <c r="AJ392" i="16" s="1"/>
  <c r="AK392" i="16" s="1"/>
  <c r="G392" i="16"/>
  <c r="AH391" i="16"/>
  <c r="AJ391" i="16" s="1"/>
  <c r="AK391" i="16" s="1"/>
  <c r="AN391" i="16" s="1"/>
  <c r="G391" i="16"/>
  <c r="AH390" i="16"/>
  <c r="AJ390" i="16" s="1"/>
  <c r="G390" i="16"/>
  <c r="AH389" i="16"/>
  <c r="AJ389" i="16" s="1"/>
  <c r="G389" i="16"/>
  <c r="AH388" i="16"/>
  <c r="AJ388" i="16" s="1"/>
  <c r="AK388" i="16"/>
  <c r="G388" i="16"/>
  <c r="G387" i="16"/>
  <c r="AK386" i="16"/>
  <c r="AH386" i="16"/>
  <c r="AJ386" i="16" s="1"/>
  <c r="G386" i="16"/>
  <c r="AJ385" i="16"/>
  <c r="AH385" i="16"/>
  <c r="G385" i="16"/>
  <c r="AL384" i="16"/>
  <c r="AH384" i="16"/>
  <c r="AJ384" i="16" s="1"/>
  <c r="AK384" i="16" s="1"/>
  <c r="AM384" i="16"/>
  <c r="G384" i="16"/>
  <c r="AH383" i="16"/>
  <c r="AJ383" i="16" s="1"/>
  <c r="AK383" i="16" s="1"/>
  <c r="G383" i="16"/>
  <c r="G382" i="16"/>
  <c r="AN381" i="16"/>
  <c r="AH381" i="16"/>
  <c r="AJ381" i="16" s="1"/>
  <c r="AK381" i="16"/>
  <c r="AP381" i="16" s="1"/>
  <c r="G381" i="16"/>
  <c r="AH380" i="16"/>
  <c r="AJ380" i="16" s="1"/>
  <c r="AK380" i="16"/>
  <c r="AP380" i="16" s="1"/>
  <c r="G380" i="16"/>
  <c r="G379" i="16"/>
  <c r="AH378" i="16"/>
  <c r="AJ378" i="16" s="1"/>
  <c r="AK378" i="16"/>
  <c r="G378" i="16"/>
  <c r="AH377" i="16"/>
  <c r="AJ377" i="16" s="1"/>
  <c r="G377" i="16"/>
  <c r="AK376" i="16"/>
  <c r="AL376" i="16" s="1"/>
  <c r="AH376" i="16"/>
  <c r="AJ376" i="16" s="1"/>
  <c r="G376" i="16"/>
  <c r="AP375" i="16"/>
  <c r="AJ375" i="16"/>
  <c r="AK375" i="16" s="1"/>
  <c r="AH375" i="16"/>
  <c r="G375" i="16"/>
  <c r="AJ374" i="16"/>
  <c r="AH374" i="16"/>
  <c r="G374" i="16"/>
  <c r="AH373" i="16"/>
  <c r="AJ373" i="16" s="1"/>
  <c r="G373" i="16"/>
  <c r="AH372" i="16"/>
  <c r="AJ372" i="16" s="1"/>
  <c r="AK372" i="16"/>
  <c r="G372" i="16"/>
  <c r="G371" i="16"/>
  <c r="AH370" i="16"/>
  <c r="AJ370" i="16" s="1"/>
  <c r="AK370" i="16" s="1"/>
  <c r="G370" i="16"/>
  <c r="AH369" i="16"/>
  <c r="AJ369" i="16" s="1"/>
  <c r="G369" i="16"/>
  <c r="AK368" i="16"/>
  <c r="AH368" i="16"/>
  <c r="AJ368" i="16" s="1"/>
  <c r="G368" i="16"/>
  <c r="AJ367" i="16"/>
  <c r="AK367" i="16" s="1"/>
  <c r="AN367" i="16" s="1"/>
  <c r="AH367" i="16"/>
  <c r="G367" i="16"/>
  <c r="AH366" i="16"/>
  <c r="AJ366" i="16" s="1"/>
  <c r="G366" i="16"/>
  <c r="AL365" i="16"/>
  <c r="AH365" i="16"/>
  <c r="AJ365" i="16" s="1"/>
  <c r="AM365" i="16"/>
  <c r="AK365" i="16"/>
  <c r="AP365" i="16" s="1"/>
  <c r="G365" i="16"/>
  <c r="AH364" i="16"/>
  <c r="AJ364" i="16" s="1"/>
  <c r="AK364" i="16"/>
  <c r="G364" i="16"/>
  <c r="G363" i="16"/>
  <c r="G362" i="16"/>
  <c r="AH361" i="16"/>
  <c r="AJ361" i="16" s="1"/>
  <c r="AK361" i="16"/>
  <c r="AP361" i="16" s="1"/>
  <c r="G361" i="16"/>
  <c r="AH360" i="16"/>
  <c r="AJ360" i="16" s="1"/>
  <c r="G360" i="16"/>
  <c r="AH359" i="16"/>
  <c r="AJ359" i="16" s="1"/>
  <c r="AK359" i="16" s="1"/>
  <c r="G359" i="16"/>
  <c r="AH358" i="16"/>
  <c r="AJ358" i="16" s="1"/>
  <c r="AK358" i="16"/>
  <c r="G358" i="16"/>
  <c r="AH357" i="16"/>
  <c r="AJ357" i="16" s="1"/>
  <c r="G357" i="16"/>
  <c r="G356" i="16"/>
  <c r="AH355" i="16"/>
  <c r="AJ355" i="16" s="1"/>
  <c r="AK355" i="16" s="1"/>
  <c r="G355" i="16"/>
  <c r="AH354" i="16"/>
  <c r="AJ354" i="16" s="1"/>
  <c r="G354" i="16"/>
  <c r="AH353" i="16"/>
  <c r="AJ353" i="16" s="1"/>
  <c r="G353" i="16"/>
  <c r="AH352" i="16"/>
  <c r="AJ352" i="16" s="1"/>
  <c r="AK352" i="16" s="1"/>
  <c r="G352" i="16"/>
  <c r="G351" i="16"/>
  <c r="AH350" i="16"/>
  <c r="AJ350" i="16" s="1"/>
  <c r="G350" i="16"/>
  <c r="AH349" i="16"/>
  <c r="AJ349" i="16" s="1"/>
  <c r="AK349" i="16"/>
  <c r="G349" i="16"/>
  <c r="G348" i="16"/>
  <c r="AK347" i="16"/>
  <c r="AN347" i="16" s="1"/>
  <c r="AH347" i="16"/>
  <c r="AJ347" i="16" s="1"/>
  <c r="G347" i="16"/>
  <c r="AJ346" i="16"/>
  <c r="AK346" i="16"/>
  <c r="AP346" i="16" s="1"/>
  <c r="AH346" i="16"/>
  <c r="G346" i="16"/>
  <c r="AH345" i="16"/>
  <c r="AJ345" i="16" s="1"/>
  <c r="G345" i="16"/>
  <c r="AK344" i="16"/>
  <c r="AL344" i="16" s="1"/>
  <c r="AH344" i="16"/>
  <c r="AJ344" i="16" s="1"/>
  <c r="G344" i="16"/>
  <c r="AJ343" i="16"/>
  <c r="AH343" i="16"/>
  <c r="G343" i="16"/>
  <c r="AH342" i="16"/>
  <c r="AJ342" i="16" s="1"/>
  <c r="G342" i="16"/>
  <c r="AH341" i="16"/>
  <c r="AJ341" i="16" s="1"/>
  <c r="AK341" i="16" s="1"/>
  <c r="G341" i="16"/>
  <c r="G340" i="16"/>
  <c r="AH339" i="16"/>
  <c r="AJ339" i="16" s="1"/>
  <c r="AK339" i="16" s="1"/>
  <c r="G339" i="16"/>
  <c r="AJ338" i="16"/>
  <c r="AK338" i="16" s="1"/>
  <c r="AH338" i="16"/>
  <c r="G338" i="16"/>
  <c r="AH337" i="16"/>
  <c r="AJ337" i="16" s="1"/>
  <c r="G337" i="16"/>
  <c r="AH336" i="16"/>
  <c r="AJ336" i="16" s="1"/>
  <c r="AK336" i="16" s="1"/>
  <c r="G336" i="16"/>
  <c r="G335" i="16"/>
  <c r="AH334" i="16"/>
  <c r="AJ334" i="16" s="1"/>
  <c r="G334" i="16"/>
  <c r="AP333" i="16"/>
  <c r="AK333" i="16"/>
  <c r="AN333" i="16" s="1"/>
  <c r="AH333" i="16"/>
  <c r="AJ333" i="16" s="1"/>
  <c r="G333" i="16"/>
  <c r="G332" i="16"/>
  <c r="AH331" i="16"/>
  <c r="AJ331" i="16" s="1"/>
  <c r="G331" i="16"/>
  <c r="G330" i="16"/>
  <c r="AH329" i="16"/>
  <c r="AJ329" i="16" s="1"/>
  <c r="AK329" i="16" s="1"/>
  <c r="G329" i="16"/>
  <c r="AH328" i="16"/>
  <c r="AJ328" i="16" s="1"/>
  <c r="AK328" i="16" s="1"/>
  <c r="AN328" i="16" s="1"/>
  <c r="G328" i="16"/>
  <c r="AH327" i="16"/>
  <c r="AJ327" i="16" s="1"/>
  <c r="AK327" i="16" s="1"/>
  <c r="G327" i="16"/>
  <c r="G326" i="16"/>
  <c r="G325" i="16"/>
  <c r="AH324" i="16"/>
  <c r="AJ324" i="16" s="1"/>
  <c r="AK324" i="16" s="1"/>
  <c r="G324" i="16"/>
  <c r="AJ323" i="16"/>
  <c r="AK323" i="16" s="1"/>
  <c r="AH323" i="16"/>
  <c r="G323" i="16"/>
  <c r="AH322" i="16"/>
  <c r="AJ322" i="16" s="1"/>
  <c r="AK322" i="16" s="1"/>
  <c r="G322" i="16"/>
  <c r="AH321" i="16"/>
  <c r="AJ321" i="16" s="1"/>
  <c r="G321" i="16"/>
  <c r="AH320" i="16"/>
  <c r="AJ320" i="16" s="1"/>
  <c r="G320" i="16"/>
  <c r="AH319" i="16"/>
  <c r="AJ319" i="16" s="1"/>
  <c r="AK319" i="16" s="1"/>
  <c r="G319" i="16"/>
  <c r="G318" i="16"/>
  <c r="G317" i="16"/>
  <c r="AH316" i="16"/>
  <c r="AJ316" i="16" s="1"/>
  <c r="AK316" i="16" s="1"/>
  <c r="G316" i="16"/>
  <c r="AH315" i="16"/>
  <c r="AJ315" i="16" s="1"/>
  <c r="AK315" i="16" s="1"/>
  <c r="G315" i="16"/>
  <c r="AJ314" i="16"/>
  <c r="AK314" i="16" s="1"/>
  <c r="AH314" i="16"/>
  <c r="G314" i="16"/>
  <c r="AH313" i="16"/>
  <c r="AJ313" i="16" s="1"/>
  <c r="G313" i="16"/>
  <c r="AP312" i="16"/>
  <c r="AH312" i="16"/>
  <c r="AJ312" i="16" s="1"/>
  <c r="AK312" i="16"/>
  <c r="AN312" i="16" s="1"/>
  <c r="G312" i="16"/>
  <c r="AH311" i="16"/>
  <c r="AJ311" i="16" s="1"/>
  <c r="AK311" i="16" s="1"/>
  <c r="G311" i="16"/>
  <c r="G310" i="16"/>
  <c r="G309" i="16"/>
  <c r="AH308" i="16"/>
  <c r="AJ308" i="16" s="1"/>
  <c r="AK308" i="16"/>
  <c r="G308" i="16"/>
  <c r="AH307" i="16"/>
  <c r="AJ307" i="16" s="1"/>
  <c r="AK307" i="16" s="1"/>
  <c r="AP307" i="16" s="1"/>
  <c r="G307" i="16"/>
  <c r="AJ306" i="16"/>
  <c r="AK306" i="16" s="1"/>
  <c r="AH306" i="16"/>
  <c r="G306" i="16"/>
  <c r="AH305" i="16"/>
  <c r="AJ305" i="16" s="1"/>
  <c r="G305" i="16"/>
  <c r="AH304" i="16"/>
  <c r="AJ304" i="16" s="1"/>
  <c r="AK304" i="16"/>
  <c r="AN304" i="16" s="1"/>
  <c r="G304" i="16"/>
  <c r="AK303" i="16"/>
  <c r="AN303" i="16" s="1"/>
  <c r="AH303" i="16"/>
  <c r="AJ303" i="16" s="1"/>
  <c r="G303" i="16"/>
  <c r="G302" i="16"/>
  <c r="G301" i="16"/>
  <c r="AK300" i="16"/>
  <c r="AH300" i="16"/>
  <c r="AJ300" i="16" s="1"/>
  <c r="G300" i="16"/>
  <c r="AJ299" i="16"/>
  <c r="AK299" i="16" s="1"/>
  <c r="AL299" i="16" s="1"/>
  <c r="AH299" i="16"/>
  <c r="G299" i="16"/>
  <c r="AK298" i="16"/>
  <c r="AH298" i="16"/>
  <c r="AJ298" i="16" s="1"/>
  <c r="G298" i="16"/>
  <c r="AJ297" i="16"/>
  <c r="AH297" i="16"/>
  <c r="G297" i="16"/>
  <c r="AH296" i="16"/>
  <c r="AJ296" i="16" s="1"/>
  <c r="G296" i="16"/>
  <c r="AK295" i="16"/>
  <c r="AP295" i="16" s="1"/>
  <c r="AH295" i="16"/>
  <c r="AJ295" i="16" s="1"/>
  <c r="G295" i="16"/>
  <c r="AH294" i="16"/>
  <c r="AJ294" i="16" s="1"/>
  <c r="AK294" i="16" s="1"/>
  <c r="AP294" i="16" s="1"/>
  <c r="G294" i="16"/>
  <c r="AK293" i="16"/>
  <c r="AH293" i="16"/>
  <c r="AJ293" i="16" s="1"/>
  <c r="G293" i="16"/>
  <c r="G292" i="16"/>
  <c r="AL291" i="16"/>
  <c r="AK291" i="16"/>
  <c r="AH291" i="16"/>
  <c r="AJ291" i="16" s="1"/>
  <c r="G291" i="16"/>
  <c r="AJ290" i="16"/>
  <c r="AK290" i="16" s="1"/>
  <c r="AH290" i="16"/>
  <c r="G290" i="16"/>
  <c r="AH289" i="16"/>
  <c r="AJ289" i="16" s="1"/>
  <c r="G289" i="16"/>
  <c r="AH288" i="16"/>
  <c r="AJ288" i="16" s="1"/>
  <c r="G288" i="16"/>
  <c r="AH287" i="16"/>
  <c r="AJ287" i="16" s="1"/>
  <c r="G287" i="16"/>
  <c r="AH286" i="16"/>
  <c r="AJ286" i="16" s="1"/>
  <c r="AK286" i="16" s="1"/>
  <c r="G286" i="16"/>
  <c r="G285" i="16"/>
  <c r="G284" i="16"/>
  <c r="AK283" i="16"/>
  <c r="AP283" i="16" s="1"/>
  <c r="AH283" i="16"/>
  <c r="AJ283" i="16" s="1"/>
  <c r="G283" i="16"/>
  <c r="AJ282" i="16"/>
  <c r="AK282" i="16"/>
  <c r="AH282" i="16"/>
  <c r="G282" i="16"/>
  <c r="G281" i="16"/>
  <c r="AH280" i="16"/>
  <c r="AJ280" i="16" s="1"/>
  <c r="AK280" i="16" s="1"/>
  <c r="G280" i="16"/>
  <c r="AH279" i="16"/>
  <c r="AJ279" i="16" s="1"/>
  <c r="G279" i="16"/>
  <c r="AH278" i="16"/>
  <c r="AJ278" i="16" s="1"/>
  <c r="AK278" i="16" s="1"/>
  <c r="G278" i="16"/>
  <c r="AJ277" i="16"/>
  <c r="AK277" i="16"/>
  <c r="AH277" i="16"/>
  <c r="G277" i="16"/>
  <c r="AH276" i="16"/>
  <c r="AJ276" i="16" s="1"/>
  <c r="G276" i="16"/>
  <c r="AH275" i="16"/>
  <c r="AJ275" i="16" s="1"/>
  <c r="AK275" i="16" s="1"/>
  <c r="AP275" i="16" s="1"/>
  <c r="G275" i="16"/>
  <c r="AH274" i="16"/>
  <c r="AJ274" i="16" s="1"/>
  <c r="AK274" i="16" s="1"/>
  <c r="G274" i="16"/>
  <c r="G273" i="16"/>
  <c r="AP272" i="16"/>
  <c r="AH272" i="16"/>
  <c r="AJ272" i="16" s="1"/>
  <c r="AK272" i="16"/>
  <c r="G272" i="16"/>
  <c r="AH271" i="16"/>
  <c r="AJ271" i="16" s="1"/>
  <c r="G271" i="16"/>
  <c r="AH270" i="16"/>
  <c r="AJ270" i="16" s="1"/>
  <c r="AK270" i="16" s="1"/>
  <c r="G270" i="16"/>
  <c r="AK269" i="16"/>
  <c r="AH269" i="16"/>
  <c r="AJ269" i="16" s="1"/>
  <c r="G269" i="16"/>
  <c r="G268" i="16"/>
  <c r="AH267" i="16"/>
  <c r="AJ267" i="16" s="1"/>
  <c r="AK267" i="16"/>
  <c r="G267" i="16"/>
  <c r="AH266" i="16"/>
  <c r="AJ266" i="16" s="1"/>
  <c r="G266" i="16"/>
  <c r="AK265" i="16"/>
  <c r="AH265" i="16"/>
  <c r="AJ265" i="16" s="1"/>
  <c r="G265" i="16"/>
  <c r="AH264" i="16"/>
  <c r="AJ264" i="16" s="1"/>
  <c r="AK264" i="16" s="1"/>
  <c r="AN264" i="16" s="1"/>
  <c r="G264" i="16"/>
  <c r="AH263" i="16"/>
  <c r="AJ263" i="16" s="1"/>
  <c r="AK263" i="16"/>
  <c r="G263" i="16"/>
  <c r="AL262" i="16"/>
  <c r="AH262" i="16"/>
  <c r="AJ262" i="16" s="1"/>
  <c r="AK262" i="16" s="1"/>
  <c r="G262" i="16"/>
  <c r="AH261" i="16"/>
  <c r="AJ261" i="16" s="1"/>
  <c r="AK261" i="16" s="1"/>
  <c r="G261" i="16"/>
  <c r="G260" i="16"/>
  <c r="AH259" i="16"/>
  <c r="AJ259" i="16" s="1"/>
  <c r="G259" i="16"/>
  <c r="AH258" i="16"/>
  <c r="AJ258" i="16" s="1"/>
  <c r="AK258" i="16"/>
  <c r="G258" i="16"/>
  <c r="AH257" i="16"/>
  <c r="AJ257" i="16" s="1"/>
  <c r="G257" i="16"/>
  <c r="G256" i="16"/>
  <c r="AH255" i="16"/>
  <c r="AJ255" i="16" s="1"/>
  <c r="AK255" i="16"/>
  <c r="G255" i="16"/>
  <c r="AH254" i="16"/>
  <c r="AJ254" i="16" s="1"/>
  <c r="AK254" i="16" s="1"/>
  <c r="G254" i="16"/>
  <c r="AH253" i="16"/>
  <c r="AJ253" i="16" s="1"/>
  <c r="AK253" i="16" s="1"/>
  <c r="G253" i="16"/>
  <c r="AP252" i="16"/>
  <c r="AJ252" i="16"/>
  <c r="AK252" i="16"/>
  <c r="AL252" i="16" s="1"/>
  <c r="AH252" i="16"/>
  <c r="G252" i="16"/>
  <c r="AH251" i="16"/>
  <c r="AJ251" i="16" s="1"/>
  <c r="AK251" i="16"/>
  <c r="G251" i="16"/>
  <c r="AN250" i="16"/>
  <c r="AL250" i="16"/>
  <c r="AO250" i="16" s="1"/>
  <c r="AH250" i="16"/>
  <c r="AJ250" i="16" s="1"/>
  <c r="AK250" i="16"/>
  <c r="AP250" i="16" s="1"/>
  <c r="G250" i="16"/>
  <c r="AK249" i="16"/>
  <c r="AH249" i="16"/>
  <c r="AJ249" i="16" s="1"/>
  <c r="G249" i="16"/>
  <c r="G248" i="16"/>
  <c r="AH247" i="16"/>
  <c r="AJ247" i="16" s="1"/>
  <c r="AK247" i="16"/>
  <c r="G247" i="16"/>
  <c r="AL246" i="16"/>
  <c r="AO246" i="16" s="1"/>
  <c r="AJ246" i="16"/>
  <c r="AK246" i="16" s="1"/>
  <c r="AN246" i="16" s="1"/>
  <c r="AM246" i="16"/>
  <c r="AH246" i="16"/>
  <c r="G246" i="16"/>
  <c r="AH245" i="16"/>
  <c r="AJ245" i="16" s="1"/>
  <c r="AK245" i="16" s="1"/>
  <c r="G245" i="16"/>
  <c r="AP244" i="16"/>
  <c r="AJ244" i="16"/>
  <c r="AK244" i="16"/>
  <c r="AL244" i="16" s="1"/>
  <c r="AH244" i="16"/>
  <c r="G244" i="16"/>
  <c r="AH243" i="16"/>
  <c r="AJ243" i="16" s="1"/>
  <c r="AK243" i="16"/>
  <c r="G243" i="16"/>
  <c r="AH242" i="16"/>
  <c r="AJ242" i="16" s="1"/>
  <c r="G242" i="16"/>
  <c r="AK241" i="16"/>
  <c r="AH241" i="16"/>
  <c r="AJ241" i="16" s="1"/>
  <c r="G241" i="16"/>
  <c r="G240" i="16"/>
  <c r="G239" i="16"/>
  <c r="AH238" i="16"/>
  <c r="AJ238" i="16" s="1"/>
  <c r="AK238" i="16" s="1"/>
  <c r="G238" i="16"/>
  <c r="AH237" i="16"/>
  <c r="AJ237" i="16" s="1"/>
  <c r="AK237" i="16" s="1"/>
  <c r="G237" i="16"/>
  <c r="AP236" i="16"/>
  <c r="AQ236" i="16" s="1"/>
  <c r="AR236" i="16" s="1"/>
  <c r="AJ236" i="16"/>
  <c r="AM236" i="16"/>
  <c r="AK236" i="16"/>
  <c r="AL236" i="16" s="1"/>
  <c r="AH236" i="16"/>
  <c r="G236" i="16"/>
  <c r="AH235" i="16"/>
  <c r="AJ235" i="16" s="1"/>
  <c r="AK235" i="16"/>
  <c r="G235" i="16"/>
  <c r="AK234" i="16"/>
  <c r="AH234" i="16"/>
  <c r="AJ234" i="16" s="1"/>
  <c r="G234" i="16"/>
  <c r="G233" i="16"/>
  <c r="G232" i="16"/>
  <c r="AH231" i="16"/>
  <c r="AJ231" i="16" s="1"/>
  <c r="AK231" i="16"/>
  <c r="G231" i="16"/>
  <c r="AH230" i="16"/>
  <c r="AJ230" i="16" s="1"/>
  <c r="AK230" i="16" s="1"/>
  <c r="G230" i="16"/>
  <c r="AN229" i="16"/>
  <c r="AH229" i="16"/>
  <c r="AJ229" i="16" s="1"/>
  <c r="AK229" i="16" s="1"/>
  <c r="G229" i="16"/>
  <c r="AH228" i="16"/>
  <c r="AJ228" i="16" s="1"/>
  <c r="G228" i="16"/>
  <c r="AH227" i="16"/>
  <c r="AJ227" i="16" s="1"/>
  <c r="AK227" i="16"/>
  <c r="G227" i="16"/>
  <c r="AH226" i="16"/>
  <c r="AJ226" i="16" s="1"/>
  <c r="AK226" i="16" s="1"/>
  <c r="G226" i="16"/>
  <c r="G225" i="16"/>
  <c r="AH224" i="16"/>
  <c r="AJ224" i="16" s="1"/>
  <c r="AK224" i="16" s="1"/>
  <c r="G224" i="16"/>
  <c r="AH223" i="16"/>
  <c r="AJ223" i="16" s="1"/>
  <c r="G223" i="16"/>
  <c r="AK222" i="16"/>
  <c r="AH222" i="16"/>
  <c r="AJ222" i="16" s="1"/>
  <c r="G222" i="16"/>
  <c r="G221" i="16"/>
  <c r="AH220" i="16"/>
  <c r="AJ220" i="16" s="1"/>
  <c r="G220" i="16"/>
  <c r="AP219" i="16"/>
  <c r="AH219" i="16"/>
  <c r="AJ219" i="16" s="1"/>
  <c r="AK219" i="16" s="1"/>
  <c r="G219" i="16"/>
  <c r="AH218" i="16"/>
  <c r="AJ218" i="16" s="1"/>
  <c r="AK218" i="16" s="1"/>
  <c r="G218" i="16"/>
  <c r="AN217" i="16"/>
  <c r="AH217" i="16"/>
  <c r="AJ217" i="16" s="1"/>
  <c r="AK217" i="16" s="1"/>
  <c r="G217" i="16"/>
  <c r="AH216" i="16"/>
  <c r="AJ216" i="16" s="1"/>
  <c r="G216" i="16"/>
  <c r="AH215" i="16"/>
  <c r="AJ215" i="16" s="1"/>
  <c r="AK215" i="16"/>
  <c r="G215" i="16"/>
  <c r="AK214" i="16"/>
  <c r="AH214" i="16"/>
  <c r="AJ214" i="16" s="1"/>
  <c r="G214" i="16"/>
  <c r="G213" i="16"/>
  <c r="AH212" i="16"/>
  <c r="AJ212" i="16" s="1"/>
  <c r="G212" i="16"/>
  <c r="AH211" i="16"/>
  <c r="AJ211" i="16" s="1"/>
  <c r="AK211" i="16" s="1"/>
  <c r="G211" i="16"/>
  <c r="AH210" i="16"/>
  <c r="AJ210" i="16" s="1"/>
  <c r="AK210" i="16" s="1"/>
  <c r="G210" i="16"/>
  <c r="AH209" i="16"/>
  <c r="AJ209" i="16" s="1"/>
  <c r="AK209" i="16" s="1"/>
  <c r="G209" i="16"/>
  <c r="AH208" i="16"/>
  <c r="AJ208" i="16" s="1"/>
  <c r="G208" i="16"/>
  <c r="AH207" i="16"/>
  <c r="AJ207" i="16" s="1"/>
  <c r="G207" i="16"/>
  <c r="AK206" i="16"/>
  <c r="AH206" i="16"/>
  <c r="AJ206" i="16" s="1"/>
  <c r="G206" i="16"/>
  <c r="G205" i="16"/>
  <c r="AH204" i="16"/>
  <c r="AJ204" i="16" s="1"/>
  <c r="AK204" i="16"/>
  <c r="G204" i="16"/>
  <c r="AH203" i="16"/>
  <c r="AJ203" i="16" s="1"/>
  <c r="AK203" i="16" s="1"/>
  <c r="G203" i="16"/>
  <c r="AH202" i="16"/>
  <c r="AJ202" i="16" s="1"/>
  <c r="AK202" i="16" s="1"/>
  <c r="G202" i="16"/>
  <c r="AH201" i="16"/>
  <c r="AJ201" i="16" s="1"/>
  <c r="AK201" i="16" s="1"/>
  <c r="G201" i="16"/>
  <c r="AH200" i="16"/>
  <c r="AJ200" i="16" s="1"/>
  <c r="AK200" i="16"/>
  <c r="AN200" i="16" s="1"/>
  <c r="G200" i="16"/>
  <c r="AH199" i="16"/>
  <c r="AJ199" i="16" s="1"/>
  <c r="AK199" i="16"/>
  <c r="G199" i="16"/>
  <c r="AL198" i="16"/>
  <c r="AK198" i="16"/>
  <c r="AH198" i="16"/>
  <c r="AJ198" i="16" s="1"/>
  <c r="G198" i="16"/>
  <c r="G197" i="16"/>
  <c r="AH196" i="16"/>
  <c r="AJ196" i="16" s="1"/>
  <c r="G196" i="16"/>
  <c r="AP195" i="16"/>
  <c r="AH195" i="16"/>
  <c r="AJ195" i="16" s="1"/>
  <c r="AK195" i="16" s="1"/>
  <c r="G195" i="16"/>
  <c r="AH194" i="16"/>
  <c r="AJ194" i="16" s="1"/>
  <c r="AK194" i="16" s="1"/>
  <c r="G194" i="16"/>
  <c r="AH193" i="16"/>
  <c r="AJ193" i="16" s="1"/>
  <c r="AK193" i="16" s="1"/>
  <c r="G193" i="16"/>
  <c r="AH192" i="16"/>
  <c r="AJ192" i="16" s="1"/>
  <c r="AK192" i="16"/>
  <c r="AN192" i="16" s="1"/>
  <c r="G192" i="16"/>
  <c r="AH191" i="16"/>
  <c r="AJ191" i="16" s="1"/>
  <c r="AK191" i="16"/>
  <c r="G191" i="16"/>
  <c r="AL190" i="16"/>
  <c r="AH190" i="16"/>
  <c r="AJ190" i="16" s="1"/>
  <c r="AK190" i="16" s="1"/>
  <c r="G190" i="16"/>
  <c r="G189" i="16"/>
  <c r="G188" i="16"/>
  <c r="AQ187" i="16"/>
  <c r="AR187" i="16" s="1"/>
  <c r="AP187" i="16"/>
  <c r="AK187" i="16"/>
  <c r="AH187" i="16"/>
  <c r="AJ187" i="16" s="1"/>
  <c r="G187" i="16"/>
  <c r="AH186" i="16"/>
  <c r="AJ186" i="16" s="1"/>
  <c r="AK186" i="16" s="1"/>
  <c r="G186" i="16"/>
  <c r="AN185" i="16"/>
  <c r="AH185" i="16"/>
  <c r="AJ185" i="16" s="1"/>
  <c r="AK185" i="16" s="1"/>
  <c r="G185" i="16"/>
  <c r="AH184" i="16"/>
  <c r="AJ184" i="16" s="1"/>
  <c r="G184" i="16"/>
  <c r="AH183" i="16"/>
  <c r="AJ183" i="16" s="1"/>
  <c r="AK183" i="16"/>
  <c r="G183" i="16"/>
  <c r="AK182" i="16"/>
  <c r="AH182" i="16"/>
  <c r="AJ182" i="16" s="1"/>
  <c r="G182" i="16"/>
  <c r="G181" i="16"/>
  <c r="AH180" i="16"/>
  <c r="AJ180" i="16" s="1"/>
  <c r="G180" i="16"/>
  <c r="AH179" i="16"/>
  <c r="AJ179" i="16" s="1"/>
  <c r="AK179" i="16" s="1"/>
  <c r="G179" i="16"/>
  <c r="AH178" i="16"/>
  <c r="AJ178" i="16" s="1"/>
  <c r="AK178" i="16" s="1"/>
  <c r="G178" i="16"/>
  <c r="AH177" i="16"/>
  <c r="AJ177" i="16" s="1"/>
  <c r="AK177" i="16" s="1"/>
  <c r="G177" i="16"/>
  <c r="AP176" i="16"/>
  <c r="AH176" i="16"/>
  <c r="AJ176" i="16" s="1"/>
  <c r="AM176" i="16"/>
  <c r="AK176" i="16"/>
  <c r="AL176" i="16" s="1"/>
  <c r="G176" i="16"/>
  <c r="AH175" i="16"/>
  <c r="AJ175" i="16" s="1"/>
  <c r="AK175" i="16"/>
  <c r="G175" i="16"/>
  <c r="AH174" i="16"/>
  <c r="AJ174" i="16" s="1"/>
  <c r="AK174" i="16" s="1"/>
  <c r="AL174" i="16" s="1"/>
  <c r="G174" i="16"/>
  <c r="G173" i="16"/>
  <c r="AH172" i="16"/>
  <c r="AJ172" i="16" s="1"/>
  <c r="G172" i="16"/>
  <c r="AK171" i="16"/>
  <c r="AH171" i="16"/>
  <c r="AJ171" i="16" s="1"/>
  <c r="G171" i="16"/>
  <c r="AJ170" i="16"/>
  <c r="AK170" i="16" s="1"/>
  <c r="AH170" i="16"/>
  <c r="G170" i="16"/>
  <c r="AN169" i="16"/>
  <c r="AH169" i="16"/>
  <c r="AJ169" i="16" s="1"/>
  <c r="AK169" i="16" s="1"/>
  <c r="G169" i="16"/>
  <c r="AH168" i="16"/>
  <c r="AJ168" i="16" s="1"/>
  <c r="AK168" i="16"/>
  <c r="G168" i="16"/>
  <c r="AH167" i="16"/>
  <c r="AJ167" i="16" s="1"/>
  <c r="AK167" i="16"/>
  <c r="G167" i="16"/>
  <c r="AH166" i="16"/>
  <c r="AJ166" i="16" s="1"/>
  <c r="AK166" i="16" s="1"/>
  <c r="AN166" i="16" s="1"/>
  <c r="G166" i="16"/>
  <c r="G165" i="16"/>
  <c r="AH164" i="16"/>
  <c r="AJ164" i="16" s="1"/>
  <c r="G164" i="16"/>
  <c r="AP163" i="16"/>
  <c r="AK163" i="16"/>
  <c r="AH163" i="16"/>
  <c r="AJ163" i="16" s="1"/>
  <c r="G163" i="16"/>
  <c r="AH162" i="16"/>
  <c r="AJ162" i="16" s="1"/>
  <c r="AK162" i="16" s="1"/>
  <c r="G162" i="16"/>
  <c r="AH161" i="16"/>
  <c r="AJ161" i="16" s="1"/>
  <c r="AK161" i="16" s="1"/>
  <c r="G161" i="16"/>
  <c r="AH160" i="16"/>
  <c r="AJ160" i="16" s="1"/>
  <c r="AM160" i="16"/>
  <c r="AK160" i="16"/>
  <c r="AL160" i="16" s="1"/>
  <c r="G160" i="16"/>
  <c r="AH159" i="16"/>
  <c r="AJ159" i="16" s="1"/>
  <c r="G159" i="16"/>
  <c r="AK158" i="16"/>
  <c r="AP158" i="16" s="1"/>
  <c r="AH158" i="16"/>
  <c r="AJ158" i="16" s="1"/>
  <c r="G158" i="16"/>
  <c r="G157" i="16"/>
  <c r="G156" i="16"/>
  <c r="AH155" i="16"/>
  <c r="AJ155" i="16" s="1"/>
  <c r="AK155" i="16" s="1"/>
  <c r="G155" i="16"/>
  <c r="AL154" i="16"/>
  <c r="AK154" i="16"/>
  <c r="AH154" i="16"/>
  <c r="AJ154" i="16" s="1"/>
  <c r="G154" i="16"/>
  <c r="AH153" i="16"/>
  <c r="AJ153" i="16" s="1"/>
  <c r="AK153" i="16" s="1"/>
  <c r="G153" i="16"/>
  <c r="AP152" i="16"/>
  <c r="AH152" i="16"/>
  <c r="AJ152" i="16" s="1"/>
  <c r="AK152" i="16"/>
  <c r="G152" i="16"/>
  <c r="AH151" i="16"/>
  <c r="AJ151" i="16" s="1"/>
  <c r="G151" i="16"/>
  <c r="AN150" i="16"/>
  <c r="AK150" i="16"/>
  <c r="AH150" i="16"/>
  <c r="AJ150" i="16" s="1"/>
  <c r="G150" i="16"/>
  <c r="G149" i="16"/>
  <c r="AH148" i="16"/>
  <c r="AJ148" i="16" s="1"/>
  <c r="G148" i="16"/>
  <c r="AL147" i="16"/>
  <c r="AK147" i="16"/>
  <c r="AH147" i="16"/>
  <c r="AJ147" i="16" s="1"/>
  <c r="G147" i="16"/>
  <c r="AH146" i="16"/>
  <c r="AJ146" i="16" s="1"/>
  <c r="AK146" i="16" s="1"/>
  <c r="G146" i="16"/>
  <c r="AK145" i="16"/>
  <c r="AH145" i="16"/>
  <c r="AJ145" i="16" s="1"/>
  <c r="G145" i="16"/>
  <c r="AH144" i="16"/>
  <c r="AJ144" i="16" s="1"/>
  <c r="G144" i="16"/>
  <c r="AK143" i="16"/>
  <c r="AH143" i="16"/>
  <c r="AJ143" i="16" s="1"/>
  <c r="G143" i="16"/>
  <c r="AK142" i="16"/>
  <c r="AH142" i="16"/>
  <c r="AJ142" i="16" s="1"/>
  <c r="G142" i="16"/>
  <c r="G141" i="16"/>
  <c r="G140" i="16"/>
  <c r="AJ139" i="16"/>
  <c r="AK139" i="16" s="1"/>
  <c r="AH139" i="16"/>
  <c r="G139" i="16"/>
  <c r="AP138" i="16"/>
  <c r="AH138" i="16"/>
  <c r="AJ138" i="16" s="1"/>
  <c r="AK138" i="16" s="1"/>
  <c r="G138" i="16"/>
  <c r="AP137" i="16"/>
  <c r="AH137" i="16"/>
  <c r="AJ137" i="16" s="1"/>
  <c r="AK137" i="16" s="1"/>
  <c r="G137" i="16"/>
  <c r="AH136" i="16"/>
  <c r="AJ136" i="16" s="1"/>
  <c r="G136" i="16"/>
  <c r="AN135" i="16"/>
  <c r="AH135" i="16"/>
  <c r="AJ135" i="16" s="1"/>
  <c r="AK135" i="16"/>
  <c r="AP135" i="16" s="1"/>
  <c r="G135" i="16"/>
  <c r="AK134" i="16"/>
  <c r="AH134" i="16"/>
  <c r="AJ134" i="16" s="1"/>
  <c r="G134" i="16"/>
  <c r="G133" i="16"/>
  <c r="AH132" i="16"/>
  <c r="AJ132" i="16" s="1"/>
  <c r="AK132" i="16" s="1"/>
  <c r="G132" i="16"/>
  <c r="AH131" i="16"/>
  <c r="AJ131" i="16" s="1"/>
  <c r="AK131" i="16" s="1"/>
  <c r="G131" i="16"/>
  <c r="AH130" i="16"/>
  <c r="AJ130" i="16" s="1"/>
  <c r="AK130" i="16" s="1"/>
  <c r="AL130" i="16" s="1"/>
  <c r="G130" i="16"/>
  <c r="AP129" i="16"/>
  <c r="AK129" i="16"/>
  <c r="AL129" i="16" s="1"/>
  <c r="AH129" i="16"/>
  <c r="AJ129" i="16" s="1"/>
  <c r="G129" i="16"/>
  <c r="AH128" i="16"/>
  <c r="AJ128" i="16" s="1"/>
  <c r="G128" i="16"/>
  <c r="AK127" i="16"/>
  <c r="AP127" i="16" s="1"/>
  <c r="AH127" i="16"/>
  <c r="AJ127" i="16" s="1"/>
  <c r="G127" i="16"/>
  <c r="G126" i="16"/>
  <c r="AJ125" i="16"/>
  <c r="AH125" i="16"/>
  <c r="AK125" i="16"/>
  <c r="G125" i="16"/>
  <c r="AH124" i="16"/>
  <c r="AJ124" i="16" s="1"/>
  <c r="AK124" i="16" s="1"/>
  <c r="G124" i="16"/>
  <c r="AH123" i="16"/>
  <c r="AJ123" i="16" s="1"/>
  <c r="G123" i="16"/>
  <c r="AH122" i="16"/>
  <c r="AJ122" i="16" s="1"/>
  <c r="AK122" i="16" s="1"/>
  <c r="G122" i="16"/>
  <c r="AH121" i="16"/>
  <c r="AJ121" i="16" s="1"/>
  <c r="AK121" i="16"/>
  <c r="G121" i="16"/>
  <c r="AH120" i="16"/>
  <c r="AJ120" i="16" s="1"/>
  <c r="G120" i="16"/>
  <c r="AH119" i="16"/>
  <c r="AJ119" i="16" s="1"/>
  <c r="G119" i="16"/>
  <c r="AJ118" i="16"/>
  <c r="AK118" i="16"/>
  <c r="AH118" i="16"/>
  <c r="G118" i="16"/>
  <c r="G117" i="16"/>
  <c r="AH116" i="16"/>
  <c r="AJ116" i="16" s="1"/>
  <c r="AK116" i="16" s="1"/>
  <c r="G116" i="16"/>
  <c r="AH115" i="16"/>
  <c r="AJ115" i="16" s="1"/>
  <c r="AK115" i="16"/>
  <c r="G115" i="16"/>
  <c r="G114" i="16"/>
  <c r="AH113" i="16"/>
  <c r="AJ113" i="16" s="1"/>
  <c r="AK113" i="16" s="1"/>
  <c r="G113" i="16"/>
  <c r="AH112" i="16"/>
  <c r="AJ112" i="16" s="1"/>
  <c r="G112" i="16"/>
  <c r="AL111" i="16"/>
  <c r="AK111" i="16"/>
  <c r="AP111" i="16" s="1"/>
  <c r="AH111" i="16"/>
  <c r="AJ111" i="16" s="1"/>
  <c r="G111" i="16"/>
  <c r="AH110" i="16"/>
  <c r="AJ110" i="16" s="1"/>
  <c r="G110" i="16"/>
  <c r="AP109" i="16"/>
  <c r="AH109" i="16"/>
  <c r="AJ109" i="16" s="1"/>
  <c r="AK109" i="16" s="1"/>
  <c r="G109" i="16"/>
  <c r="AH108" i="16"/>
  <c r="AJ108" i="16" s="1"/>
  <c r="AK108" i="16" s="1"/>
  <c r="G108" i="16"/>
  <c r="AN107" i="16"/>
  <c r="AH107" i="16"/>
  <c r="AJ107" i="16" s="1"/>
  <c r="AK107" i="16"/>
  <c r="G107" i="16"/>
  <c r="AH106" i="16"/>
  <c r="AJ106" i="16" s="1"/>
  <c r="G106" i="16"/>
  <c r="AL105" i="16"/>
  <c r="AH105" i="16"/>
  <c r="AJ105" i="16" s="1"/>
  <c r="AK105" i="16" s="1"/>
  <c r="G105" i="16"/>
  <c r="AK104" i="16"/>
  <c r="AH104" i="16"/>
  <c r="AJ104" i="16" s="1"/>
  <c r="G104" i="16"/>
  <c r="G103" i="16"/>
  <c r="AH102" i="16"/>
  <c r="AJ102" i="16" s="1"/>
  <c r="G102" i="16"/>
  <c r="AP101" i="16"/>
  <c r="AH101" i="16"/>
  <c r="AJ101" i="16" s="1"/>
  <c r="AK101" i="16" s="1"/>
  <c r="G101" i="16"/>
  <c r="AH100" i="16"/>
  <c r="AJ100" i="16" s="1"/>
  <c r="G100" i="16"/>
  <c r="AH99" i="16"/>
  <c r="AJ99" i="16" s="1"/>
  <c r="G99" i="16"/>
  <c r="AH98" i="16"/>
  <c r="AJ98" i="16" s="1"/>
  <c r="AK98" i="16"/>
  <c r="G98" i="16"/>
  <c r="AL97" i="16"/>
  <c r="AH97" i="16"/>
  <c r="AJ97" i="16" s="1"/>
  <c r="AK97" i="16" s="1"/>
  <c r="G97" i="16"/>
  <c r="AH96" i="16"/>
  <c r="AJ96" i="16" s="1"/>
  <c r="AK96" i="16" s="1"/>
  <c r="G96" i="16"/>
  <c r="G95" i="16"/>
  <c r="AH94" i="16"/>
  <c r="AJ94" i="16" s="1"/>
  <c r="AK94" i="16"/>
  <c r="G94" i="16"/>
  <c r="AH93" i="16"/>
  <c r="AJ93" i="16" s="1"/>
  <c r="AK93" i="16" s="1"/>
  <c r="G93" i="16"/>
  <c r="AK92" i="16"/>
  <c r="AH92" i="16"/>
  <c r="AJ92" i="16" s="1"/>
  <c r="G92" i="16"/>
  <c r="AH91" i="16"/>
  <c r="AJ91" i="16" s="1"/>
  <c r="AK91" i="16"/>
  <c r="G91" i="16"/>
  <c r="AH90" i="16"/>
  <c r="AJ90" i="16" s="1"/>
  <c r="G90" i="16"/>
  <c r="AH89" i="16"/>
  <c r="AJ89" i="16" s="1"/>
  <c r="AK89" i="16" s="1"/>
  <c r="AL89" i="16" s="1"/>
  <c r="G89" i="16"/>
  <c r="AK88" i="16"/>
  <c r="AH88" i="16"/>
  <c r="AJ88" i="16" s="1"/>
  <c r="G88" i="16"/>
  <c r="AJ87" i="16"/>
  <c r="AH87" i="16"/>
  <c r="AK87" i="16"/>
  <c r="G87" i="16"/>
  <c r="AP86" i="16"/>
  <c r="AH86" i="16"/>
  <c r="AJ86" i="16" s="1"/>
  <c r="AK86" i="16"/>
  <c r="G86" i="16"/>
  <c r="AP85" i="16"/>
  <c r="AH85" i="16"/>
  <c r="AJ85" i="16" s="1"/>
  <c r="AK85" i="16" s="1"/>
  <c r="G85" i="16"/>
  <c r="AN84" i="16"/>
  <c r="AK84" i="16"/>
  <c r="AH84" i="16"/>
  <c r="AJ84" i="16" s="1"/>
  <c r="G84" i="16"/>
  <c r="AH83" i="16"/>
  <c r="AJ83" i="16" s="1"/>
  <c r="AK83" i="16"/>
  <c r="AN83" i="16" s="1"/>
  <c r="G83" i="16"/>
  <c r="AH82" i="16"/>
  <c r="AJ82" i="16" s="1"/>
  <c r="AK82" i="16"/>
  <c r="G82" i="16"/>
  <c r="AK81" i="16"/>
  <c r="AH81" i="16"/>
  <c r="AJ81" i="16" s="1"/>
  <c r="G81" i="16"/>
  <c r="G80" i="16"/>
  <c r="G79" i="16"/>
  <c r="AH78" i="16"/>
  <c r="AJ78" i="16" s="1"/>
  <c r="G78" i="16"/>
  <c r="AH77" i="16"/>
  <c r="AJ77" i="16" s="1"/>
  <c r="AK77" i="16" s="1"/>
  <c r="G77" i="16"/>
  <c r="G76" i="16"/>
  <c r="AH75" i="16"/>
  <c r="AJ75" i="16" s="1"/>
  <c r="G75" i="16"/>
  <c r="AH74" i="16"/>
  <c r="AJ74" i="16" s="1"/>
  <c r="G74" i="16"/>
  <c r="AH73" i="16"/>
  <c r="AJ73" i="16" s="1"/>
  <c r="AK73" i="16" s="1"/>
  <c r="G73" i="16"/>
  <c r="G72" i="16"/>
  <c r="G71" i="16"/>
  <c r="AH70" i="16"/>
  <c r="AJ70" i="16" s="1"/>
  <c r="G70" i="16"/>
  <c r="AK69" i="16"/>
  <c r="AH69" i="16"/>
  <c r="AJ69" i="16" s="1"/>
  <c r="G69" i="16"/>
  <c r="G68" i="16"/>
  <c r="AH67" i="16"/>
  <c r="AJ67" i="16" s="1"/>
  <c r="G67" i="16"/>
  <c r="AH66" i="16"/>
  <c r="AJ66" i="16" s="1"/>
  <c r="G66" i="16"/>
  <c r="AH65" i="16"/>
  <c r="AJ65" i="16" s="1"/>
  <c r="AK65" i="16" s="1"/>
  <c r="G65" i="16"/>
  <c r="G64" i="16"/>
  <c r="G63" i="16"/>
  <c r="AH62" i="16"/>
  <c r="AJ62" i="16" s="1"/>
  <c r="G62" i="16"/>
  <c r="AH61" i="16"/>
  <c r="AJ61" i="16" s="1"/>
  <c r="AK61" i="16" s="1"/>
  <c r="G61" i="16"/>
  <c r="G60" i="16"/>
  <c r="AH59" i="16"/>
  <c r="AJ59" i="16" s="1"/>
  <c r="G59" i="16"/>
  <c r="AP58" i="16"/>
  <c r="AL58" i="16"/>
  <c r="AO58" i="16" s="1"/>
  <c r="AK58" i="16"/>
  <c r="AN58" i="16" s="1"/>
  <c r="AH58" i="16"/>
  <c r="AJ58" i="16" s="1"/>
  <c r="AM58" i="16"/>
  <c r="G58" i="16"/>
  <c r="G57" i="16"/>
  <c r="AN56" i="16"/>
  <c r="AJ56" i="16"/>
  <c r="AK56" i="16" s="1"/>
  <c r="AH56" i="16"/>
  <c r="G56" i="16"/>
  <c r="AH55" i="16"/>
  <c r="AJ55" i="16" s="1"/>
  <c r="G55" i="16"/>
  <c r="AH54" i="16"/>
  <c r="AJ54" i="16" s="1"/>
  <c r="G54" i="16"/>
  <c r="AP53" i="16"/>
  <c r="AN53" i="16"/>
  <c r="AK53" i="16"/>
  <c r="AL53" i="16" s="1"/>
  <c r="AO53" i="16" s="1"/>
  <c r="AH53" i="16"/>
  <c r="AJ53" i="16" s="1"/>
  <c r="G53" i="16"/>
  <c r="G52" i="16"/>
  <c r="AH51" i="16"/>
  <c r="AJ51" i="16" s="1"/>
  <c r="G51" i="16"/>
  <c r="AP50" i="16"/>
  <c r="AQ50" i="16" s="1"/>
  <c r="AR50" i="16" s="1"/>
  <c r="AK50" i="16"/>
  <c r="AN50" i="16" s="1"/>
  <c r="AH50" i="16"/>
  <c r="AJ50" i="16" s="1"/>
  <c r="G50" i="16"/>
  <c r="G49" i="16"/>
  <c r="G48" i="16"/>
  <c r="G47" i="16"/>
  <c r="AJ46" i="16"/>
  <c r="AH46" i="16"/>
  <c r="G46" i="16"/>
  <c r="AH45" i="16"/>
  <c r="AJ45" i="16" s="1"/>
  <c r="AK45" i="16" s="1"/>
  <c r="G45" i="16"/>
  <c r="AH44" i="16"/>
  <c r="AJ44" i="16" s="1"/>
  <c r="G44" i="16"/>
  <c r="AJ43" i="16"/>
  <c r="AH43" i="16"/>
  <c r="G43" i="16"/>
  <c r="AM42" i="16"/>
  <c r="AK42" i="16"/>
  <c r="AL42" i="16" s="1"/>
  <c r="AH42" i="16"/>
  <c r="AJ42" i="16" s="1"/>
  <c r="G42" i="16"/>
  <c r="AJ41" i="16"/>
  <c r="AK41" i="16"/>
  <c r="AH41" i="16"/>
  <c r="G41" i="16"/>
  <c r="AJ40" i="16"/>
  <c r="AK40" i="16" s="1"/>
  <c r="AH40" i="16"/>
  <c r="G40" i="16"/>
  <c r="AH39" i="16"/>
  <c r="AJ39" i="16" s="1"/>
  <c r="AK39" i="16" s="1"/>
  <c r="AL39" i="16" s="1"/>
  <c r="G39" i="16"/>
  <c r="AK38" i="16"/>
  <c r="AH38" i="16"/>
  <c r="AJ38" i="16" s="1"/>
  <c r="G38" i="16"/>
  <c r="G37" i="16"/>
  <c r="AH36" i="16"/>
  <c r="AJ36" i="16" s="1"/>
  <c r="AK36" i="16" s="1"/>
  <c r="G36" i="16"/>
  <c r="AH35" i="16"/>
  <c r="AJ35" i="16" s="1"/>
  <c r="G35" i="16"/>
  <c r="AH34" i="16"/>
  <c r="AJ34" i="16" s="1"/>
  <c r="AK34" i="16"/>
  <c r="G34" i="16"/>
  <c r="AN33" i="16"/>
  <c r="AH33" i="16"/>
  <c r="AJ33" i="16" s="1"/>
  <c r="AK33" i="16" s="1"/>
  <c r="G33" i="16"/>
  <c r="AH32" i="16"/>
  <c r="AJ32" i="16" s="1"/>
  <c r="G32" i="16"/>
  <c r="G31" i="16"/>
  <c r="AK30" i="16"/>
  <c r="AH30" i="16"/>
  <c r="AJ30" i="16" s="1"/>
  <c r="G30" i="16"/>
  <c r="AK29" i="16"/>
  <c r="AH29" i="16"/>
  <c r="AJ29" i="16" s="1"/>
  <c r="G29" i="16"/>
  <c r="AH28" i="16"/>
  <c r="AJ28" i="16" s="1"/>
  <c r="AK28" i="16" s="1"/>
  <c r="G28" i="16"/>
  <c r="AH27" i="16"/>
  <c r="AJ27" i="16" s="1"/>
  <c r="G27" i="16"/>
  <c r="AH26" i="16"/>
  <c r="AJ26" i="16" s="1"/>
  <c r="G26" i="16"/>
  <c r="AN25" i="16"/>
  <c r="AL25" i="16"/>
  <c r="AO25" i="16" s="1"/>
  <c r="AH25" i="16"/>
  <c r="AJ25" i="16" s="1"/>
  <c r="AK25" i="16" s="1"/>
  <c r="AP25" i="16" s="1"/>
  <c r="AC1" i="16"/>
  <c r="G25" i="16"/>
  <c r="AH24" i="16"/>
  <c r="AJ24" i="16" s="1"/>
  <c r="AK24" i="16" s="1"/>
  <c r="G24" i="16"/>
  <c r="G23" i="16"/>
  <c r="AH22" i="16"/>
  <c r="AJ22" i="16" s="1"/>
  <c r="AK22" i="16" s="1"/>
  <c r="G22" i="16"/>
  <c r="AJ21" i="16"/>
  <c r="AH21" i="16"/>
  <c r="G21" i="16"/>
  <c r="AH20" i="16"/>
  <c r="AJ20" i="16" s="1"/>
  <c r="AK20" i="16" s="1"/>
  <c r="G20" i="16"/>
  <c r="AN19" i="16"/>
  <c r="AM19" i="16"/>
  <c r="AK19" i="16"/>
  <c r="AL19" i="16" s="1"/>
  <c r="AH19" i="16"/>
  <c r="AJ19" i="16" s="1"/>
  <c r="G19" i="16"/>
  <c r="AH18" i="16"/>
  <c r="AJ18" i="16" s="1"/>
  <c r="G18" i="16"/>
  <c r="AH17" i="16"/>
  <c r="AJ17" i="16" s="1"/>
  <c r="AK17" i="16" s="1"/>
  <c r="G17" i="16"/>
  <c r="G16" i="16"/>
  <c r="G15" i="16"/>
  <c r="AH14" i="16"/>
  <c r="AJ14" i="16" s="1"/>
  <c r="AK14" i="16" s="1"/>
  <c r="X1" i="16"/>
  <c r="G14" i="16"/>
  <c r="AA1" i="16"/>
  <c r="S1" i="16"/>
  <c r="AH13" i="16"/>
  <c r="AJ13" i="16" s="1"/>
  <c r="G13" i="16"/>
  <c r="AN12" i="16"/>
  <c r="AH12" i="16"/>
  <c r="AJ12" i="16" s="1"/>
  <c r="AK12" i="16" s="1"/>
  <c r="V1" i="16"/>
  <c r="G12" i="16"/>
  <c r="Y1" i="16"/>
  <c r="Q1" i="16"/>
  <c r="AH11" i="16"/>
  <c r="AJ11" i="16" s="1"/>
  <c r="G11" i="16"/>
  <c r="AD1" i="16"/>
  <c r="E34" i="13" s="1"/>
  <c r="E56" i="15"/>
  <c r="AB56" i="15" s="1"/>
  <c r="L51" i="15"/>
  <c r="L57" i="15" s="1"/>
  <c r="X49" i="15"/>
  <c r="R49" i="15"/>
  <c r="P49" i="15"/>
  <c r="S48" i="15"/>
  <c r="B48" i="15"/>
  <c r="Y47" i="15"/>
  <c r="C47" i="15"/>
  <c r="B46" i="15"/>
  <c r="C45" i="15"/>
  <c r="B45" i="15"/>
  <c r="C44" i="15"/>
  <c r="W41" i="15"/>
  <c r="T41" i="15"/>
  <c r="R41" i="15"/>
  <c r="C41" i="15"/>
  <c r="P40" i="15"/>
  <c r="B40" i="15"/>
  <c r="C39" i="15"/>
  <c r="B38" i="15"/>
  <c r="C37" i="15"/>
  <c r="E27" i="15"/>
  <c r="C50" i="15"/>
  <c r="B50" i="15"/>
  <c r="E25" i="15"/>
  <c r="AB25" i="15" s="1"/>
  <c r="C49" i="15"/>
  <c r="B49" i="15"/>
  <c r="E24" i="15"/>
  <c r="C48" i="15"/>
  <c r="E23" i="15"/>
  <c r="AB23" i="15" s="1"/>
  <c r="B47" i="15"/>
  <c r="C46" i="15"/>
  <c r="E20" i="15"/>
  <c r="AB20" i="15" s="1"/>
  <c r="B44" i="15"/>
  <c r="C43" i="15"/>
  <c r="B43" i="15"/>
  <c r="C42" i="15"/>
  <c r="B42" i="15"/>
  <c r="E17" i="15"/>
  <c r="AB17" i="15" s="1"/>
  <c r="B41" i="15"/>
  <c r="E16" i="15"/>
  <c r="C40" i="15"/>
  <c r="B39" i="15"/>
  <c r="C38" i="15"/>
  <c r="B37" i="15"/>
  <c r="E12" i="15"/>
  <c r="AB12" i="15" s="1"/>
  <c r="C36" i="15"/>
  <c r="B36" i="15"/>
  <c r="X50" i="14"/>
  <c r="BU35" i="14"/>
  <c r="BS35" i="14"/>
  <c r="BU34" i="14"/>
  <c r="BS34" i="14"/>
  <c r="Y34" i="14"/>
  <c r="BS33" i="14"/>
  <c r="BS32" i="14"/>
  <c r="BU32" i="14" s="1"/>
  <c r="BU29" i="14"/>
  <c r="BS29" i="14"/>
  <c r="BS27" i="14"/>
  <c r="BU27" i="14" s="1"/>
  <c r="BS24" i="14"/>
  <c r="BS23" i="14"/>
  <c r="BS21" i="14"/>
  <c r="BU21" i="14" s="1"/>
  <c r="BS19" i="14"/>
  <c r="BU19" i="14" s="1"/>
  <c r="BS13" i="14"/>
  <c r="BS12" i="14"/>
  <c r="BU12" i="14" s="1"/>
  <c r="BU11" i="14"/>
  <c r="BS11" i="14"/>
  <c r="Y11" i="14"/>
  <c r="AG11" i="14" s="1"/>
  <c r="BS8" i="14"/>
  <c r="AG157" i="12"/>
  <c r="X157" i="12"/>
  <c r="X155" i="12"/>
  <c r="X149" i="12"/>
  <c r="AG147" i="12"/>
  <c r="X147" i="12"/>
  <c r="X143" i="12"/>
  <c r="X109" i="12"/>
  <c r="AG109" i="12" s="1"/>
  <c r="X105" i="12"/>
  <c r="X23" i="12"/>
  <c r="AG23" i="12" s="1"/>
  <c r="X15" i="12"/>
  <c r="AG10" i="12"/>
  <c r="AB10" i="12"/>
  <c r="X10" i="12"/>
  <c r="L143" i="11"/>
  <c r="K143" i="11"/>
  <c r="I143" i="11"/>
  <c r="H143" i="11"/>
  <c r="M141" i="11"/>
  <c r="M64" i="11"/>
  <c r="M18" i="11"/>
  <c r="D143" i="11"/>
  <c r="Q10" i="11"/>
  <c r="AG15" i="12" l="1"/>
  <c r="D27" i="12"/>
  <c r="M43" i="11"/>
  <c r="J159" i="12"/>
  <c r="X29" i="12"/>
  <c r="AG29" i="12" s="1"/>
  <c r="J143" i="11"/>
  <c r="H97" i="12" s="1"/>
  <c r="H159" i="12" s="1"/>
  <c r="M102" i="11"/>
  <c r="D10" i="12"/>
  <c r="P159" i="12"/>
  <c r="X27" i="12"/>
  <c r="AG27" i="12" s="1"/>
  <c r="D29" i="12"/>
  <c r="T159" i="12"/>
  <c r="D9" i="12"/>
  <c r="I159" i="12"/>
  <c r="L159" i="12"/>
  <c r="U159" i="12"/>
  <c r="D13" i="12"/>
  <c r="X13" i="12"/>
  <c r="X19" i="12"/>
  <c r="M58" i="11"/>
  <c r="R159" i="12"/>
  <c r="D15" i="12"/>
  <c r="D19" i="12"/>
  <c r="D23" i="12"/>
  <c r="W159" i="12"/>
  <c r="O159" i="12"/>
  <c r="N159" i="12"/>
  <c r="D25" i="12"/>
  <c r="X20" i="12"/>
  <c r="Q159" i="12"/>
  <c r="X17" i="12"/>
  <c r="AG17" i="12" s="1"/>
  <c r="D17" i="12"/>
  <c r="X21" i="12"/>
  <c r="D32" i="12"/>
  <c r="X32" i="12"/>
  <c r="AG32" i="12" s="1"/>
  <c r="D39" i="12"/>
  <c r="X37" i="12"/>
  <c r="AG37" i="12" s="1"/>
  <c r="X26" i="12"/>
  <c r="X35" i="12"/>
  <c r="X16" i="12"/>
  <c r="AG16" i="12" s="1"/>
  <c r="D20" i="12"/>
  <c r="X38" i="12"/>
  <c r="AG38" i="12" s="1"/>
  <c r="D41" i="12"/>
  <c r="X79" i="12"/>
  <c r="D75" i="12"/>
  <c r="D42" i="12"/>
  <c r="X44" i="12"/>
  <c r="AG44" i="12" s="1"/>
  <c r="X62" i="12"/>
  <c r="X66" i="12"/>
  <c r="X77" i="12"/>
  <c r="V159" i="12"/>
  <c r="X36" i="12"/>
  <c r="AG36" i="12" s="1"/>
  <c r="D40" i="12"/>
  <c r="X42" i="12"/>
  <c r="AG42" i="12" s="1"/>
  <c r="D44" i="12"/>
  <c r="X46" i="12"/>
  <c r="X58" i="12"/>
  <c r="G159" i="12"/>
  <c r="X85" i="12"/>
  <c r="X87" i="12"/>
  <c r="X54" i="12"/>
  <c r="X70" i="12"/>
  <c r="D76" i="12"/>
  <c r="X76" i="12"/>
  <c r="D78" i="12"/>
  <c r="D82" i="12"/>
  <c r="X82" i="12"/>
  <c r="AG82" i="12" s="1"/>
  <c r="X90" i="12"/>
  <c r="D90" i="12"/>
  <c r="D84" i="12"/>
  <c r="X84" i="12"/>
  <c r="AG84" i="12" s="1"/>
  <c r="X95" i="12"/>
  <c r="X88" i="12"/>
  <c r="AG88" i="12" s="1"/>
  <c r="D92" i="12"/>
  <c r="X92" i="12"/>
  <c r="D95" i="12"/>
  <c r="X102" i="12"/>
  <c r="X107" i="12"/>
  <c r="AG107" i="12" s="1"/>
  <c r="D107" i="12"/>
  <c r="D98" i="12"/>
  <c r="X106" i="12"/>
  <c r="D81" i="12"/>
  <c r="X81" i="12"/>
  <c r="D86" i="12"/>
  <c r="X86" i="12"/>
  <c r="AG86" i="12" s="1"/>
  <c r="D97" i="12"/>
  <c r="X97" i="12"/>
  <c r="X98" i="12"/>
  <c r="AG98" i="12" s="1"/>
  <c r="X103" i="12"/>
  <c r="X111" i="12"/>
  <c r="AG111" i="12" s="1"/>
  <c r="AG105" i="12"/>
  <c r="D111" i="12"/>
  <c r="D108" i="12"/>
  <c r="X108" i="12"/>
  <c r="AG108" i="12" s="1"/>
  <c r="D109" i="12"/>
  <c r="D110" i="12"/>
  <c r="X110" i="12"/>
  <c r="AG110" i="12" s="1"/>
  <c r="X113" i="12"/>
  <c r="AG113" i="12" s="1"/>
  <c r="X115" i="12"/>
  <c r="AG115" i="12" s="1"/>
  <c r="X112" i="12"/>
  <c r="AG112" i="12" s="1"/>
  <c r="X116" i="12"/>
  <c r="D118" i="12"/>
  <c r="X121" i="12"/>
  <c r="AG121" i="12" s="1"/>
  <c r="X127" i="12"/>
  <c r="AG127" i="12" s="1"/>
  <c r="D126" i="12"/>
  <c r="X140" i="12"/>
  <c r="AG140" i="12" s="1"/>
  <c r="X142" i="12"/>
  <c r="X137" i="12"/>
  <c r="X125" i="12"/>
  <c r="AG125" i="12" s="1"/>
  <c r="D125" i="12"/>
  <c r="X133" i="12"/>
  <c r="AG133" i="12" s="1"/>
  <c r="X135" i="12"/>
  <c r="AG135" i="12" s="1"/>
  <c r="D134" i="12"/>
  <c r="X134" i="12"/>
  <c r="AG134" i="12" s="1"/>
  <c r="D136" i="12"/>
  <c r="X136" i="12"/>
  <c r="AG136" i="12" s="1"/>
  <c r="X145" i="12"/>
  <c r="D147" i="12"/>
  <c r="AG149" i="12"/>
  <c r="D145" i="12"/>
  <c r="D151" i="12"/>
  <c r="D149" i="12"/>
  <c r="X150" i="12"/>
  <c r="X130" i="12"/>
  <c r="AG130" i="12" s="1"/>
  <c r="D141" i="12"/>
  <c r="X141" i="12"/>
  <c r="AG143" i="12"/>
  <c r="AG155" i="12"/>
  <c r="D138" i="12"/>
  <c r="X144" i="12"/>
  <c r="AG144" i="12" s="1"/>
  <c r="AG145" i="12"/>
  <c r="X151" i="12"/>
  <c r="D155" i="12"/>
  <c r="AG151" i="12"/>
  <c r="D153" i="12"/>
  <c r="X153" i="12"/>
  <c r="AG153" i="12" s="1"/>
  <c r="E35" i="13"/>
  <c r="AL121" i="16"/>
  <c r="AO121" i="16" s="1"/>
  <c r="AN121" i="16"/>
  <c r="AP121" i="16"/>
  <c r="AL327" i="16"/>
  <c r="AO327" i="16" s="1"/>
  <c r="AP327" i="16"/>
  <c r="AN327" i="16"/>
  <c r="BS16" i="14"/>
  <c r="BU16" i="14" s="1"/>
  <c r="BS15" i="14"/>
  <c r="BU15" i="14" s="1"/>
  <c r="BS20" i="14"/>
  <c r="BU20" i="14" s="1"/>
  <c r="D156" i="12"/>
  <c r="Y21" i="14"/>
  <c r="AG21" i="14" s="1"/>
  <c r="X156" i="12"/>
  <c r="D154" i="12"/>
  <c r="O37" i="14"/>
  <c r="V37" i="14"/>
  <c r="BS9" i="14"/>
  <c r="BU9" i="14" s="1"/>
  <c r="BS17" i="14"/>
  <c r="BU17" i="14" s="1"/>
  <c r="N37" i="14"/>
  <c r="BS22" i="14"/>
  <c r="BU22" i="14" s="1"/>
  <c r="BU24" i="14"/>
  <c r="E39" i="13"/>
  <c r="J37" i="14"/>
  <c r="X37" i="14"/>
  <c r="Y12" i="14"/>
  <c r="AG12" i="14" s="1"/>
  <c r="AN34" i="16"/>
  <c r="AL34" i="16"/>
  <c r="AP34" i="16"/>
  <c r="BU23" i="14"/>
  <c r="Y28" i="14"/>
  <c r="BS28" i="14"/>
  <c r="BU28" i="14" s="1"/>
  <c r="BU13" i="14"/>
  <c r="BS18" i="14"/>
  <c r="BU18" i="14" s="1"/>
  <c r="E18" i="15"/>
  <c r="R42" i="15" s="1"/>
  <c r="AB24" i="15"/>
  <c r="K48" i="15"/>
  <c r="O43" i="15"/>
  <c r="G43" i="15"/>
  <c r="T43" i="15"/>
  <c r="L43" i="15"/>
  <c r="Q43" i="15"/>
  <c r="I43" i="15"/>
  <c r="M43" i="15"/>
  <c r="J43" i="15"/>
  <c r="U43" i="15"/>
  <c r="R43" i="15"/>
  <c r="P43" i="15"/>
  <c r="Q45" i="15"/>
  <c r="I45" i="15"/>
  <c r="W45" i="15"/>
  <c r="F45" i="15"/>
  <c r="T45" i="15"/>
  <c r="S45" i="15"/>
  <c r="AP40" i="16"/>
  <c r="AN40" i="16"/>
  <c r="AL40" i="16"/>
  <c r="E15" i="15"/>
  <c r="G39" i="15" s="1"/>
  <c r="AB27" i="15"/>
  <c r="J51" i="15"/>
  <c r="J57" i="15" s="1"/>
  <c r="X51" i="15"/>
  <c r="X57" i="15" s="1"/>
  <c r="H51" i="15"/>
  <c r="H57" i="15" s="1"/>
  <c r="W51" i="15"/>
  <c r="W57" i="15" s="1"/>
  <c r="G51" i="15"/>
  <c r="G57" i="15" s="1"/>
  <c r="T51" i="15"/>
  <c r="T57" i="15" s="1"/>
  <c r="R51" i="15"/>
  <c r="R57" i="15" s="1"/>
  <c r="P51" i="15"/>
  <c r="P57" i="15" s="1"/>
  <c r="O51" i="15"/>
  <c r="O57" i="15" s="1"/>
  <c r="AP22" i="16"/>
  <c r="AN22" i="16"/>
  <c r="AL22" i="16"/>
  <c r="AO22" i="16" s="1"/>
  <c r="AP104" i="16"/>
  <c r="AN104" i="16"/>
  <c r="AL104" i="16"/>
  <c r="V44" i="15"/>
  <c r="N44" i="15"/>
  <c r="F44" i="15"/>
  <c r="S44" i="15"/>
  <c r="K44" i="15"/>
  <c r="R44" i="15"/>
  <c r="J44" i="15"/>
  <c r="X44" i="15"/>
  <c r="P44" i="15"/>
  <c r="H44" i="15"/>
  <c r="T44" i="15"/>
  <c r="Q44" i="15"/>
  <c r="O44" i="15"/>
  <c r="M44" i="15"/>
  <c r="L44" i="15"/>
  <c r="Y44" i="15"/>
  <c r="I44" i="15"/>
  <c r="W44" i="15"/>
  <c r="G44" i="15"/>
  <c r="AB44" i="15" s="1"/>
  <c r="M48" i="15"/>
  <c r="U1" i="16"/>
  <c r="AL24" i="16"/>
  <c r="AO24" i="16" s="1"/>
  <c r="AP24" i="16"/>
  <c r="AN24" i="16"/>
  <c r="AP38" i="16"/>
  <c r="AN38" i="16"/>
  <c r="AL38" i="16"/>
  <c r="AO38" i="16" s="1"/>
  <c r="Y24" i="14"/>
  <c r="AG24" i="14" s="1"/>
  <c r="Y29" i="14"/>
  <c r="AG29" i="14" s="1"/>
  <c r="U44" i="15"/>
  <c r="Q46" i="15"/>
  <c r="I46" i="15"/>
  <c r="X46" i="15"/>
  <c r="M46" i="15"/>
  <c r="K46" i="15"/>
  <c r="R46" i="15"/>
  <c r="AN14" i="16"/>
  <c r="AL14" i="16"/>
  <c r="AO14" i="16" s="1"/>
  <c r="AP14" i="16"/>
  <c r="AP65" i="16"/>
  <c r="AN65" i="16"/>
  <c r="AL65" i="16"/>
  <c r="AO65" i="16" s="1"/>
  <c r="Y10" i="14"/>
  <c r="AG10" i="14" s="1"/>
  <c r="BS10" i="14"/>
  <c r="BU10" i="14" s="1"/>
  <c r="M37" i="14"/>
  <c r="Y25" i="14"/>
  <c r="AG25" i="14" s="1"/>
  <c r="BS31" i="14"/>
  <c r="BU31" i="14" s="1"/>
  <c r="AB16" i="15"/>
  <c r="M40" i="15"/>
  <c r="K40" i="15"/>
  <c r="Y40" i="15"/>
  <c r="I40" i="15"/>
  <c r="X40" i="15"/>
  <c r="H40" i="15"/>
  <c r="S40" i="15"/>
  <c r="E26" i="15"/>
  <c r="H50" i="15" s="1"/>
  <c r="T36" i="15"/>
  <c r="Q40" i="15"/>
  <c r="AO89" i="16"/>
  <c r="T47" i="15"/>
  <c r="N47" i="15"/>
  <c r="J47" i="15"/>
  <c r="G36" i="15"/>
  <c r="F47" i="15"/>
  <c r="AP17" i="16"/>
  <c r="AN17" i="16"/>
  <c r="AL17" i="16"/>
  <c r="AO17" i="16" s="1"/>
  <c r="AN29" i="16"/>
  <c r="AL29" i="16"/>
  <c r="AM29" i="16" s="1"/>
  <c r="AP29" i="16"/>
  <c r="D157" i="12"/>
  <c r="X158" i="12"/>
  <c r="AG158" i="12" s="1"/>
  <c r="Y14" i="14"/>
  <c r="AG14" i="14" s="1"/>
  <c r="BS14" i="14"/>
  <c r="BU14" i="14" s="1"/>
  <c r="BS25" i="14"/>
  <c r="BU25" i="14" s="1"/>
  <c r="BS26" i="14"/>
  <c r="BU26" i="14" s="1"/>
  <c r="Y41" i="14"/>
  <c r="AG34" i="14"/>
  <c r="W36" i="15"/>
  <c r="V47" i="15"/>
  <c r="E53" i="15"/>
  <c r="AK16" i="16"/>
  <c r="BS30" i="14"/>
  <c r="Y35" i="14"/>
  <c r="I36" i="15"/>
  <c r="AB36" i="15" s="1"/>
  <c r="Y36" i="15"/>
  <c r="N37" i="15"/>
  <c r="S39" i="15"/>
  <c r="K39" i="15"/>
  <c r="P39" i="15"/>
  <c r="H39" i="15"/>
  <c r="W39" i="15"/>
  <c r="O39" i="15"/>
  <c r="U39" i="15"/>
  <c r="M39" i="15"/>
  <c r="G41" i="15"/>
  <c r="I47" i="15"/>
  <c r="P48" i="15"/>
  <c r="T49" i="15"/>
  <c r="AP19" i="16"/>
  <c r="AQ19" i="16" s="1"/>
  <c r="AR19" i="16" s="1"/>
  <c r="AK21" i="16"/>
  <c r="AM22" i="16"/>
  <c r="AH31" i="16"/>
  <c r="AJ31" i="16" s="1"/>
  <c r="AK31" i="16" s="1"/>
  <c r="AQ58" i="16"/>
  <c r="AR58" i="16" s="1"/>
  <c r="AL91" i="16"/>
  <c r="AP91" i="16"/>
  <c r="AN91" i="16"/>
  <c r="AM174" i="16"/>
  <c r="L36" i="15"/>
  <c r="H41" i="15"/>
  <c r="X41" i="15"/>
  <c r="S47" i="15"/>
  <c r="K47" i="15"/>
  <c r="X47" i="15"/>
  <c r="P47" i="15"/>
  <c r="H47" i="15"/>
  <c r="W47" i="15"/>
  <c r="O47" i="15"/>
  <c r="G47" i="15"/>
  <c r="AB47" i="15" s="1"/>
  <c r="U47" i="15"/>
  <c r="M47" i="15"/>
  <c r="Q48" i="15"/>
  <c r="G49" i="15"/>
  <c r="W49" i="15"/>
  <c r="AK13" i="16"/>
  <c r="AH23" i="16"/>
  <c r="AJ23" i="16" s="1"/>
  <c r="AK23" i="16" s="1"/>
  <c r="AM25" i="16"/>
  <c r="AQ25" i="16" s="1"/>
  <c r="AR25" i="16" s="1"/>
  <c r="AP30" i="16"/>
  <c r="AN30" i="16"/>
  <c r="AL30" i="16"/>
  <c r="AP41" i="16"/>
  <c r="AN41" i="16"/>
  <c r="AL41" i="16"/>
  <c r="AP45" i="16"/>
  <c r="AN45" i="16"/>
  <c r="AL45" i="16"/>
  <c r="AO45" i="16" s="1"/>
  <c r="AH63" i="16"/>
  <c r="AJ63" i="16" s="1"/>
  <c r="AH68" i="16"/>
  <c r="AJ68" i="16" s="1"/>
  <c r="AK68" i="16" s="1"/>
  <c r="Y19" i="14"/>
  <c r="AG19" i="14" s="1"/>
  <c r="Y27" i="14"/>
  <c r="AG27" i="14" s="1"/>
  <c r="Y33" i="14"/>
  <c r="AG33" i="14" s="1"/>
  <c r="M36" i="15"/>
  <c r="S37" i="15"/>
  <c r="R40" i="15"/>
  <c r="J40" i="15"/>
  <c r="W40" i="15"/>
  <c r="O40" i="15"/>
  <c r="G40" i="15"/>
  <c r="V40" i="15"/>
  <c r="N40" i="15"/>
  <c r="F40" i="15"/>
  <c r="T40" i="15"/>
  <c r="L40" i="15"/>
  <c r="U40" i="15"/>
  <c r="J41" i="15"/>
  <c r="Y41" i="15"/>
  <c r="Q41" i="15"/>
  <c r="I41" i="15"/>
  <c r="V41" i="15"/>
  <c r="N41" i="15"/>
  <c r="F41" i="15"/>
  <c r="U41" i="15"/>
  <c r="M41" i="15"/>
  <c r="S41" i="15"/>
  <c r="K41" i="15"/>
  <c r="L47" i="15"/>
  <c r="H49" i="15"/>
  <c r="AK11" i="16"/>
  <c r="T1" i="16"/>
  <c r="AB1" i="16"/>
  <c r="AH15" i="16"/>
  <c r="AJ15" i="16" s="1"/>
  <c r="AK15" i="16" s="1"/>
  <c r="AK27" i="16"/>
  <c r="AK44" i="16"/>
  <c r="AQ53" i="16"/>
  <c r="AR53" i="16" s="1"/>
  <c r="AP88" i="16"/>
  <c r="AN88" i="16"/>
  <c r="AL88" i="16"/>
  <c r="AO88" i="16" s="1"/>
  <c r="AP96" i="16"/>
  <c r="AN96" i="16"/>
  <c r="AL96" i="16"/>
  <c r="AO96" i="16" s="1"/>
  <c r="AP116" i="16"/>
  <c r="AN116" i="16"/>
  <c r="AL116" i="16"/>
  <c r="AH126" i="16"/>
  <c r="AJ126" i="16" s="1"/>
  <c r="AK126" i="16" s="1"/>
  <c r="E14" i="15"/>
  <c r="I38" i="15" s="1"/>
  <c r="E19" i="15"/>
  <c r="S43" i="15" s="1"/>
  <c r="E22" i="15"/>
  <c r="AB22" i="15" s="1"/>
  <c r="O36" i="15"/>
  <c r="L41" i="15"/>
  <c r="R48" i="15"/>
  <c r="J48" i="15"/>
  <c r="W48" i="15"/>
  <c r="O48" i="15"/>
  <c r="G48" i="15"/>
  <c r="V48" i="15"/>
  <c r="N48" i="15"/>
  <c r="F48" i="15"/>
  <c r="T48" i="15"/>
  <c r="L48" i="15"/>
  <c r="U48" i="15"/>
  <c r="J49" i="15"/>
  <c r="Y49" i="15"/>
  <c r="Q49" i="15"/>
  <c r="I49" i="15"/>
  <c r="V49" i="15"/>
  <c r="N49" i="15"/>
  <c r="F49" i="15"/>
  <c r="AB49" i="15" s="1"/>
  <c r="U49" i="15"/>
  <c r="M49" i="15"/>
  <c r="S49" i="15"/>
  <c r="K49" i="15"/>
  <c r="Y51" i="15"/>
  <c r="Y57" i="15" s="1"/>
  <c r="AG1" i="16"/>
  <c r="AH16" i="16"/>
  <c r="AJ16" i="16" s="1"/>
  <c r="AO19" i="16"/>
  <c r="AP82" i="16"/>
  <c r="AN82" i="16"/>
  <c r="AL82" i="16"/>
  <c r="AO130" i="16"/>
  <c r="Y23" i="14"/>
  <c r="AG23" i="14" s="1"/>
  <c r="Y32" i="14"/>
  <c r="AG32" i="14" s="1"/>
  <c r="X43" i="14"/>
  <c r="E13" i="15"/>
  <c r="P37" i="15" s="1"/>
  <c r="E21" i="15"/>
  <c r="J45" i="15" s="1"/>
  <c r="Q36" i="15"/>
  <c r="V37" i="15"/>
  <c r="O41" i="15"/>
  <c r="X42" i="15"/>
  <c r="Q47" i="15"/>
  <c r="H48" i="15"/>
  <c r="X48" i="15"/>
  <c r="L49" i="15"/>
  <c r="AK18" i="16"/>
  <c r="AK26" i="16"/>
  <c r="AP28" i="16"/>
  <c r="AN28" i="16"/>
  <c r="AL28" i="16"/>
  <c r="AM34" i="16"/>
  <c r="AK35" i="16"/>
  <c r="AH37" i="16"/>
  <c r="AJ37" i="16" s="1"/>
  <c r="AK37" i="16" s="1"/>
  <c r="AO42" i="16"/>
  <c r="AH47" i="16"/>
  <c r="AJ47" i="16" s="1"/>
  <c r="AM83" i="16"/>
  <c r="AP134" i="16"/>
  <c r="AL134" i="16"/>
  <c r="AN134" i="16"/>
  <c r="H37" i="15"/>
  <c r="P41" i="15"/>
  <c r="AB41" i="15" s="1"/>
  <c r="R47" i="15"/>
  <c r="I48" i="15"/>
  <c r="Y48" i="15"/>
  <c r="O49" i="15"/>
  <c r="X50" i="15"/>
  <c r="W1" i="16"/>
  <c r="AP12" i="16"/>
  <c r="AL12" i="16"/>
  <c r="R1" i="16"/>
  <c r="Z1" i="16"/>
  <c r="AP20" i="16"/>
  <c r="AN20" i="16"/>
  <c r="AL20" i="16"/>
  <c r="AM33" i="16"/>
  <c r="AP36" i="16"/>
  <c r="AN36" i="16"/>
  <c r="AL36" i="16"/>
  <c r="AP39" i="16"/>
  <c r="AN39" i="16"/>
  <c r="AO39" i="16" s="1"/>
  <c r="AL61" i="16"/>
  <c r="AP61" i="16"/>
  <c r="AN77" i="16"/>
  <c r="AL77" i="16"/>
  <c r="AP77" i="16"/>
  <c r="V36" i="15"/>
  <c r="N36" i="15"/>
  <c r="F36" i="15"/>
  <c r="S36" i="15"/>
  <c r="K36" i="15"/>
  <c r="R36" i="15"/>
  <c r="J36" i="15"/>
  <c r="X36" i="15"/>
  <c r="P36" i="15"/>
  <c r="H36" i="15"/>
  <c r="U36" i="15"/>
  <c r="U37" i="15"/>
  <c r="R37" i="15"/>
  <c r="J37" i="15"/>
  <c r="Y37" i="15"/>
  <c r="Q37" i="15"/>
  <c r="I37" i="15"/>
  <c r="W37" i="15"/>
  <c r="O37" i="15"/>
  <c r="AK32" i="16"/>
  <c r="AL33" i="16"/>
  <c r="AO33" i="16" s="1"/>
  <c r="AP33" i="16"/>
  <c r="AP56" i="16"/>
  <c r="AL56" i="16"/>
  <c r="AO56" i="16" s="1"/>
  <c r="AN61" i="16"/>
  <c r="AN69" i="16"/>
  <c r="AL69" i="16"/>
  <c r="AO69" i="16" s="1"/>
  <c r="AP69" i="16"/>
  <c r="AP73" i="16"/>
  <c r="AN73" i="16"/>
  <c r="AL73" i="16"/>
  <c r="AO73" i="16" s="1"/>
  <c r="AP94" i="16"/>
  <c r="AN94" i="16"/>
  <c r="AL94" i="16"/>
  <c r="J42" i="15"/>
  <c r="J50" i="15"/>
  <c r="R50" i="15"/>
  <c r="K51" i="15"/>
  <c r="K57" i="15" s="1"/>
  <c r="S51" i="15"/>
  <c r="S57" i="15" s="1"/>
  <c r="AN42" i="16"/>
  <c r="AH48" i="16"/>
  <c r="AJ48" i="16" s="1"/>
  <c r="AK48" i="16" s="1"/>
  <c r="AK54" i="16"/>
  <c r="AK55" i="16"/>
  <c r="AK59" i="16"/>
  <c r="AK79" i="16"/>
  <c r="AN86" i="16"/>
  <c r="AL86" i="16"/>
  <c r="AO86" i="16" s="1"/>
  <c r="AP97" i="16"/>
  <c r="AN97" i="16"/>
  <c r="AK100" i="16"/>
  <c r="AM101" i="16"/>
  <c r="AL107" i="16"/>
  <c r="AO107" i="16" s="1"/>
  <c r="AP107" i="16"/>
  <c r="AK110" i="16"/>
  <c r="AK119" i="16"/>
  <c r="AM122" i="16"/>
  <c r="AP42" i="16"/>
  <c r="AQ42" i="16" s="1"/>
  <c r="AR42" i="16" s="1"/>
  <c r="AK71" i="16"/>
  <c r="AK76" i="16"/>
  <c r="AK78" i="16"/>
  <c r="AM94" i="16"/>
  <c r="AH95" i="16"/>
  <c r="AJ95" i="16" s="1"/>
  <c r="AN101" i="16"/>
  <c r="AL101" i="16"/>
  <c r="AM105" i="16"/>
  <c r="AP122" i="16"/>
  <c r="AN122" i="16"/>
  <c r="AL122" i="16"/>
  <c r="AP214" i="16"/>
  <c r="AQ214" i="16" s="1"/>
  <c r="AR214" i="16" s="1"/>
  <c r="AN214" i="16"/>
  <c r="AL214" i="16"/>
  <c r="AP215" i="16"/>
  <c r="AQ215" i="16" s="1"/>
  <c r="AR215" i="16" s="1"/>
  <c r="AN215" i="16"/>
  <c r="AL215" i="16"/>
  <c r="M51" i="15"/>
  <c r="M57" i="15" s="1"/>
  <c r="U51" i="15"/>
  <c r="U57" i="15" s="1"/>
  <c r="E57" i="15"/>
  <c r="AM24" i="16"/>
  <c r="AK47" i="16"/>
  <c r="AM53" i="16"/>
  <c r="AK62" i="16"/>
  <c r="AK63" i="16"/>
  <c r="AK70" i="16"/>
  <c r="AK75" i="16"/>
  <c r="AH79" i="16"/>
  <c r="AJ79" i="16" s="1"/>
  <c r="AM86" i="16"/>
  <c r="AQ86" i="16" s="1"/>
  <c r="AR86" i="16" s="1"/>
  <c r="AK90" i="16"/>
  <c r="AO105" i="16"/>
  <c r="AN108" i="16"/>
  <c r="AL108" i="16"/>
  <c r="AP108" i="16"/>
  <c r="AK123" i="16"/>
  <c r="AN142" i="16"/>
  <c r="AL142" i="16"/>
  <c r="AO142" i="16" s="1"/>
  <c r="AP142" i="16"/>
  <c r="AQ142" i="16" s="1"/>
  <c r="AR142" i="16" s="1"/>
  <c r="M42" i="15"/>
  <c r="U42" i="15"/>
  <c r="M50" i="15"/>
  <c r="U50" i="15"/>
  <c r="F51" i="15"/>
  <c r="N51" i="15"/>
  <c r="N57" i="15" s="1"/>
  <c r="V51" i="15"/>
  <c r="V57" i="15" s="1"/>
  <c r="AM39" i="16"/>
  <c r="AK43" i="16"/>
  <c r="AL50" i="16"/>
  <c r="AH52" i="16"/>
  <c r="AJ52" i="16" s="1"/>
  <c r="AK52" i="16" s="1"/>
  <c r="AK67" i="16"/>
  <c r="AH71" i="16"/>
  <c r="AJ71" i="16" s="1"/>
  <c r="AK74" i="16"/>
  <c r="AH80" i="16"/>
  <c r="AJ80" i="16" s="1"/>
  <c r="AK80" i="16" s="1"/>
  <c r="AL84" i="16"/>
  <c r="AO84" i="16" s="1"/>
  <c r="AP84" i="16"/>
  <c r="AK99" i="16"/>
  <c r="AK102" i="16"/>
  <c r="AK106" i="16"/>
  <c r="AO111" i="16"/>
  <c r="AM111" i="16"/>
  <c r="AQ111" i="16" s="1"/>
  <c r="AR111" i="16" s="1"/>
  <c r="AN118" i="16"/>
  <c r="AL118" i="16"/>
  <c r="AO118" i="16" s="1"/>
  <c r="AP118" i="16"/>
  <c r="AP132" i="16"/>
  <c r="AN132" i="16"/>
  <c r="AL132" i="16"/>
  <c r="AO132" i="16" s="1"/>
  <c r="AM194" i="16"/>
  <c r="AH49" i="16"/>
  <c r="AJ49" i="16" s="1"/>
  <c r="AK49" i="16" s="1"/>
  <c r="AK66" i="16"/>
  <c r="AM77" i="16"/>
  <c r="AP89" i="16"/>
  <c r="AN89" i="16"/>
  <c r="AM91" i="16"/>
  <c r="AN92" i="16"/>
  <c r="AL92" i="16"/>
  <c r="AO92" i="16" s="1"/>
  <c r="AP92" i="16"/>
  <c r="AK95" i="16"/>
  <c r="AP105" i="16"/>
  <c r="AN105" i="16"/>
  <c r="AM121" i="16"/>
  <c r="AP124" i="16"/>
  <c r="AN124" i="16"/>
  <c r="AL124" i="16"/>
  <c r="AO124" i="16" s="1"/>
  <c r="AN130" i="16"/>
  <c r="AP130" i="16"/>
  <c r="AH60" i="16"/>
  <c r="AJ60" i="16" s="1"/>
  <c r="AK60" i="16" s="1"/>
  <c r="AH72" i="16"/>
  <c r="AJ72" i="16" s="1"/>
  <c r="AK72" i="16" s="1"/>
  <c r="AP81" i="16"/>
  <c r="AN81" i="16"/>
  <c r="AL83" i="16"/>
  <c r="AO83" i="16" s="1"/>
  <c r="AP83" i="16"/>
  <c r="AQ83" i="16" s="1"/>
  <c r="AR83" i="16" s="1"/>
  <c r="AN85" i="16"/>
  <c r="AL85" i="16"/>
  <c r="AO85" i="16" s="1"/>
  <c r="AN93" i="16"/>
  <c r="AL93" i="16"/>
  <c r="AO93" i="16" s="1"/>
  <c r="AO97" i="16"/>
  <c r="AH103" i="16"/>
  <c r="AJ103" i="16" s="1"/>
  <c r="AK103" i="16" s="1"/>
  <c r="AN115" i="16"/>
  <c r="AL115" i="16"/>
  <c r="AP115" i="16"/>
  <c r="AP125" i="16"/>
  <c r="AN125" i="16"/>
  <c r="AL125" i="16"/>
  <c r="AM131" i="16"/>
  <c r="AN186" i="16"/>
  <c r="AL186" i="16"/>
  <c r="AO186" i="16" s="1"/>
  <c r="AP186" i="16"/>
  <c r="H42" i="15"/>
  <c r="P42" i="15"/>
  <c r="P50" i="15"/>
  <c r="I51" i="15"/>
  <c r="I57" i="15" s="1"/>
  <c r="Q51" i="15"/>
  <c r="Q57" i="15" s="1"/>
  <c r="AK46" i="16"/>
  <c r="AK51" i="16"/>
  <c r="AM56" i="16"/>
  <c r="AH57" i="16"/>
  <c r="AJ57" i="16" s="1"/>
  <c r="AK57" i="16" s="1"/>
  <c r="AH64" i="16"/>
  <c r="AJ64" i="16" s="1"/>
  <c r="AK64" i="16" s="1"/>
  <c r="AH76" i="16"/>
  <c r="AJ76" i="16" s="1"/>
  <c r="AL81" i="16"/>
  <c r="AP87" i="16"/>
  <c r="AN87" i="16"/>
  <c r="AL87" i="16"/>
  <c r="AO87" i="16" s="1"/>
  <c r="AP93" i="16"/>
  <c r="AQ93" i="16" s="1"/>
  <c r="AR93" i="16" s="1"/>
  <c r="AL98" i="16"/>
  <c r="AP98" i="16"/>
  <c r="AN98" i="16"/>
  <c r="AN109" i="16"/>
  <c r="AL109" i="16"/>
  <c r="AO109" i="16" s="1"/>
  <c r="AL113" i="16"/>
  <c r="AP113" i="16"/>
  <c r="AN113" i="16"/>
  <c r="AH114" i="16"/>
  <c r="AJ114" i="16" s="1"/>
  <c r="AK114" i="16" s="1"/>
  <c r="AM116" i="16"/>
  <c r="AN131" i="16"/>
  <c r="AL131" i="16"/>
  <c r="AO131" i="16" s="1"/>
  <c r="AP131" i="16"/>
  <c r="AQ131" i="16" s="1"/>
  <c r="AR131" i="16" s="1"/>
  <c r="AL145" i="16"/>
  <c r="AN145" i="16"/>
  <c r="AP145" i="16"/>
  <c r="AQ145" i="16" s="1"/>
  <c r="AR145" i="16" s="1"/>
  <c r="AM108" i="16"/>
  <c r="AK120" i="16"/>
  <c r="AK136" i="16"/>
  <c r="AN179" i="16"/>
  <c r="AL179" i="16"/>
  <c r="AO179" i="16" s="1"/>
  <c r="AP179" i="16"/>
  <c r="AP199" i="16"/>
  <c r="AN199" i="16"/>
  <c r="AL199" i="16"/>
  <c r="AN111" i="16"/>
  <c r="AM118" i="16"/>
  <c r="AK128" i="16"/>
  <c r="AP143" i="16"/>
  <c r="AQ143" i="16" s="1"/>
  <c r="AR143" i="16" s="1"/>
  <c r="AN143" i="16"/>
  <c r="AL143" i="16"/>
  <c r="AO143" i="16" s="1"/>
  <c r="AK148" i="16"/>
  <c r="AL153" i="16"/>
  <c r="AM153" i="16" s="1"/>
  <c r="AP153" i="16"/>
  <c r="AN153" i="16"/>
  <c r="AK180" i="16"/>
  <c r="AP139" i="16"/>
  <c r="AN139" i="16"/>
  <c r="AL139" i="16"/>
  <c r="AM142" i="16"/>
  <c r="AK144" i="16"/>
  <c r="AM145" i="16"/>
  <c r="AP146" i="16"/>
  <c r="AN146" i="16"/>
  <c r="AL146" i="16"/>
  <c r="AO146" i="16" s="1"/>
  <c r="AM155" i="16"/>
  <c r="AP167" i="16"/>
  <c r="AN167" i="16"/>
  <c r="AL167" i="16"/>
  <c r="AP182" i="16"/>
  <c r="AN182" i="16"/>
  <c r="AL182" i="16"/>
  <c r="AM203" i="16"/>
  <c r="AN241" i="16"/>
  <c r="AL241" i="16"/>
  <c r="AO241" i="16" s="1"/>
  <c r="AP241" i="16"/>
  <c r="AM65" i="16"/>
  <c r="AM81" i="16"/>
  <c r="AM89" i="16"/>
  <c r="AM97" i="16"/>
  <c r="AL127" i="16"/>
  <c r="AM129" i="16"/>
  <c r="AM137" i="16"/>
  <c r="AM138" i="16"/>
  <c r="AQ138" i="16" s="1"/>
  <c r="AR138" i="16" s="1"/>
  <c r="AH140" i="16"/>
  <c r="AJ140" i="16" s="1"/>
  <c r="AK140" i="16" s="1"/>
  <c r="AL150" i="16"/>
  <c r="AP150" i="16"/>
  <c r="AQ150" i="16" s="1"/>
  <c r="AR150" i="16" s="1"/>
  <c r="AN155" i="16"/>
  <c r="AP155" i="16"/>
  <c r="AL155" i="16"/>
  <c r="AP166" i="16"/>
  <c r="AL166" i="16"/>
  <c r="AP174" i="16"/>
  <c r="AN174" i="16"/>
  <c r="AO174" i="16" s="1"/>
  <c r="AM96" i="16"/>
  <c r="AM104" i="16"/>
  <c r="AH117" i="16"/>
  <c r="AJ117" i="16" s="1"/>
  <c r="AK117" i="16" s="1"/>
  <c r="AN129" i="16"/>
  <c r="AO129" i="16" s="1"/>
  <c r="AM130" i="16"/>
  <c r="AM132" i="16"/>
  <c r="AN137" i="16"/>
  <c r="AL137" i="16"/>
  <c r="AN138" i="16"/>
  <c r="AL138" i="16"/>
  <c r="AO138" i="16" s="1"/>
  <c r="AM139" i="16"/>
  <c r="AN147" i="16"/>
  <c r="AP147" i="16"/>
  <c r="AQ147" i="16" s="1"/>
  <c r="AR147" i="16" s="1"/>
  <c r="AH149" i="16"/>
  <c r="AJ149" i="16" s="1"/>
  <c r="AK149" i="16" s="1"/>
  <c r="AN162" i="16"/>
  <c r="AL162" i="16"/>
  <c r="AO162" i="16" s="1"/>
  <c r="AP162" i="16"/>
  <c r="AN127" i="16"/>
  <c r="AH133" i="16"/>
  <c r="AJ133" i="16" s="1"/>
  <c r="AK133" i="16" s="1"/>
  <c r="AL135" i="16"/>
  <c r="AL152" i="16"/>
  <c r="AM152" i="16" s="1"/>
  <c r="AN152" i="16"/>
  <c r="AN178" i="16"/>
  <c r="AL178" i="16"/>
  <c r="AP178" i="16"/>
  <c r="AO190" i="16"/>
  <c r="AP191" i="16"/>
  <c r="AQ191" i="16" s="1"/>
  <c r="AR191" i="16" s="1"/>
  <c r="AN191" i="16"/>
  <c r="AL191" i="16"/>
  <c r="AK196" i="16"/>
  <c r="AK112" i="16"/>
  <c r="AO147" i="16"/>
  <c r="AN154" i="16"/>
  <c r="AO154" i="16" s="1"/>
  <c r="AP154" i="16"/>
  <c r="AL168" i="16"/>
  <c r="AO168" i="16" s="1"/>
  <c r="AP168" i="16"/>
  <c r="AN168" i="16"/>
  <c r="AP190" i="16"/>
  <c r="AQ190" i="16" s="1"/>
  <c r="AR190" i="16" s="1"/>
  <c r="AN190" i="16"/>
  <c r="AM163" i="16"/>
  <c r="AQ163" i="16" s="1"/>
  <c r="AR163" i="16" s="1"/>
  <c r="AH165" i="16"/>
  <c r="AJ165" i="16" s="1"/>
  <c r="AK165" i="16" s="1"/>
  <c r="AP175" i="16"/>
  <c r="AN175" i="16"/>
  <c r="AL193" i="16"/>
  <c r="AP193" i="16"/>
  <c r="AL201" i="16"/>
  <c r="AO201" i="16" s="1"/>
  <c r="AP201" i="16"/>
  <c r="AN203" i="16"/>
  <c r="AL203" i="16"/>
  <c r="AN210" i="16"/>
  <c r="AL210" i="16"/>
  <c r="AO210" i="16" s="1"/>
  <c r="AP210" i="16"/>
  <c r="AQ210" i="16" s="1"/>
  <c r="AR210" i="16" s="1"/>
  <c r="AP226" i="16"/>
  <c r="AN226" i="16"/>
  <c r="AL226" i="16"/>
  <c r="AN230" i="16"/>
  <c r="AP230" i="16"/>
  <c r="AL230" i="16"/>
  <c r="AO230" i="16" s="1"/>
  <c r="AL277" i="16"/>
  <c r="AM277" i="16" s="1"/>
  <c r="AP277" i="16"/>
  <c r="AN277" i="16"/>
  <c r="AH157" i="16"/>
  <c r="AJ157" i="16" s="1"/>
  <c r="AK157" i="16" s="1"/>
  <c r="AL161" i="16"/>
  <c r="AP161" i="16"/>
  <c r="AM162" i="16"/>
  <c r="AH173" i="16"/>
  <c r="AJ173" i="16" s="1"/>
  <c r="AK173" i="16" s="1"/>
  <c r="AP183" i="16"/>
  <c r="AN183" i="16"/>
  <c r="AK184" i="16"/>
  <c r="AN193" i="16"/>
  <c r="AN194" i="16"/>
  <c r="AL194" i="16"/>
  <c r="AP194" i="16"/>
  <c r="AH197" i="16"/>
  <c r="AJ197" i="16" s="1"/>
  <c r="AK197" i="16" s="1"/>
  <c r="AN201" i="16"/>
  <c r="AP203" i="16"/>
  <c r="AP204" i="16"/>
  <c r="AQ204" i="16" s="1"/>
  <c r="AR204" i="16" s="1"/>
  <c r="AN204" i="16"/>
  <c r="AL204" i="16"/>
  <c r="AO204" i="16" s="1"/>
  <c r="AH205" i="16"/>
  <c r="AJ205" i="16" s="1"/>
  <c r="AK205" i="16" s="1"/>
  <c r="AP222" i="16"/>
  <c r="AN222" i="16"/>
  <c r="AL222" i="16"/>
  <c r="AP224" i="16"/>
  <c r="AN224" i="16"/>
  <c r="AL224" i="16"/>
  <c r="AO224" i="16" s="1"/>
  <c r="AN227" i="16"/>
  <c r="AL227" i="16"/>
  <c r="AP227" i="16"/>
  <c r="AN231" i="16"/>
  <c r="AL231" i="16"/>
  <c r="AH232" i="16"/>
  <c r="AJ232" i="16" s="1"/>
  <c r="AK232" i="16" s="1"/>
  <c r="AP234" i="16"/>
  <c r="AN234" i="16"/>
  <c r="AL234" i="16"/>
  <c r="AL255" i="16"/>
  <c r="AM255" i="16" s="1"/>
  <c r="AP255" i="16"/>
  <c r="AN255" i="16"/>
  <c r="AL258" i="16"/>
  <c r="AP258" i="16"/>
  <c r="AN258" i="16"/>
  <c r="AL158" i="16"/>
  <c r="AN161" i="16"/>
  <c r="AN163" i="16"/>
  <c r="AL163" i="16"/>
  <c r="AO163" i="16" s="1"/>
  <c r="AL169" i="16"/>
  <c r="AO169" i="16" s="1"/>
  <c r="AP169" i="16"/>
  <c r="AQ169" i="16" s="1"/>
  <c r="AR169" i="16" s="1"/>
  <c r="AM170" i="16"/>
  <c r="AH181" i="16"/>
  <c r="AJ181" i="16" s="1"/>
  <c r="AK181" i="16" s="1"/>
  <c r="AH188" i="16"/>
  <c r="AJ188" i="16" s="1"/>
  <c r="AK188" i="16" s="1"/>
  <c r="AH189" i="16"/>
  <c r="AJ189" i="16" s="1"/>
  <c r="AK189" i="16" s="1"/>
  <c r="AM193" i="16"/>
  <c r="AK208" i="16"/>
  <c r="AL209" i="16"/>
  <c r="AP209" i="16"/>
  <c r="AQ209" i="16" s="1"/>
  <c r="AR209" i="16" s="1"/>
  <c r="AN211" i="16"/>
  <c r="AL211" i="16"/>
  <c r="AO211" i="16" s="1"/>
  <c r="AN218" i="16"/>
  <c r="AL218" i="16"/>
  <c r="AO218" i="16" s="1"/>
  <c r="AP218" i="16"/>
  <c r="AK223" i="16"/>
  <c r="AN249" i="16"/>
  <c r="AL249" i="16"/>
  <c r="AO249" i="16" s="1"/>
  <c r="AP249" i="16"/>
  <c r="AN254" i="16"/>
  <c r="AP254" i="16"/>
  <c r="AL254" i="16"/>
  <c r="AO254" i="16" s="1"/>
  <c r="AP261" i="16"/>
  <c r="AQ261" i="16" s="1"/>
  <c r="AR261" i="16" s="1"/>
  <c r="AN261" i="16"/>
  <c r="AL261" i="16"/>
  <c r="AO261" i="16" s="1"/>
  <c r="AM147" i="16"/>
  <c r="AK151" i="16"/>
  <c r="AM161" i="16"/>
  <c r="AN170" i="16"/>
  <c r="AL170" i="16"/>
  <c r="AN171" i="16"/>
  <c r="AL171" i="16"/>
  <c r="AO171" i="16" s="1"/>
  <c r="AL177" i="16"/>
  <c r="AP177" i="16"/>
  <c r="AM178" i="16"/>
  <c r="AM202" i="16"/>
  <c r="AN209" i="16"/>
  <c r="AP211" i="16"/>
  <c r="AQ211" i="16" s="1"/>
  <c r="AR211" i="16" s="1"/>
  <c r="AK212" i="16"/>
  <c r="AH213" i="16"/>
  <c r="AJ213" i="16" s="1"/>
  <c r="AK213" i="16" s="1"/>
  <c r="AM227" i="16"/>
  <c r="AM230" i="16"/>
  <c r="AM234" i="16"/>
  <c r="AP235" i="16"/>
  <c r="AL235" i="16"/>
  <c r="AN235" i="16"/>
  <c r="AN238" i="16"/>
  <c r="AP238" i="16"/>
  <c r="AL238" i="16"/>
  <c r="AO238" i="16" s="1"/>
  <c r="AP253" i="16"/>
  <c r="AN253" i="16"/>
  <c r="AL253" i="16"/>
  <c r="AH141" i="16"/>
  <c r="AJ141" i="16" s="1"/>
  <c r="AK141" i="16" s="1"/>
  <c r="AM154" i="16"/>
  <c r="AH156" i="16"/>
  <c r="AJ156" i="16" s="1"/>
  <c r="AK156" i="16" s="1"/>
  <c r="AN158" i="16"/>
  <c r="AN160" i="16"/>
  <c r="AM169" i="16"/>
  <c r="AP171" i="16"/>
  <c r="AL175" i="16"/>
  <c r="AN177" i="16"/>
  <c r="AL185" i="16"/>
  <c r="AO185" i="16" s="1"/>
  <c r="AP185" i="16"/>
  <c r="AM198" i="16"/>
  <c r="AM209" i="16"/>
  <c r="AK216" i="16"/>
  <c r="AL217" i="16"/>
  <c r="AO217" i="16" s="1"/>
  <c r="AP217" i="16"/>
  <c r="AQ217" i="16" s="1"/>
  <c r="AR217" i="16" s="1"/>
  <c r="AN219" i="16"/>
  <c r="AL219" i="16"/>
  <c r="AO219" i="16" s="1"/>
  <c r="AL229" i="16"/>
  <c r="AO229" i="16" s="1"/>
  <c r="AP229" i="16"/>
  <c r="AP231" i="16"/>
  <c r="AN237" i="16"/>
  <c r="AL237" i="16"/>
  <c r="AO237" i="16" s="1"/>
  <c r="AP237" i="16"/>
  <c r="AQ237" i="16" s="1"/>
  <c r="AR237" i="16" s="1"/>
  <c r="AK159" i="16"/>
  <c r="AP160" i="16"/>
  <c r="AK164" i="16"/>
  <c r="AP170" i="16"/>
  <c r="AM177" i="16"/>
  <c r="AL183" i="16"/>
  <c r="AN187" i="16"/>
  <c r="AL187" i="16"/>
  <c r="AO187" i="16" s="1"/>
  <c r="AM190" i="16"/>
  <c r="AN195" i="16"/>
  <c r="AL195" i="16"/>
  <c r="AO195" i="16" s="1"/>
  <c r="AP206" i="16"/>
  <c r="AQ206" i="16" s="1"/>
  <c r="AR206" i="16" s="1"/>
  <c r="AN206" i="16"/>
  <c r="AL206" i="16"/>
  <c r="AO206" i="16" s="1"/>
  <c r="AK207" i="16"/>
  <c r="AM214" i="16"/>
  <c r="AK220" i="16"/>
  <c r="AH221" i="16"/>
  <c r="AJ221" i="16" s="1"/>
  <c r="AK221" i="16" s="1"/>
  <c r="AP245" i="16"/>
  <c r="AQ245" i="16" s="1"/>
  <c r="AR245" i="16" s="1"/>
  <c r="AN245" i="16"/>
  <c r="AL245" i="16"/>
  <c r="AO245" i="16" s="1"/>
  <c r="AL247" i="16"/>
  <c r="AO247" i="16" s="1"/>
  <c r="AP247" i="16"/>
  <c r="AQ247" i="16" s="1"/>
  <c r="AR247" i="16" s="1"/>
  <c r="AN247" i="16"/>
  <c r="AP269" i="16"/>
  <c r="AN269" i="16"/>
  <c r="AL269" i="16"/>
  <c r="AO160" i="16"/>
  <c r="AK172" i="16"/>
  <c r="AN176" i="16"/>
  <c r="AO176" i="16" s="1"/>
  <c r="AQ176" i="16" s="1"/>
  <c r="AR176" i="16" s="1"/>
  <c r="AL192" i="16"/>
  <c r="AP192" i="16"/>
  <c r="AQ192" i="16" s="1"/>
  <c r="AR192" i="16" s="1"/>
  <c r="AP198" i="16"/>
  <c r="AN198" i="16"/>
  <c r="AO198" i="16" s="1"/>
  <c r="AL200" i="16"/>
  <c r="AP200" i="16"/>
  <c r="AN202" i="16"/>
  <c r="AL202" i="16"/>
  <c r="AP202" i="16"/>
  <c r="AM204" i="16"/>
  <c r="AM217" i="16"/>
  <c r="AM231" i="16"/>
  <c r="AM238" i="16"/>
  <c r="AN265" i="16"/>
  <c r="AL265" i="16"/>
  <c r="AP265" i="16"/>
  <c r="AN272" i="16"/>
  <c r="AL272" i="16"/>
  <c r="AH239" i="16"/>
  <c r="AJ239" i="16" s="1"/>
  <c r="AK239" i="16" s="1"/>
  <c r="AP243" i="16"/>
  <c r="AN243" i="16"/>
  <c r="AL243" i="16"/>
  <c r="AP251" i="16"/>
  <c r="AN251" i="16"/>
  <c r="AL251" i="16"/>
  <c r="AO252" i="16"/>
  <c r="AH260" i="16"/>
  <c r="AJ260" i="16" s="1"/>
  <c r="AK260" i="16" s="1"/>
  <c r="AO262" i="16"/>
  <c r="AL263" i="16"/>
  <c r="AO263" i="16" s="1"/>
  <c r="AP263" i="16"/>
  <c r="AN263" i="16"/>
  <c r="AN282" i="16"/>
  <c r="AL282" i="16"/>
  <c r="AO282" i="16" s="1"/>
  <c r="AP282" i="16"/>
  <c r="AP293" i="16"/>
  <c r="AL293" i="16"/>
  <c r="AN293" i="16"/>
  <c r="AH233" i="16"/>
  <c r="AJ233" i="16" s="1"/>
  <c r="AK233" i="16" s="1"/>
  <c r="AK257" i="16"/>
  <c r="AM258" i="16"/>
  <c r="AL264" i="16"/>
  <c r="AO264" i="16" s="1"/>
  <c r="AP264" i="16"/>
  <c r="AM280" i="16"/>
  <c r="AH281" i="16"/>
  <c r="AJ281" i="16" s="1"/>
  <c r="AK309" i="16"/>
  <c r="AK228" i="16"/>
  <c r="AM229" i="16"/>
  <c r="AK242" i="16"/>
  <c r="AH248" i="16"/>
  <c r="AJ248" i="16" s="1"/>
  <c r="AK248" i="16" s="1"/>
  <c r="AM254" i="16"/>
  <c r="AH256" i="16"/>
  <c r="AJ256" i="16" s="1"/>
  <c r="AK256" i="16" s="1"/>
  <c r="AP267" i="16"/>
  <c r="AN267" i="16"/>
  <c r="AL267" i="16"/>
  <c r="AP270" i="16"/>
  <c r="AN270" i="16"/>
  <c r="AH273" i="16"/>
  <c r="AJ273" i="16" s="1"/>
  <c r="AL280" i="16"/>
  <c r="AP280" i="16"/>
  <c r="AM282" i="16"/>
  <c r="AH240" i="16"/>
  <c r="AJ240" i="16" s="1"/>
  <c r="AK240" i="16" s="1"/>
  <c r="AM244" i="16"/>
  <c r="AM252" i="16"/>
  <c r="AQ252" i="16" s="1"/>
  <c r="AR252" i="16" s="1"/>
  <c r="AM253" i="16"/>
  <c r="AM261" i="16"/>
  <c r="AP262" i="16"/>
  <c r="AN262" i="16"/>
  <c r="AL270" i="16"/>
  <c r="AO270" i="16" s="1"/>
  <c r="AK271" i="16"/>
  <c r="AN280" i="16"/>
  <c r="AP286" i="16"/>
  <c r="AN286" i="16"/>
  <c r="AL286" i="16"/>
  <c r="AH225" i="16"/>
  <c r="AJ225" i="16" s="1"/>
  <c r="AK225" i="16" s="1"/>
  <c r="AM250" i="16"/>
  <c r="AQ250" i="16" s="1"/>
  <c r="AR250" i="16" s="1"/>
  <c r="AK259" i="16"/>
  <c r="AK266" i="16"/>
  <c r="AH268" i="16"/>
  <c r="AJ268" i="16" s="1"/>
  <c r="AK268" i="16" s="1"/>
  <c r="AL274" i="16"/>
  <c r="AP274" i="16"/>
  <c r="AN274" i="16"/>
  <c r="AN275" i="16"/>
  <c r="AL275" i="16"/>
  <c r="AN236" i="16"/>
  <c r="AO236" i="16" s="1"/>
  <c r="AN244" i="16"/>
  <c r="AO244" i="16" s="1"/>
  <c r="AP246" i="16"/>
  <c r="AQ246" i="16" s="1"/>
  <c r="AR246" i="16" s="1"/>
  <c r="AN252" i="16"/>
  <c r="AM269" i="16"/>
  <c r="AP278" i="16"/>
  <c r="AQ278" i="16" s="1"/>
  <c r="AR278" i="16" s="1"/>
  <c r="AN278" i="16"/>
  <c r="AL278" i="16"/>
  <c r="AO278" i="16" s="1"/>
  <c r="AN290" i="16"/>
  <c r="AL290" i="16"/>
  <c r="AP290" i="16"/>
  <c r="AM249" i="16"/>
  <c r="AK287" i="16"/>
  <c r="AK288" i="16"/>
  <c r="AH301" i="16"/>
  <c r="AJ301" i="16" s="1"/>
  <c r="AK301" i="16" s="1"/>
  <c r="AM307" i="16"/>
  <c r="AN324" i="16"/>
  <c r="AP324" i="16"/>
  <c r="AL324" i="16"/>
  <c r="AO324" i="16" s="1"/>
  <c r="AM264" i="16"/>
  <c r="AM275" i="16"/>
  <c r="AK276" i="16"/>
  <c r="AH284" i="16"/>
  <c r="AJ284" i="16" s="1"/>
  <c r="AK284" i="16" s="1"/>
  <c r="AK289" i="16"/>
  <c r="AL294" i="16"/>
  <c r="AO294" i="16" s="1"/>
  <c r="AP322" i="16"/>
  <c r="AL322" i="16"/>
  <c r="AN322" i="16"/>
  <c r="AK273" i="16"/>
  <c r="AM278" i="16"/>
  <c r="AK281" i="16"/>
  <c r="AN294" i="16"/>
  <c r="AN308" i="16"/>
  <c r="AL308" i="16"/>
  <c r="AP308" i="16"/>
  <c r="AN329" i="16"/>
  <c r="AP329" i="16"/>
  <c r="AL329" i="16"/>
  <c r="AM262" i="16"/>
  <c r="AM290" i="16"/>
  <c r="AK296" i="16"/>
  <c r="AK297" i="16"/>
  <c r="AO299" i="16"/>
  <c r="AN300" i="16"/>
  <c r="AL300" i="16"/>
  <c r="AN307" i="16"/>
  <c r="AL307" i="16"/>
  <c r="AN311" i="16"/>
  <c r="AL311" i="16"/>
  <c r="AO311" i="16" s="1"/>
  <c r="AP311" i="16"/>
  <c r="AP319" i="16"/>
  <c r="AN319" i="16"/>
  <c r="AL319" i="16"/>
  <c r="AL283" i="16"/>
  <c r="AO283" i="16" s="1"/>
  <c r="AM291" i="16"/>
  <c r="AL295" i="16"/>
  <c r="AN295" i="16"/>
  <c r="AN299" i="16"/>
  <c r="AH309" i="16"/>
  <c r="AJ309" i="16" s="1"/>
  <c r="AN315" i="16"/>
  <c r="AL315" i="16"/>
  <c r="AO315" i="16" s="1"/>
  <c r="AP315" i="16"/>
  <c r="AN316" i="16"/>
  <c r="AP316" i="16"/>
  <c r="AL316" i="16"/>
  <c r="AN323" i="16"/>
  <c r="AL323" i="16"/>
  <c r="AO323" i="16" s="1"/>
  <c r="AP323" i="16"/>
  <c r="AN283" i="16"/>
  <c r="AH285" i="16"/>
  <c r="AJ285" i="16" s="1"/>
  <c r="AK285" i="16" s="1"/>
  <c r="AM286" i="16"/>
  <c r="AH292" i="16"/>
  <c r="AJ292" i="16" s="1"/>
  <c r="AK292" i="16" s="1"/>
  <c r="AP299" i="16"/>
  <c r="AP300" i="16"/>
  <c r="AP306" i="16"/>
  <c r="AL306" i="16"/>
  <c r="AN306" i="16"/>
  <c r="AK279" i="16"/>
  <c r="AP291" i="16"/>
  <c r="AN291" i="16"/>
  <c r="AO291" i="16" s="1"/>
  <c r="AP298" i="16"/>
  <c r="AL298" i="16"/>
  <c r="AN298" i="16"/>
  <c r="AP314" i="16"/>
  <c r="AL314" i="16"/>
  <c r="AO314" i="16" s="1"/>
  <c r="AM329" i="16"/>
  <c r="AP339" i="16"/>
  <c r="AN339" i="16"/>
  <c r="AL339" i="16"/>
  <c r="AN349" i="16"/>
  <c r="AL349" i="16"/>
  <c r="AP349" i="16"/>
  <c r="AP303" i="16"/>
  <c r="AP304" i="16"/>
  <c r="AN314" i="16"/>
  <c r="AH318" i="16"/>
  <c r="AJ318" i="16" s="1"/>
  <c r="AK318" i="16" s="1"/>
  <c r="AH325" i="16"/>
  <c r="AJ325" i="16" s="1"/>
  <c r="AK325" i="16" s="1"/>
  <c r="AM327" i="16"/>
  <c r="AH310" i="16"/>
  <c r="AJ310" i="16" s="1"/>
  <c r="AK310" i="16" s="1"/>
  <c r="AH330" i="16"/>
  <c r="AJ330" i="16" s="1"/>
  <c r="AK331" i="16"/>
  <c r="AH335" i="16"/>
  <c r="AJ335" i="16" s="1"/>
  <c r="AK313" i="16"/>
  <c r="AM299" i="16"/>
  <c r="AH302" i="16"/>
  <c r="AJ302" i="16" s="1"/>
  <c r="AK302" i="16" s="1"/>
  <c r="AK305" i="16"/>
  <c r="AM306" i="16"/>
  <c r="AK317" i="16"/>
  <c r="AM322" i="16"/>
  <c r="AH326" i="16"/>
  <c r="AJ326" i="16" s="1"/>
  <c r="AL328" i="16"/>
  <c r="AO328" i="16" s="1"/>
  <c r="AL338" i="16"/>
  <c r="AM338" i="16" s="1"/>
  <c r="AN338" i="16"/>
  <c r="AP338" i="16"/>
  <c r="AM293" i="16"/>
  <c r="AL312" i="16"/>
  <c r="AO312" i="16" s="1"/>
  <c r="AK320" i="16"/>
  <c r="AP328" i="16"/>
  <c r="AK330" i="16"/>
  <c r="AL303" i="16"/>
  <c r="AO303" i="16" s="1"/>
  <c r="AL304" i="16"/>
  <c r="AH317" i="16"/>
  <c r="AJ317" i="16" s="1"/>
  <c r="AK321" i="16"/>
  <c r="AL336" i="16"/>
  <c r="AP336" i="16"/>
  <c r="AN336" i="16"/>
  <c r="AL341" i="16"/>
  <c r="AM341" i="16" s="1"/>
  <c r="AP341" i="16"/>
  <c r="AQ341" i="16" s="1"/>
  <c r="AR341" i="16" s="1"/>
  <c r="AN341" i="16"/>
  <c r="AL352" i="16"/>
  <c r="AP352" i="16"/>
  <c r="AN352" i="16"/>
  <c r="AN355" i="16"/>
  <c r="AL355" i="16"/>
  <c r="AO355" i="16" s="1"/>
  <c r="AP355" i="16"/>
  <c r="AN359" i="16"/>
  <c r="AL359" i="16"/>
  <c r="AO359" i="16" s="1"/>
  <c r="AP359" i="16"/>
  <c r="AM316" i="16"/>
  <c r="AM319" i="16"/>
  <c r="AK326" i="16"/>
  <c r="AL358" i="16"/>
  <c r="AM358" i="16" s="1"/>
  <c r="AN358" i="16"/>
  <c r="AN372" i="16"/>
  <c r="AP372" i="16"/>
  <c r="AL372" i="16"/>
  <c r="AH401" i="16"/>
  <c r="AJ401" i="16" s="1"/>
  <c r="AK401" i="16" s="1"/>
  <c r="AK334" i="16"/>
  <c r="AM336" i="16"/>
  <c r="AK348" i="16"/>
  <c r="AH351" i="16"/>
  <c r="AJ351" i="16" s="1"/>
  <c r="AH362" i="16"/>
  <c r="AJ362" i="16" s="1"/>
  <c r="AK362" i="16" s="1"/>
  <c r="AO384" i="16"/>
  <c r="AN386" i="16"/>
  <c r="AL386" i="16"/>
  <c r="AP386" i="16"/>
  <c r="AH340" i="16"/>
  <c r="AJ340" i="16" s="1"/>
  <c r="AM344" i="16"/>
  <c r="AK353" i="16"/>
  <c r="AK360" i="16"/>
  <c r="AL370" i="16"/>
  <c r="AP370" i="16"/>
  <c r="AN370" i="16"/>
  <c r="AM378" i="16"/>
  <c r="AP398" i="16"/>
  <c r="AN398" i="16"/>
  <c r="AL398" i="16"/>
  <c r="AO398" i="16" s="1"/>
  <c r="AO414" i="16"/>
  <c r="AH332" i="16"/>
  <c r="AJ332" i="16" s="1"/>
  <c r="AK332" i="16" s="1"/>
  <c r="AK335" i="16"/>
  <c r="AM339" i="16"/>
  <c r="AP358" i="16"/>
  <c r="AP364" i="16"/>
  <c r="AN364" i="16"/>
  <c r="AL364" i="16"/>
  <c r="AL375" i="16"/>
  <c r="AN375" i="16"/>
  <c r="AH397" i="16"/>
  <c r="AJ397" i="16" s="1"/>
  <c r="AK397" i="16" s="1"/>
  <c r="AO426" i="16"/>
  <c r="AL346" i="16"/>
  <c r="AN346" i="16"/>
  <c r="AK351" i="16"/>
  <c r="AN368" i="16"/>
  <c r="AP368" i="16"/>
  <c r="AL368" i="16"/>
  <c r="AO368" i="16" s="1"/>
  <c r="AN380" i="16"/>
  <c r="AL380" i="16"/>
  <c r="AL333" i="16"/>
  <c r="AO333" i="16" s="1"/>
  <c r="AK340" i="16"/>
  <c r="AN344" i="16"/>
  <c r="AO344" i="16" s="1"/>
  <c r="AK357" i="16"/>
  <c r="AL378" i="16"/>
  <c r="AP378" i="16"/>
  <c r="AN378" i="16"/>
  <c r="AP388" i="16"/>
  <c r="AN388" i="16"/>
  <c r="AL388" i="16"/>
  <c r="AH405" i="16"/>
  <c r="AJ405" i="16" s="1"/>
  <c r="AK405" i="16" s="1"/>
  <c r="AK337" i="16"/>
  <c r="AK342" i="16"/>
  <c r="AK343" i="16"/>
  <c r="AP344" i="16"/>
  <c r="AK345" i="16"/>
  <c r="AH348" i="16"/>
  <c r="AJ348" i="16" s="1"/>
  <c r="AK350" i="16"/>
  <c r="AM352" i="16"/>
  <c r="AL347" i="16"/>
  <c r="AO347" i="16" s="1"/>
  <c r="AP347" i="16"/>
  <c r="AK354" i="16"/>
  <c r="AH356" i="16"/>
  <c r="AJ356" i="16" s="1"/>
  <c r="AK356" i="16" s="1"/>
  <c r="AL361" i="16"/>
  <c r="AM361" i="16" s="1"/>
  <c r="AN361" i="16"/>
  <c r="AL367" i="16"/>
  <c r="AO367" i="16" s="1"/>
  <c r="AP367" i="16"/>
  <c r="AL383" i="16"/>
  <c r="AN383" i="16"/>
  <c r="AP383" i="16"/>
  <c r="AN394" i="16"/>
  <c r="AL394" i="16"/>
  <c r="AO394" i="16" s="1"/>
  <c r="AP394" i="16"/>
  <c r="AH371" i="16"/>
  <c r="AJ371" i="16" s="1"/>
  <c r="AK371" i="16" s="1"/>
  <c r="AK374" i="16"/>
  <c r="AH379" i="16"/>
  <c r="AJ379" i="16" s="1"/>
  <c r="AK379" i="16" s="1"/>
  <c r="AH382" i="16"/>
  <c r="AJ382" i="16" s="1"/>
  <c r="AP406" i="16"/>
  <c r="AN406" i="16"/>
  <c r="AM411" i="16"/>
  <c r="AP413" i="16"/>
  <c r="AL413" i="16"/>
  <c r="AN430" i="16"/>
  <c r="AL430" i="16"/>
  <c r="AP430" i="16"/>
  <c r="AK366" i="16"/>
  <c r="AL381" i="16"/>
  <c r="AO381" i="16" s="1"/>
  <c r="AH387" i="16"/>
  <c r="AJ387" i="16" s="1"/>
  <c r="AK387" i="16" s="1"/>
  <c r="AK389" i="16"/>
  <c r="AL392" i="16"/>
  <c r="AO392" i="16" s="1"/>
  <c r="AP392" i="16"/>
  <c r="AN392" i="16"/>
  <c r="AK404" i="16"/>
  <c r="AL408" i="16"/>
  <c r="AP408" i="16"/>
  <c r="AN408" i="16"/>
  <c r="AP411" i="16"/>
  <c r="AN411" i="16"/>
  <c r="AL411" i="16"/>
  <c r="AP412" i="16"/>
  <c r="AN412" i="16"/>
  <c r="AL412" i="16"/>
  <c r="AN413" i="16"/>
  <c r="AK377" i="16"/>
  <c r="AK382" i="16"/>
  <c r="AP384" i="16"/>
  <c r="AQ384" i="16" s="1"/>
  <c r="AR384" i="16" s="1"/>
  <c r="AN384" i="16"/>
  <c r="AM386" i="16"/>
  <c r="AK393" i="16"/>
  <c r="AP396" i="16"/>
  <c r="AL396" i="16"/>
  <c r="AN396" i="16"/>
  <c r="AN402" i="16"/>
  <c r="AL402" i="16"/>
  <c r="AO402" i="16" s="1"/>
  <c r="AP402" i="16"/>
  <c r="AL406" i="16"/>
  <c r="AM408" i="16"/>
  <c r="AH415" i="16"/>
  <c r="AJ415" i="16" s="1"/>
  <c r="AK415" i="16" s="1"/>
  <c r="AN418" i="16"/>
  <c r="AL418" i="16"/>
  <c r="AO418" i="16" s="1"/>
  <c r="AP418" i="16"/>
  <c r="AO365" i="16"/>
  <c r="AQ365" i="16" s="1"/>
  <c r="AR365" i="16" s="1"/>
  <c r="AP450" i="16"/>
  <c r="AN450" i="16"/>
  <c r="AL450" i="16"/>
  <c r="AH363" i="16"/>
  <c r="AJ363" i="16" s="1"/>
  <c r="AK363" i="16" s="1"/>
  <c r="AM376" i="16"/>
  <c r="AM391" i="16"/>
  <c r="AM406" i="16"/>
  <c r="AL416" i="16"/>
  <c r="AP416" i="16"/>
  <c r="AN416" i="16"/>
  <c r="AM418" i="16"/>
  <c r="AN441" i="16"/>
  <c r="AL441" i="16"/>
  <c r="AO441" i="16" s="1"/>
  <c r="AP441" i="16"/>
  <c r="AH443" i="16"/>
  <c r="AJ443" i="16" s="1"/>
  <c r="AK443" i="16" s="1"/>
  <c r="AN365" i="16"/>
  <c r="AK373" i="16"/>
  <c r="AM375" i="16"/>
  <c r="AK390" i="16"/>
  <c r="AM402" i="16"/>
  <c r="AM412" i="16"/>
  <c r="AM414" i="16"/>
  <c r="AM367" i="16"/>
  <c r="AK369" i="16"/>
  <c r="AP376" i="16"/>
  <c r="AN376" i="16"/>
  <c r="AO376" i="16" s="1"/>
  <c r="AK385" i="16"/>
  <c r="AP391" i="16"/>
  <c r="AQ391" i="16" s="1"/>
  <c r="AR391" i="16" s="1"/>
  <c r="AL391" i="16"/>
  <c r="AO391" i="16" s="1"/>
  <c r="AN410" i="16"/>
  <c r="AL410" i="16"/>
  <c r="AP410" i="16"/>
  <c r="AL409" i="16"/>
  <c r="AO409" i="16" s="1"/>
  <c r="AK417" i="16"/>
  <c r="AK399" i="16"/>
  <c r="AK403" i="16"/>
  <c r="AN409" i="16"/>
  <c r="AL433" i="16"/>
  <c r="AN433" i="16"/>
  <c r="AP433" i="16"/>
  <c r="AH436" i="16"/>
  <c r="AJ436" i="16" s="1"/>
  <c r="AP437" i="16"/>
  <c r="AL437" i="16"/>
  <c r="AP473" i="16"/>
  <c r="AN473" i="16"/>
  <c r="AL473" i="16"/>
  <c r="AO473" i="16" s="1"/>
  <c r="AK395" i="16"/>
  <c r="AK436" i="16"/>
  <c r="AN437" i="16"/>
  <c r="AP442" i="16"/>
  <c r="AQ442" i="16" s="1"/>
  <c r="AR442" i="16" s="1"/>
  <c r="AN442" i="16"/>
  <c r="AL442" i="16"/>
  <c r="AO442" i="16" s="1"/>
  <c r="AP465" i="16"/>
  <c r="AN465" i="16"/>
  <c r="AL465" i="16"/>
  <c r="AO465" i="16" s="1"/>
  <c r="AH404" i="16"/>
  <c r="AJ404" i="16" s="1"/>
  <c r="AH419" i="16"/>
  <c r="AJ419" i="16" s="1"/>
  <c r="AK419" i="16" s="1"/>
  <c r="AL421" i="16"/>
  <c r="AO421" i="16" s="1"/>
  <c r="AK423" i="16"/>
  <c r="AM425" i="16"/>
  <c r="AK428" i="16"/>
  <c r="AH435" i="16"/>
  <c r="AJ435" i="16" s="1"/>
  <c r="AH440" i="16"/>
  <c r="AJ440" i="16" s="1"/>
  <c r="AK440" i="16" s="1"/>
  <c r="AM454" i="16"/>
  <c r="AM396" i="16"/>
  <c r="AM409" i="16"/>
  <c r="AQ409" i="16" s="1"/>
  <c r="AR409" i="16" s="1"/>
  <c r="AM413" i="16"/>
  <c r="AH420" i="16"/>
  <c r="AJ420" i="16" s="1"/>
  <c r="AK420" i="16" s="1"/>
  <c r="AN421" i="16"/>
  <c r="AK422" i="16"/>
  <c r="AN434" i="16"/>
  <c r="AO434" i="16" s="1"/>
  <c r="AP434" i="16"/>
  <c r="AP457" i="16"/>
  <c r="AN457" i="16"/>
  <c r="AL457" i="16"/>
  <c r="AP471" i="16"/>
  <c r="AN471" i="16"/>
  <c r="AL471" i="16"/>
  <c r="AO471" i="16" s="1"/>
  <c r="AL400" i="16"/>
  <c r="AO400" i="16" s="1"/>
  <c r="AP400" i="16"/>
  <c r="AK407" i="16"/>
  <c r="AP414" i="16"/>
  <c r="AN414" i="16"/>
  <c r="AL425" i="16"/>
  <c r="AP425" i="16"/>
  <c r="AN425" i="16"/>
  <c r="AM450" i="16"/>
  <c r="AN454" i="16"/>
  <c r="AL454" i="16"/>
  <c r="AO454" i="16" s="1"/>
  <c r="AH456" i="16"/>
  <c r="AJ456" i="16" s="1"/>
  <c r="AM458" i="16"/>
  <c r="AO466" i="16"/>
  <c r="AL467" i="16"/>
  <c r="AP467" i="16"/>
  <c r="AN467" i="16"/>
  <c r="AL468" i="16"/>
  <c r="AO468" i="16" s="1"/>
  <c r="AP468" i="16"/>
  <c r="AQ468" i="16" s="1"/>
  <c r="AR468" i="16" s="1"/>
  <c r="AN426" i="16"/>
  <c r="AK444" i="16"/>
  <c r="AK447" i="16"/>
  <c r="AN453" i="16"/>
  <c r="AL453" i="16"/>
  <c r="AO453" i="16" s="1"/>
  <c r="AP453" i="16"/>
  <c r="AP458" i="16"/>
  <c r="AN458" i="16"/>
  <c r="AO458" i="16" s="1"/>
  <c r="AH428" i="16"/>
  <c r="AJ428" i="16" s="1"/>
  <c r="AL445" i="16"/>
  <c r="AO445" i="16" s="1"/>
  <c r="AP445" i="16"/>
  <c r="AK446" i="16"/>
  <c r="AH448" i="16"/>
  <c r="AJ448" i="16" s="1"/>
  <c r="AK448" i="16" s="1"/>
  <c r="AP454" i="16"/>
  <c r="AQ454" i="16" s="1"/>
  <c r="AR454" i="16" s="1"/>
  <c r="AK456" i="16"/>
  <c r="AK459" i="16"/>
  <c r="AL460" i="16"/>
  <c r="AO460" i="16" s="1"/>
  <c r="AP460" i="16"/>
  <c r="AK463" i="16"/>
  <c r="AN469" i="16"/>
  <c r="AL469" i="16"/>
  <c r="AP469" i="16"/>
  <c r="AK431" i="16"/>
  <c r="AK439" i="16"/>
  <c r="AM442" i="16"/>
  <c r="AK451" i="16"/>
  <c r="AM457" i="16"/>
  <c r="AM426" i="16"/>
  <c r="AQ426" i="16" s="1"/>
  <c r="AR426" i="16" s="1"/>
  <c r="AK427" i="16"/>
  <c r="AK435" i="16"/>
  <c r="AH449" i="16"/>
  <c r="AJ449" i="16" s="1"/>
  <c r="AK449" i="16" s="1"/>
  <c r="AL452" i="16"/>
  <c r="AO452" i="16" s="1"/>
  <c r="AP452" i="16"/>
  <c r="AP455" i="16"/>
  <c r="AN455" i="16"/>
  <c r="AL455" i="16"/>
  <c r="AO455" i="16" s="1"/>
  <c r="AK470" i="16"/>
  <c r="AH472" i="16"/>
  <c r="AJ472" i="16" s="1"/>
  <c r="AK472" i="16" s="1"/>
  <c r="AK424" i="16"/>
  <c r="AK432" i="16"/>
  <c r="AN462" i="16"/>
  <c r="AL462" i="16"/>
  <c r="AO462" i="16" s="1"/>
  <c r="AH464" i="16"/>
  <c r="AJ464" i="16" s="1"/>
  <c r="AK464" i="16" s="1"/>
  <c r="AM466" i="16"/>
  <c r="AN468" i="16"/>
  <c r="AH429" i="16"/>
  <c r="AJ429" i="16" s="1"/>
  <c r="AK429" i="16" s="1"/>
  <c r="AM434" i="16"/>
  <c r="AN461" i="16"/>
  <c r="AL461" i="16"/>
  <c r="AO461" i="16" s="1"/>
  <c r="AP461" i="16"/>
  <c r="AP466" i="16"/>
  <c r="AN466" i="16"/>
  <c r="AM445" i="16"/>
  <c r="AM453" i="16"/>
  <c r="AM452" i="16"/>
  <c r="AM460" i="16"/>
  <c r="AM468" i="16"/>
  <c r="AM467" i="16"/>
  <c r="AP188" i="16" l="1"/>
  <c r="AN188" i="16"/>
  <c r="AL188" i="16"/>
  <c r="AP103" i="16"/>
  <c r="AN103" i="16"/>
  <c r="AL103" i="16"/>
  <c r="AO103" i="16" s="1"/>
  <c r="AL68" i="16"/>
  <c r="AO68" i="16" s="1"/>
  <c r="AP68" i="16"/>
  <c r="AN68" i="16"/>
  <c r="AQ244" i="16"/>
  <c r="AR244" i="16" s="1"/>
  <c r="AP156" i="16"/>
  <c r="AN156" i="16"/>
  <c r="AL156" i="16"/>
  <c r="AL52" i="16"/>
  <c r="AO52" i="16" s="1"/>
  <c r="AP52" i="16"/>
  <c r="AQ52" i="16" s="1"/>
  <c r="AR52" i="16" s="1"/>
  <c r="AN52" i="16"/>
  <c r="AP165" i="16"/>
  <c r="AN165" i="16"/>
  <c r="AL165" i="16"/>
  <c r="AO165" i="16" s="1"/>
  <c r="AP464" i="16"/>
  <c r="AN464" i="16"/>
  <c r="AL464" i="16"/>
  <c r="AP292" i="16"/>
  <c r="AN292" i="16"/>
  <c r="AL292" i="16"/>
  <c r="AO292" i="16" s="1"/>
  <c r="AP225" i="16"/>
  <c r="AL225" i="16"/>
  <c r="AO225" i="16" s="1"/>
  <c r="AN225" i="16"/>
  <c r="AP260" i="16"/>
  <c r="AN260" i="16"/>
  <c r="AL260" i="16"/>
  <c r="Y54" i="15"/>
  <c r="AP448" i="16"/>
  <c r="AN448" i="16"/>
  <c r="AL448" i="16"/>
  <c r="AP443" i="16"/>
  <c r="AN443" i="16"/>
  <c r="AL443" i="16"/>
  <c r="AO443" i="16" s="1"/>
  <c r="AP141" i="16"/>
  <c r="AN141" i="16"/>
  <c r="AL141" i="16"/>
  <c r="AG28" i="14"/>
  <c r="AP284" i="16"/>
  <c r="AN284" i="16"/>
  <c r="AL284" i="16"/>
  <c r="AP440" i="16"/>
  <c r="AL440" i="16"/>
  <c r="AN440" i="16"/>
  <c r="AL415" i="16"/>
  <c r="AO415" i="16" s="1"/>
  <c r="AP415" i="16"/>
  <c r="AQ415" i="16" s="1"/>
  <c r="AR415" i="16" s="1"/>
  <c r="AN415" i="16"/>
  <c r="AP325" i="16"/>
  <c r="AN325" i="16"/>
  <c r="AL325" i="16"/>
  <c r="AP301" i="16"/>
  <c r="AN301" i="16"/>
  <c r="AL301" i="16"/>
  <c r="AL239" i="16"/>
  <c r="AP239" i="16"/>
  <c r="AN239" i="16"/>
  <c r="AL60" i="16"/>
  <c r="AO60" i="16" s="1"/>
  <c r="AP60" i="16"/>
  <c r="AN60" i="16"/>
  <c r="AP37" i="16"/>
  <c r="AN37" i="16"/>
  <c r="AL37" i="16"/>
  <c r="AO37" i="16" s="1"/>
  <c r="AP435" i="16"/>
  <c r="AN435" i="16"/>
  <c r="AL435" i="16"/>
  <c r="AO435" i="16" s="1"/>
  <c r="AO410" i="16"/>
  <c r="AM410" i="16"/>
  <c r="AO346" i="16"/>
  <c r="AL321" i="16"/>
  <c r="AP321" i="16"/>
  <c r="AN321" i="16"/>
  <c r="AL271" i="16"/>
  <c r="AP271" i="16"/>
  <c r="AN271" i="16"/>
  <c r="AQ154" i="16"/>
  <c r="AR154" i="16" s="1"/>
  <c r="AQ113" i="16"/>
  <c r="AR113" i="16" s="1"/>
  <c r="AN62" i="16"/>
  <c r="AL62" i="16"/>
  <c r="AP62" i="16"/>
  <c r="AO215" i="16"/>
  <c r="AM215" i="16"/>
  <c r="AN78" i="16"/>
  <c r="AP78" i="16"/>
  <c r="AL78" i="16"/>
  <c r="AN100" i="16"/>
  <c r="AL100" i="16"/>
  <c r="AO100" i="16" s="1"/>
  <c r="AP100" i="16"/>
  <c r="AP79" i="16"/>
  <c r="AN79" i="16"/>
  <c r="AL79" i="16"/>
  <c r="AQ94" i="16"/>
  <c r="AR94" i="16" s="1"/>
  <c r="AN26" i="16"/>
  <c r="AL26" i="16"/>
  <c r="AP26" i="16"/>
  <c r="U37" i="14"/>
  <c r="S37" i="14"/>
  <c r="AM473" i="16"/>
  <c r="AM437" i="16"/>
  <c r="AN424" i="16"/>
  <c r="AL424" i="16"/>
  <c r="AP424" i="16"/>
  <c r="AQ452" i="16"/>
  <c r="AR452" i="16" s="1"/>
  <c r="AL439" i="16"/>
  <c r="AP439" i="16"/>
  <c r="AN439" i="16"/>
  <c r="AP463" i="16"/>
  <c r="AN463" i="16"/>
  <c r="AL463" i="16"/>
  <c r="AQ445" i="16"/>
  <c r="AR445" i="16" s="1"/>
  <c r="AO467" i="16"/>
  <c r="AO457" i="16"/>
  <c r="AM440" i="16"/>
  <c r="AP419" i="16"/>
  <c r="AN419" i="16"/>
  <c r="AL419" i="16"/>
  <c r="AL403" i="16"/>
  <c r="AP403" i="16"/>
  <c r="AN403" i="16"/>
  <c r="AM441" i="16"/>
  <c r="AP373" i="16"/>
  <c r="AN373" i="16"/>
  <c r="AL373" i="16"/>
  <c r="AM394" i="16"/>
  <c r="AO406" i="16"/>
  <c r="AO412" i="16"/>
  <c r="AO408" i="16"/>
  <c r="AM392" i="16"/>
  <c r="AP379" i="16"/>
  <c r="AL379" i="16"/>
  <c r="AO379" i="16" s="1"/>
  <c r="AN379" i="16"/>
  <c r="AM346" i="16"/>
  <c r="AQ346" i="16" s="1"/>
  <c r="AR346" i="16" s="1"/>
  <c r="AP405" i="16"/>
  <c r="AN405" i="16"/>
  <c r="AL405" i="16"/>
  <c r="AO405" i="16" s="1"/>
  <c r="AO378" i="16"/>
  <c r="AN360" i="16"/>
  <c r="AL360" i="16"/>
  <c r="AP360" i="16"/>
  <c r="AP401" i="16"/>
  <c r="AQ401" i="16" s="1"/>
  <c r="AR401" i="16" s="1"/>
  <c r="AN401" i="16"/>
  <c r="AL401" i="16"/>
  <c r="AO401" i="16" s="1"/>
  <c r="AL302" i="16"/>
  <c r="AP302" i="16"/>
  <c r="AN302" i="16"/>
  <c r="AL310" i="16"/>
  <c r="AO310" i="16" s="1"/>
  <c r="AP310" i="16"/>
  <c r="AQ310" i="16" s="1"/>
  <c r="AR310" i="16" s="1"/>
  <c r="AN310" i="16"/>
  <c r="AL318" i="16"/>
  <c r="AO318" i="16" s="1"/>
  <c r="AP318" i="16"/>
  <c r="AN318" i="16"/>
  <c r="AO339" i="16"/>
  <c r="AQ291" i="16"/>
  <c r="AR291" i="16" s="1"/>
  <c r="AQ306" i="16"/>
  <c r="AR306" i="16" s="1"/>
  <c r="AO316" i="16"/>
  <c r="AO319" i="16"/>
  <c r="AO307" i="16"/>
  <c r="AQ307" i="16" s="1"/>
  <c r="AR307" i="16" s="1"/>
  <c r="AP276" i="16"/>
  <c r="AN276" i="16"/>
  <c r="AL276" i="16"/>
  <c r="AO290" i="16"/>
  <c r="AQ290" i="16" s="1"/>
  <c r="AR290" i="16" s="1"/>
  <c r="AO286" i="16"/>
  <c r="AQ262" i="16"/>
  <c r="AR262" i="16" s="1"/>
  <c r="AO280" i="16"/>
  <c r="AP248" i="16"/>
  <c r="AQ248" i="16" s="1"/>
  <c r="AR248" i="16" s="1"/>
  <c r="AN248" i="16"/>
  <c r="AL248" i="16"/>
  <c r="AP233" i="16"/>
  <c r="AQ233" i="16" s="1"/>
  <c r="AR233" i="16" s="1"/>
  <c r="AN233" i="16"/>
  <c r="AL233" i="16"/>
  <c r="AO233" i="16" s="1"/>
  <c r="AM265" i="16"/>
  <c r="AO265" i="16"/>
  <c r="AO202" i="16"/>
  <c r="AM185" i="16"/>
  <c r="AO269" i="16"/>
  <c r="AM210" i="16"/>
  <c r="AP164" i="16"/>
  <c r="AN164" i="16"/>
  <c r="AL164" i="16"/>
  <c r="AO175" i="16"/>
  <c r="AM175" i="16"/>
  <c r="AM219" i="16"/>
  <c r="AQ219" i="16" s="1"/>
  <c r="AR219" i="16" s="1"/>
  <c r="AM206" i="16"/>
  <c r="AQ249" i="16"/>
  <c r="AR249" i="16" s="1"/>
  <c r="AO231" i="16"/>
  <c r="AO222" i="16"/>
  <c r="AM222" i="16"/>
  <c r="AO194" i="16"/>
  <c r="AO161" i="16"/>
  <c r="AO193" i="16"/>
  <c r="AO135" i="16"/>
  <c r="AM135" i="16"/>
  <c r="AM88" i="16"/>
  <c r="AO166" i="16"/>
  <c r="AM166" i="16"/>
  <c r="AM150" i="16"/>
  <c r="AO150" i="16"/>
  <c r="AQ129" i="16"/>
  <c r="AR129" i="16" s="1"/>
  <c r="AO139" i="16"/>
  <c r="AM100" i="16"/>
  <c r="AO81" i="16"/>
  <c r="AM107" i="16"/>
  <c r="AM69" i="16"/>
  <c r="AM124" i="16"/>
  <c r="AQ124" i="16" s="1"/>
  <c r="AR124" i="16" s="1"/>
  <c r="AL99" i="16"/>
  <c r="AP99" i="16"/>
  <c r="AN99" i="16"/>
  <c r="AO50" i="16"/>
  <c r="AM50" i="16"/>
  <c r="AO108" i="16"/>
  <c r="AO214" i="16"/>
  <c r="AO101" i="16"/>
  <c r="AQ101" i="16" s="1"/>
  <c r="AR101" i="16" s="1"/>
  <c r="AP110" i="16"/>
  <c r="AN110" i="16"/>
  <c r="AL110" i="16"/>
  <c r="AQ97" i="16"/>
  <c r="AR97" i="16" s="1"/>
  <c r="AN55" i="16"/>
  <c r="AL55" i="16"/>
  <c r="AP55" i="16"/>
  <c r="AQ73" i="16"/>
  <c r="AR73" i="16" s="1"/>
  <c r="AQ56" i="16"/>
  <c r="AR56" i="16" s="1"/>
  <c r="G37" i="15"/>
  <c r="M37" i="15"/>
  <c r="AO77" i="16"/>
  <c r="AM38" i="16"/>
  <c r="AQ134" i="16"/>
  <c r="AR134" i="16" s="1"/>
  <c r="AN35" i="16"/>
  <c r="AL35" i="16"/>
  <c r="AP35" i="16"/>
  <c r="F37" i="15"/>
  <c r="AO82" i="16"/>
  <c r="AM82" i="16"/>
  <c r="T37" i="15"/>
  <c r="AQ96" i="16"/>
  <c r="AR96" i="16" s="1"/>
  <c r="AO30" i="16"/>
  <c r="X39" i="15"/>
  <c r="W38" i="15"/>
  <c r="W54" i="15" s="1"/>
  <c r="V38" i="15"/>
  <c r="V54" i="15" s="1"/>
  <c r="T38" i="15"/>
  <c r="T54" i="15" s="1"/>
  <c r="S46" i="15"/>
  <c r="F46" i="15"/>
  <c r="Y46" i="15"/>
  <c r="AM30" i="16"/>
  <c r="V45" i="15"/>
  <c r="Y45" i="15"/>
  <c r="F43" i="15"/>
  <c r="AB43" i="15" s="1"/>
  <c r="Y43" i="15"/>
  <c r="W43" i="15"/>
  <c r="Y9" i="14"/>
  <c r="AG9" i="14" s="1"/>
  <c r="L37" i="14"/>
  <c r="X139" i="12"/>
  <c r="X132" i="12"/>
  <c r="D129" i="12"/>
  <c r="D127" i="12"/>
  <c r="D131" i="12"/>
  <c r="D124" i="12"/>
  <c r="X114" i="12"/>
  <c r="AG114" i="12" s="1"/>
  <c r="D101" i="12"/>
  <c r="AG97" i="12"/>
  <c r="X94" i="12"/>
  <c r="AG94" i="12" s="1"/>
  <c r="D85" i="12"/>
  <c r="X89" i="12"/>
  <c r="D24" i="12"/>
  <c r="D83" i="12"/>
  <c r="X83" i="12"/>
  <c r="X69" i="12"/>
  <c r="AG69" i="12" s="1"/>
  <c r="X51" i="12"/>
  <c r="AG51" i="12" s="1"/>
  <c r="X50" i="12"/>
  <c r="AG50" i="12" s="1"/>
  <c r="D18" i="12"/>
  <c r="X25" i="12"/>
  <c r="D28" i="12"/>
  <c r="X14" i="12"/>
  <c r="X11" i="12"/>
  <c r="AG11" i="12" s="1"/>
  <c r="M8" i="11"/>
  <c r="M143" i="11" s="1"/>
  <c r="M147" i="11" s="1"/>
  <c r="AP342" i="16"/>
  <c r="AQ342" i="16" s="1"/>
  <c r="AR342" i="16" s="1"/>
  <c r="AN342" i="16"/>
  <c r="AL342" i="16"/>
  <c r="AO272" i="16"/>
  <c r="AM272" i="16"/>
  <c r="AQ272" i="16" s="1"/>
  <c r="AR272" i="16" s="1"/>
  <c r="AP172" i="16"/>
  <c r="AN172" i="16"/>
  <c r="AL172" i="16"/>
  <c r="AL90" i="16"/>
  <c r="AP90" i="16"/>
  <c r="AQ90" i="16" s="1"/>
  <c r="AR90" i="16" s="1"/>
  <c r="AN90" i="16"/>
  <c r="AP449" i="16"/>
  <c r="AN449" i="16"/>
  <c r="AL449" i="16"/>
  <c r="AO449" i="16" s="1"/>
  <c r="AQ458" i="16"/>
  <c r="AR458" i="16" s="1"/>
  <c r="AO370" i="16"/>
  <c r="AM370" i="16"/>
  <c r="AN369" i="16"/>
  <c r="AP369" i="16"/>
  <c r="AL369" i="16"/>
  <c r="AQ441" i="16"/>
  <c r="AR441" i="16" s="1"/>
  <c r="AM400" i="16"/>
  <c r="AQ400" i="16" s="1"/>
  <c r="AR400" i="16" s="1"/>
  <c r="AP337" i="16"/>
  <c r="AN337" i="16"/>
  <c r="AL337" i="16"/>
  <c r="AP334" i="16"/>
  <c r="AN334" i="16"/>
  <c r="AL334" i="16"/>
  <c r="AO341" i="16"/>
  <c r="AL296" i="16"/>
  <c r="AP296" i="16"/>
  <c r="AN296" i="16"/>
  <c r="AN289" i="16"/>
  <c r="AL289" i="16"/>
  <c r="AP289" i="16"/>
  <c r="AL228" i="16"/>
  <c r="AP228" i="16"/>
  <c r="AN228" i="16"/>
  <c r="AM260" i="16"/>
  <c r="AQ231" i="16"/>
  <c r="AR231" i="16" s="1"/>
  <c r="AL216" i="16"/>
  <c r="AP216" i="16"/>
  <c r="AQ216" i="16" s="1"/>
  <c r="AR216" i="16" s="1"/>
  <c r="AN216" i="16"/>
  <c r="AQ177" i="16"/>
  <c r="AR177" i="16" s="1"/>
  <c r="AQ254" i="16"/>
  <c r="AR254" i="16" s="1"/>
  <c r="AP189" i="16"/>
  <c r="AQ189" i="16" s="1"/>
  <c r="AR189" i="16" s="1"/>
  <c r="AN189" i="16"/>
  <c r="AL189" i="16"/>
  <c r="AM189" i="16" s="1"/>
  <c r="AO258" i="16"/>
  <c r="AQ258" i="16" s="1"/>
  <c r="AR258" i="16" s="1"/>
  <c r="AO167" i="16"/>
  <c r="AM167" i="16"/>
  <c r="AQ167" i="16" s="1"/>
  <c r="AR167" i="16" s="1"/>
  <c r="AL144" i="16"/>
  <c r="AP144" i="16"/>
  <c r="AQ144" i="16" s="1"/>
  <c r="AR144" i="16" s="1"/>
  <c r="AN144" i="16"/>
  <c r="AP57" i="16"/>
  <c r="AN57" i="16"/>
  <c r="AL57" i="16"/>
  <c r="AL106" i="16"/>
  <c r="AP106" i="16"/>
  <c r="AN106" i="16"/>
  <c r="AM20" i="16"/>
  <c r="AQ20" i="16" s="1"/>
  <c r="AR20" i="16" s="1"/>
  <c r="AO20" i="16"/>
  <c r="Y38" i="15"/>
  <c r="L38" i="15"/>
  <c r="AP429" i="16"/>
  <c r="AL429" i="16"/>
  <c r="AO429" i="16" s="1"/>
  <c r="AN429" i="16"/>
  <c r="AM421" i="16"/>
  <c r="AQ421" i="16" s="1"/>
  <c r="AR421" i="16" s="1"/>
  <c r="AL399" i="16"/>
  <c r="AP399" i="16"/>
  <c r="AN399" i="16"/>
  <c r="AP363" i="16"/>
  <c r="AN363" i="16"/>
  <c r="AL363" i="16"/>
  <c r="AP397" i="16"/>
  <c r="AN397" i="16"/>
  <c r="AL397" i="16"/>
  <c r="AM359" i="16"/>
  <c r="J38" i="15"/>
  <c r="J54" i="15" s="1"/>
  <c r="H38" i="15"/>
  <c r="Y26" i="14"/>
  <c r="AG26" i="14" s="1"/>
  <c r="U46" i="15"/>
  <c r="N46" i="15"/>
  <c r="L46" i="15"/>
  <c r="AQ22" i="16"/>
  <c r="AR22" i="16" s="1"/>
  <c r="L45" i="15"/>
  <c r="H45" i="15"/>
  <c r="H54" i="15" s="1"/>
  <c r="V43" i="15"/>
  <c r="K43" i="15"/>
  <c r="O46" i="15"/>
  <c r="BU33" i="14"/>
  <c r="Y22" i="14"/>
  <c r="AG22" i="14" s="1"/>
  <c r="Y17" i="14"/>
  <c r="AG17" i="14" s="1"/>
  <c r="W37" i="14"/>
  <c r="AG156" i="12"/>
  <c r="AQ121" i="16"/>
  <c r="AR121" i="16" s="1"/>
  <c r="AG150" i="12"/>
  <c r="X148" i="12"/>
  <c r="AG148" i="12" s="1"/>
  <c r="D152" i="12"/>
  <c r="AG137" i="12"/>
  <c r="D142" i="12"/>
  <c r="X126" i="12"/>
  <c r="AG126" i="12" s="1"/>
  <c r="D132" i="12"/>
  <c r="X131" i="12"/>
  <c r="D121" i="12"/>
  <c r="X119" i="12"/>
  <c r="D122" i="12"/>
  <c r="D100" i="12"/>
  <c r="D88" i="12"/>
  <c r="D94" i="12"/>
  <c r="X93" i="12"/>
  <c r="D93" i="12"/>
  <c r="AG46" i="12"/>
  <c r="X73" i="12"/>
  <c r="AG73" i="12" s="1"/>
  <c r="D77" i="12"/>
  <c r="X72" i="12"/>
  <c r="X74" i="12"/>
  <c r="AG74" i="12" s="1"/>
  <c r="M159" i="12"/>
  <c r="K159" i="12"/>
  <c r="X45" i="12"/>
  <c r="AG45" i="12" s="1"/>
  <c r="F45" i="12"/>
  <c r="F159" i="12" s="1"/>
  <c r="F163" i="12" s="1"/>
  <c r="AM451" i="16"/>
  <c r="AQ410" i="16"/>
  <c r="AR410" i="16" s="1"/>
  <c r="AM416" i="16"/>
  <c r="AO416" i="16"/>
  <c r="AM415" i="16"/>
  <c r="AO364" i="16"/>
  <c r="AM364" i="16"/>
  <c r="AQ364" i="16" s="1"/>
  <c r="AR364" i="16" s="1"/>
  <c r="AQ370" i="16"/>
  <c r="AR370" i="16" s="1"/>
  <c r="AN348" i="16"/>
  <c r="AP348" i="16"/>
  <c r="AL348" i="16"/>
  <c r="AO298" i="16"/>
  <c r="AM298" i="16"/>
  <c r="AP259" i="16"/>
  <c r="AN259" i="16"/>
  <c r="AL259" i="16"/>
  <c r="AQ175" i="16"/>
  <c r="AR175" i="16" s="1"/>
  <c r="AO191" i="16"/>
  <c r="AM191" i="16"/>
  <c r="AM115" i="16"/>
  <c r="AO115" i="16"/>
  <c r="AQ115" i="16" s="1"/>
  <c r="AR115" i="16" s="1"/>
  <c r="AP451" i="16"/>
  <c r="AN451" i="16"/>
  <c r="AL451" i="16"/>
  <c r="AP420" i="16"/>
  <c r="AN420" i="16"/>
  <c r="AL420" i="16"/>
  <c r="AO420" i="16" s="1"/>
  <c r="AP350" i="16"/>
  <c r="AN350" i="16"/>
  <c r="AL350" i="16"/>
  <c r="AL335" i="16"/>
  <c r="AP335" i="16"/>
  <c r="AN335" i="16"/>
  <c r="AQ349" i="16"/>
  <c r="AR349" i="16" s="1"/>
  <c r="AQ298" i="16"/>
  <c r="AR298" i="16" s="1"/>
  <c r="AM312" i="16"/>
  <c r="AQ312" i="16" s="1"/>
  <c r="AR312" i="16" s="1"/>
  <c r="AN297" i="16"/>
  <c r="AL297" i="16"/>
  <c r="AP297" i="16"/>
  <c r="AO267" i="16"/>
  <c r="AM267" i="16"/>
  <c r="AQ267" i="16" s="1"/>
  <c r="AR267" i="16" s="1"/>
  <c r="AQ198" i="16"/>
  <c r="AR198" i="16" s="1"/>
  <c r="AO158" i="16"/>
  <c r="AM158" i="16"/>
  <c r="AQ158" i="16" s="1"/>
  <c r="AR158" i="16" s="1"/>
  <c r="AP205" i="16"/>
  <c r="AQ205" i="16" s="1"/>
  <c r="AR205" i="16" s="1"/>
  <c r="AN205" i="16"/>
  <c r="AL205" i="16"/>
  <c r="AO205" i="16" s="1"/>
  <c r="AL184" i="16"/>
  <c r="AP184" i="16"/>
  <c r="AN184" i="16"/>
  <c r="AP140" i="16"/>
  <c r="AN140" i="16"/>
  <c r="AL140" i="16"/>
  <c r="AO140" i="16" s="1"/>
  <c r="AO145" i="16"/>
  <c r="AM143" i="16"/>
  <c r="AO61" i="16"/>
  <c r="AL11" i="16"/>
  <c r="AP11" i="16"/>
  <c r="AQ11" i="16" s="1"/>
  <c r="AR11" i="16" s="1"/>
  <c r="AN11" i="16"/>
  <c r="AN21" i="16"/>
  <c r="AL21" i="16"/>
  <c r="AP21" i="16"/>
  <c r="S38" i="15"/>
  <c r="O38" i="15"/>
  <c r="O54" i="15" s="1"/>
  <c r="Q38" i="15"/>
  <c r="Q54" i="15" s="1"/>
  <c r="AQ453" i="16"/>
  <c r="AR453" i="16" s="1"/>
  <c r="AM455" i="16"/>
  <c r="AQ455" i="16" s="1"/>
  <c r="AR455" i="16" s="1"/>
  <c r="AL423" i="16"/>
  <c r="AP423" i="16"/>
  <c r="AN423" i="16"/>
  <c r="AL436" i="16"/>
  <c r="AP436" i="16"/>
  <c r="AN436" i="16"/>
  <c r="AO383" i="16"/>
  <c r="AN340" i="16"/>
  <c r="AP340" i="16"/>
  <c r="AQ340" i="16" s="1"/>
  <c r="AR340" i="16" s="1"/>
  <c r="AL340" i="16"/>
  <c r="AO340" i="16" s="1"/>
  <c r="AM283" i="16"/>
  <c r="AQ283" i="16" s="1"/>
  <c r="AR283" i="16" s="1"/>
  <c r="AM241" i="16"/>
  <c r="AM237" i="16"/>
  <c r="Y30" i="14"/>
  <c r="AG30" i="14" s="1"/>
  <c r="AQ467" i="16"/>
  <c r="AR467" i="16" s="1"/>
  <c r="AM398" i="16"/>
  <c r="AQ398" i="16" s="1"/>
  <c r="AR398" i="16" s="1"/>
  <c r="AM465" i="16"/>
  <c r="AQ465" i="16" s="1"/>
  <c r="AR465" i="16" s="1"/>
  <c r="AM401" i="16"/>
  <c r="AM302" i="16"/>
  <c r="AM310" i="16"/>
  <c r="AO306" i="16"/>
  <c r="AM309" i="16"/>
  <c r="AM248" i="16"/>
  <c r="AQ265" i="16"/>
  <c r="AR265" i="16" s="1"/>
  <c r="AQ202" i="16"/>
  <c r="AR202" i="16" s="1"/>
  <c r="AO192" i="16"/>
  <c r="AM192" i="16"/>
  <c r="AQ161" i="16"/>
  <c r="AR161" i="16" s="1"/>
  <c r="AQ193" i="16"/>
  <c r="AR193" i="16" s="1"/>
  <c r="AO125" i="16"/>
  <c r="AQ125" i="16" s="1"/>
  <c r="AR125" i="16" s="1"/>
  <c r="AM125" i="16"/>
  <c r="AM109" i="16"/>
  <c r="AQ109" i="16" s="1"/>
  <c r="AR109" i="16" s="1"/>
  <c r="AN66" i="16"/>
  <c r="AP66" i="16"/>
  <c r="AL66" i="16"/>
  <c r="AP80" i="16"/>
  <c r="AN80" i="16"/>
  <c r="AL80" i="16"/>
  <c r="AO80" i="16" s="1"/>
  <c r="AQ108" i="16"/>
  <c r="AR108" i="16" s="1"/>
  <c r="AQ77" i="16"/>
  <c r="AR77" i="16" s="1"/>
  <c r="AO134" i="16"/>
  <c r="AM134" i="16"/>
  <c r="AN18" i="16"/>
  <c r="AP18" i="16"/>
  <c r="AL18" i="16"/>
  <c r="AB48" i="15"/>
  <c r="AM433" i="16"/>
  <c r="AQ433" i="16" s="1"/>
  <c r="AR433" i="16" s="1"/>
  <c r="AQ460" i="16"/>
  <c r="AR460" i="16" s="1"/>
  <c r="AQ418" i="16"/>
  <c r="AR418" i="16" s="1"/>
  <c r="AQ402" i="16"/>
  <c r="AR402" i="16" s="1"/>
  <c r="AP404" i="16"/>
  <c r="AN404" i="16"/>
  <c r="AL404" i="16"/>
  <c r="AO430" i="16"/>
  <c r="AQ430" i="16" s="1"/>
  <c r="AR430" i="16" s="1"/>
  <c r="AM430" i="16"/>
  <c r="AP374" i="16"/>
  <c r="AL374" i="16"/>
  <c r="AN374" i="16"/>
  <c r="AQ394" i="16"/>
  <c r="AR394" i="16" s="1"/>
  <c r="AP345" i="16"/>
  <c r="AN345" i="16"/>
  <c r="AL345" i="16"/>
  <c r="AO380" i="16"/>
  <c r="AM380" i="16"/>
  <c r="AQ380" i="16" s="1"/>
  <c r="AR380" i="16" s="1"/>
  <c r="AM315" i="16"/>
  <c r="AQ316" i="16"/>
  <c r="AR316" i="16" s="1"/>
  <c r="AL288" i="16"/>
  <c r="AN288" i="16"/>
  <c r="AP288" i="16"/>
  <c r="AP207" i="16"/>
  <c r="AQ207" i="16" s="1"/>
  <c r="AR207" i="16" s="1"/>
  <c r="AN207" i="16"/>
  <c r="AL207" i="16"/>
  <c r="AQ160" i="16"/>
  <c r="AR160" i="16" s="1"/>
  <c r="AM224" i="16"/>
  <c r="AM263" i="16"/>
  <c r="AP223" i="16"/>
  <c r="AN223" i="16"/>
  <c r="AL223" i="16"/>
  <c r="AQ203" i="16"/>
  <c r="AR203" i="16" s="1"/>
  <c r="AN112" i="16"/>
  <c r="AL112" i="16"/>
  <c r="AP112" i="16"/>
  <c r="AQ166" i="16"/>
  <c r="AR166" i="16" s="1"/>
  <c r="AO153" i="16"/>
  <c r="AQ153" i="16" s="1"/>
  <c r="AR153" i="16" s="1"/>
  <c r="AQ105" i="16"/>
  <c r="AR105" i="16" s="1"/>
  <c r="AQ89" i="16"/>
  <c r="AR89" i="16" s="1"/>
  <c r="AM61" i="16"/>
  <c r="AQ118" i="16"/>
  <c r="AR118" i="16" s="1"/>
  <c r="AN74" i="16"/>
  <c r="AP74" i="16"/>
  <c r="AL74" i="16"/>
  <c r="AP15" i="16"/>
  <c r="AN15" i="16"/>
  <c r="AL15" i="16"/>
  <c r="AP431" i="16"/>
  <c r="AN431" i="16"/>
  <c r="AL431" i="16"/>
  <c r="AM462" i="16"/>
  <c r="AQ462" i="16" s="1"/>
  <c r="AR462" i="16" s="1"/>
  <c r="AP407" i="16"/>
  <c r="AN407" i="16"/>
  <c r="AL407" i="16"/>
  <c r="AP422" i="16"/>
  <c r="AN422" i="16"/>
  <c r="AL422" i="16"/>
  <c r="AM383" i="16"/>
  <c r="AQ383" i="16" s="1"/>
  <c r="AR383" i="16" s="1"/>
  <c r="AQ412" i="16"/>
  <c r="AR412" i="16" s="1"/>
  <c r="AP366" i="16"/>
  <c r="AL366" i="16"/>
  <c r="AN366" i="16"/>
  <c r="AO361" i="16"/>
  <c r="AQ361" i="16" s="1"/>
  <c r="AR361" i="16" s="1"/>
  <c r="AQ344" i="16"/>
  <c r="AR344" i="16" s="1"/>
  <c r="AL357" i="16"/>
  <c r="AN357" i="16"/>
  <c r="AP357" i="16"/>
  <c r="AM351" i="16"/>
  <c r="AM347" i="16"/>
  <c r="AQ347" i="16" s="1"/>
  <c r="AR347" i="16" s="1"/>
  <c r="AP317" i="16"/>
  <c r="AN317" i="16"/>
  <c r="AL317" i="16"/>
  <c r="AM324" i="16"/>
  <c r="AM314" i="16"/>
  <c r="AQ314" i="16" s="1"/>
  <c r="AR314" i="16" s="1"/>
  <c r="AQ339" i="16"/>
  <c r="AR339" i="16" s="1"/>
  <c r="AN279" i="16"/>
  <c r="AP279" i="16"/>
  <c r="AL279" i="16"/>
  <c r="AO295" i="16"/>
  <c r="AM295" i="16"/>
  <c r="AQ295" i="16" s="1"/>
  <c r="AR295" i="16" s="1"/>
  <c r="AO300" i="16"/>
  <c r="AM300" i="16"/>
  <c r="AQ300" i="16" s="1"/>
  <c r="AR300" i="16" s="1"/>
  <c r="AP240" i="16"/>
  <c r="AQ240" i="16" s="1"/>
  <c r="AR240" i="16" s="1"/>
  <c r="AN240" i="16"/>
  <c r="AL240" i="16"/>
  <c r="AO240" i="16" s="1"/>
  <c r="AQ269" i="16"/>
  <c r="AR269" i="16" s="1"/>
  <c r="AP159" i="16"/>
  <c r="AN159" i="16"/>
  <c r="AL159" i="16"/>
  <c r="AM195" i="16"/>
  <c r="AQ195" i="16" s="1"/>
  <c r="AR195" i="16" s="1"/>
  <c r="AP213" i="16"/>
  <c r="AQ213" i="16" s="1"/>
  <c r="AR213" i="16" s="1"/>
  <c r="AN213" i="16"/>
  <c r="AL213" i="16"/>
  <c r="AM187" i="16"/>
  <c r="AP181" i="16"/>
  <c r="AN181" i="16"/>
  <c r="AL181" i="16"/>
  <c r="AO181" i="16" s="1"/>
  <c r="AM218" i="16"/>
  <c r="AP133" i="16"/>
  <c r="AN133" i="16"/>
  <c r="AL133" i="16"/>
  <c r="AO133" i="16" s="1"/>
  <c r="AP117" i="16"/>
  <c r="AN117" i="16"/>
  <c r="AL117" i="16"/>
  <c r="AM73" i="16"/>
  <c r="AQ139" i="16"/>
  <c r="AR139" i="16" s="1"/>
  <c r="AL148" i="16"/>
  <c r="AP148" i="16"/>
  <c r="AN148" i="16"/>
  <c r="AL136" i="16"/>
  <c r="AP136" i="16"/>
  <c r="AN136" i="16"/>
  <c r="AN46" i="16"/>
  <c r="AP46" i="16"/>
  <c r="AL46" i="16"/>
  <c r="AM85" i="16"/>
  <c r="AQ85" i="16" s="1"/>
  <c r="AR85" i="16" s="1"/>
  <c r="AP43" i="16"/>
  <c r="AN43" i="16"/>
  <c r="AL43" i="16"/>
  <c r="F57" i="15"/>
  <c r="AB51" i="15"/>
  <c r="AN70" i="16"/>
  <c r="AL70" i="16"/>
  <c r="AP70" i="16"/>
  <c r="AB57" i="15"/>
  <c r="AM95" i="16"/>
  <c r="AP48" i="16"/>
  <c r="AQ48" i="16" s="1"/>
  <c r="AR48" i="16" s="1"/>
  <c r="AL48" i="16"/>
  <c r="AN48" i="16"/>
  <c r="AM28" i="16"/>
  <c r="AQ28" i="16" s="1"/>
  <c r="AR28" i="16" s="1"/>
  <c r="AO28" i="16"/>
  <c r="AB21" i="15"/>
  <c r="K45" i="15"/>
  <c r="AQ82" i="16"/>
  <c r="AR82" i="16" s="1"/>
  <c r="AP126" i="16"/>
  <c r="AN126" i="16"/>
  <c r="AL126" i="16"/>
  <c r="AM14" i="16"/>
  <c r="AB40" i="15"/>
  <c r="AQ30" i="16"/>
  <c r="AR30" i="16" s="1"/>
  <c r="BU30" i="14"/>
  <c r="K38" i="15"/>
  <c r="P38" i="15"/>
  <c r="P54" i="15" s="1"/>
  <c r="G46" i="15"/>
  <c r="V46" i="15"/>
  <c r="T46" i="15"/>
  <c r="AQ24" i="16"/>
  <c r="AR24" i="16" s="1"/>
  <c r="X45" i="15"/>
  <c r="R45" i="15"/>
  <c r="H43" i="15"/>
  <c r="Y18" i="14"/>
  <c r="AG18" i="14" s="1"/>
  <c r="AO34" i="16"/>
  <c r="AQ34" i="16" s="1"/>
  <c r="AR34" i="16" s="1"/>
  <c r="Y8" i="14"/>
  <c r="F37" i="14"/>
  <c r="F41" i="14" s="1"/>
  <c r="X154" i="12"/>
  <c r="AG139" i="12"/>
  <c r="D133" i="12"/>
  <c r="AG142" i="12"/>
  <c r="X118" i="12"/>
  <c r="AG118" i="12" s="1"/>
  <c r="AG119" i="12"/>
  <c r="D120" i="12"/>
  <c r="X101" i="12"/>
  <c r="D99" i="12"/>
  <c r="AG70" i="12"/>
  <c r="AG87" i="12"/>
  <c r="D89" i="12"/>
  <c r="X24" i="12"/>
  <c r="AG24" i="12" s="1"/>
  <c r="D36" i="12"/>
  <c r="D79" i="12"/>
  <c r="D34" i="12"/>
  <c r="D33" i="12"/>
  <c r="AG26" i="12"/>
  <c r="X56" i="12"/>
  <c r="D21" i="12"/>
  <c r="X52" i="12"/>
  <c r="AG21" i="12"/>
  <c r="S159" i="12"/>
  <c r="X43" i="12"/>
  <c r="X8" i="12"/>
  <c r="AG19" i="12"/>
  <c r="D14" i="12"/>
  <c r="AM449" i="16"/>
  <c r="AP456" i="16"/>
  <c r="AN456" i="16"/>
  <c r="AL456" i="16"/>
  <c r="AO456" i="16" s="1"/>
  <c r="AL428" i="16"/>
  <c r="AP428" i="16"/>
  <c r="AN428" i="16"/>
  <c r="AM304" i="16"/>
  <c r="AO304" i="16"/>
  <c r="AQ304" i="16" s="1"/>
  <c r="AR304" i="16" s="1"/>
  <c r="AP309" i="16"/>
  <c r="AN309" i="16"/>
  <c r="AL309" i="16"/>
  <c r="AO309" i="16" s="1"/>
  <c r="AQ185" i="16"/>
  <c r="AR185" i="16" s="1"/>
  <c r="AO226" i="16"/>
  <c r="AM226" i="16"/>
  <c r="AQ226" i="16" s="1"/>
  <c r="AR226" i="16" s="1"/>
  <c r="AL120" i="16"/>
  <c r="AP120" i="16"/>
  <c r="AN120" i="16"/>
  <c r="AQ81" i="16"/>
  <c r="AR81" i="16" s="1"/>
  <c r="AP63" i="16"/>
  <c r="AN63" i="16"/>
  <c r="AL63" i="16"/>
  <c r="AO63" i="16" s="1"/>
  <c r="AM461" i="16"/>
  <c r="AQ461" i="16" s="1"/>
  <c r="AR461" i="16" s="1"/>
  <c r="AP432" i="16"/>
  <c r="AL432" i="16"/>
  <c r="AN432" i="16"/>
  <c r="AQ376" i="16"/>
  <c r="AR376" i="16" s="1"/>
  <c r="AQ450" i="16"/>
  <c r="AR450" i="16" s="1"/>
  <c r="AO396" i="16"/>
  <c r="AQ396" i="16" s="1"/>
  <c r="AR396" i="16" s="1"/>
  <c r="AQ411" i="16"/>
  <c r="AR411" i="16" s="1"/>
  <c r="AP389" i="16"/>
  <c r="AN389" i="16"/>
  <c r="AL389" i="16"/>
  <c r="AM340" i="16"/>
  <c r="AL326" i="16"/>
  <c r="AO326" i="16" s="1"/>
  <c r="AP326" i="16"/>
  <c r="AN326" i="16"/>
  <c r="AO338" i="16"/>
  <c r="AL305" i="16"/>
  <c r="AP305" i="16"/>
  <c r="AN305" i="16"/>
  <c r="AP281" i="16"/>
  <c r="AN281" i="16"/>
  <c r="AL281" i="16"/>
  <c r="AM281" i="16" s="1"/>
  <c r="AM165" i="16"/>
  <c r="AL44" i="16"/>
  <c r="AO44" i="16" s="1"/>
  <c r="AN44" i="16"/>
  <c r="AP44" i="16"/>
  <c r="AO41" i="16"/>
  <c r="AM41" i="16"/>
  <c r="AQ41" i="16" s="1"/>
  <c r="AR41" i="16" s="1"/>
  <c r="AM469" i="16"/>
  <c r="AQ469" i="16" s="1"/>
  <c r="AR469" i="16" s="1"/>
  <c r="AO469" i="16"/>
  <c r="AQ473" i="16"/>
  <c r="AR473" i="16" s="1"/>
  <c r="AP390" i="16"/>
  <c r="AN390" i="16"/>
  <c r="AL390" i="16"/>
  <c r="AO390" i="16" s="1"/>
  <c r="AP356" i="16"/>
  <c r="AN356" i="16"/>
  <c r="AL356" i="16"/>
  <c r="AM356" i="16" s="1"/>
  <c r="AM303" i="16"/>
  <c r="AQ303" i="16" s="1"/>
  <c r="AR303" i="16" s="1"/>
  <c r="AP331" i="16"/>
  <c r="AL331" i="16"/>
  <c r="AN331" i="16"/>
  <c r="AM311" i="16"/>
  <c r="AQ311" i="16" s="1"/>
  <c r="AR311" i="16" s="1"/>
  <c r="AO349" i="16"/>
  <c r="AM349" i="16"/>
  <c r="AP151" i="16"/>
  <c r="AN151" i="16"/>
  <c r="AL151" i="16"/>
  <c r="AP232" i="16"/>
  <c r="AN232" i="16"/>
  <c r="AL232" i="16"/>
  <c r="AP197" i="16"/>
  <c r="AN197" i="16"/>
  <c r="AL197" i="16"/>
  <c r="AO197" i="16" s="1"/>
  <c r="AP180" i="16"/>
  <c r="AN180" i="16"/>
  <c r="AL180" i="16"/>
  <c r="AM168" i="16"/>
  <c r="AQ168" i="16" s="1"/>
  <c r="AR168" i="16" s="1"/>
  <c r="AO113" i="16"/>
  <c r="AM113" i="16"/>
  <c r="AO437" i="16"/>
  <c r="AQ437" i="16" s="1"/>
  <c r="AR437" i="16" s="1"/>
  <c r="AL393" i="16"/>
  <c r="AN393" i="16"/>
  <c r="AP393" i="16"/>
  <c r="AM405" i="16"/>
  <c r="AP362" i="16"/>
  <c r="AN362" i="16"/>
  <c r="AL362" i="16"/>
  <c r="AM362" i="16" s="1"/>
  <c r="AO358" i="16"/>
  <c r="AQ358" i="16" s="1"/>
  <c r="AR358" i="16" s="1"/>
  <c r="AO274" i="16"/>
  <c r="AM274" i="16"/>
  <c r="AQ274" i="16" s="1"/>
  <c r="AR274" i="16" s="1"/>
  <c r="AM245" i="16"/>
  <c r="AQ280" i="16"/>
  <c r="AR280" i="16" s="1"/>
  <c r="AQ229" i="16"/>
  <c r="AR229" i="16" s="1"/>
  <c r="AQ238" i="16"/>
  <c r="AR238" i="16" s="1"/>
  <c r="AO177" i="16"/>
  <c r="AQ224" i="16"/>
  <c r="AR224" i="16" s="1"/>
  <c r="AQ194" i="16"/>
  <c r="AR194" i="16" s="1"/>
  <c r="AO152" i="16"/>
  <c r="AQ152" i="16" s="1"/>
  <c r="AR152" i="16" s="1"/>
  <c r="AQ174" i="16"/>
  <c r="AR174" i="16" s="1"/>
  <c r="AO199" i="16"/>
  <c r="AQ199" i="16" s="1"/>
  <c r="AR199" i="16" s="1"/>
  <c r="AM199" i="16"/>
  <c r="AP72" i="16"/>
  <c r="AL72" i="16"/>
  <c r="AN72" i="16"/>
  <c r="AQ130" i="16"/>
  <c r="AR130" i="16" s="1"/>
  <c r="AQ132" i="16"/>
  <c r="AR132" i="16" s="1"/>
  <c r="AP102" i="16"/>
  <c r="AN102" i="16"/>
  <c r="AL102" i="16"/>
  <c r="AL75" i="16"/>
  <c r="AP75" i="16"/>
  <c r="AN75" i="16"/>
  <c r="AP119" i="16"/>
  <c r="AN119" i="16"/>
  <c r="AL119" i="16"/>
  <c r="AP59" i="16"/>
  <c r="AN59" i="16"/>
  <c r="AL59" i="16"/>
  <c r="AQ39" i="16"/>
  <c r="AR39" i="16" s="1"/>
  <c r="AN447" i="16"/>
  <c r="AL447" i="16"/>
  <c r="AP447" i="16"/>
  <c r="AQ414" i="16"/>
  <c r="AR414" i="16" s="1"/>
  <c r="AO336" i="16"/>
  <c r="AQ336" i="16" s="1"/>
  <c r="AR336" i="16" s="1"/>
  <c r="AL330" i="16"/>
  <c r="AO330" i="16" s="1"/>
  <c r="AP330" i="16"/>
  <c r="AN330" i="16"/>
  <c r="AM328" i="16"/>
  <c r="AQ328" i="16" s="1"/>
  <c r="AR328" i="16" s="1"/>
  <c r="AP285" i="16"/>
  <c r="AL285" i="16"/>
  <c r="AO285" i="16" s="1"/>
  <c r="AN285" i="16"/>
  <c r="AM240" i="16"/>
  <c r="AO243" i="16"/>
  <c r="AM243" i="16"/>
  <c r="AM213" i="16"/>
  <c r="AO209" i="16"/>
  <c r="AM181" i="16"/>
  <c r="AO255" i="16"/>
  <c r="AQ255" i="16" s="1"/>
  <c r="AR255" i="16" s="1"/>
  <c r="AO127" i="16"/>
  <c r="AM127" i="16"/>
  <c r="AM92" i="16"/>
  <c r="AQ92" i="16" s="1"/>
  <c r="AR92" i="16" s="1"/>
  <c r="AP51" i="16"/>
  <c r="AQ51" i="16" s="1"/>
  <c r="AR51" i="16" s="1"/>
  <c r="AN51" i="16"/>
  <c r="AL51" i="16"/>
  <c r="AM103" i="16"/>
  <c r="AQ107" i="16"/>
  <c r="AR107" i="16" s="1"/>
  <c r="AN54" i="16"/>
  <c r="AP54" i="16"/>
  <c r="AL54" i="16"/>
  <c r="AQ69" i="16"/>
  <c r="AR69" i="16" s="1"/>
  <c r="AQ33" i="16"/>
  <c r="AR33" i="16" s="1"/>
  <c r="AO36" i="16"/>
  <c r="AM36" i="16"/>
  <c r="AM126" i="16"/>
  <c r="AP472" i="16"/>
  <c r="AN472" i="16"/>
  <c r="AL472" i="16"/>
  <c r="AO472" i="16" s="1"/>
  <c r="AL444" i="16"/>
  <c r="AO444" i="16" s="1"/>
  <c r="AP444" i="16"/>
  <c r="AN444" i="16"/>
  <c r="AQ457" i="16"/>
  <c r="AR457" i="16" s="1"/>
  <c r="AM436" i="16"/>
  <c r="AL385" i="16"/>
  <c r="AM385" i="16" s="1"/>
  <c r="AN385" i="16"/>
  <c r="AP385" i="16"/>
  <c r="AM355" i="16"/>
  <c r="AQ299" i="16"/>
  <c r="AR299" i="16" s="1"/>
  <c r="AQ319" i="16"/>
  <c r="AR319" i="16" s="1"/>
  <c r="AM294" i="16"/>
  <c r="AQ294" i="16" s="1"/>
  <c r="AR294" i="16" s="1"/>
  <c r="AO322" i="16"/>
  <c r="AQ324" i="16"/>
  <c r="AR324" i="16" s="1"/>
  <c r="AN287" i="16"/>
  <c r="AP287" i="16"/>
  <c r="AL287" i="16"/>
  <c r="AP268" i="16"/>
  <c r="AN268" i="16"/>
  <c r="AL268" i="16"/>
  <c r="AQ286" i="16"/>
  <c r="AR286" i="16" s="1"/>
  <c r="AM270" i="16"/>
  <c r="AQ270" i="16" s="1"/>
  <c r="AR270" i="16" s="1"/>
  <c r="AQ200" i="16"/>
  <c r="AR200" i="16" s="1"/>
  <c r="AP221" i="16"/>
  <c r="AN221" i="16"/>
  <c r="AL221" i="16"/>
  <c r="AM221" i="16" s="1"/>
  <c r="AO235" i="16"/>
  <c r="AM235" i="16"/>
  <c r="AL208" i="16"/>
  <c r="AP208" i="16"/>
  <c r="AQ208" i="16" s="1"/>
  <c r="AR208" i="16" s="1"/>
  <c r="AN208" i="16"/>
  <c r="AQ222" i="16"/>
  <c r="AR222" i="16" s="1"/>
  <c r="AP173" i="16"/>
  <c r="AN173" i="16"/>
  <c r="AL173" i="16"/>
  <c r="AQ230" i="16"/>
  <c r="AR230" i="16" s="1"/>
  <c r="AO182" i="16"/>
  <c r="AM182" i="16"/>
  <c r="AQ182" i="16" s="1"/>
  <c r="AR182" i="16" s="1"/>
  <c r="AM84" i="16"/>
  <c r="AQ84" i="16" s="1"/>
  <c r="AR84" i="16" s="1"/>
  <c r="AP95" i="16"/>
  <c r="AN95" i="16"/>
  <c r="AL95" i="16"/>
  <c r="AL47" i="16"/>
  <c r="AP47" i="16"/>
  <c r="AN47" i="16"/>
  <c r="AQ466" i="16"/>
  <c r="AR466" i="16" s="1"/>
  <c r="AM471" i="16"/>
  <c r="AQ471" i="16" s="1"/>
  <c r="AR471" i="16" s="1"/>
  <c r="AL459" i="16"/>
  <c r="AP459" i="16"/>
  <c r="AN459" i="16"/>
  <c r="AQ434" i="16"/>
  <c r="AR434" i="16" s="1"/>
  <c r="AM435" i="16"/>
  <c r="AP395" i="16"/>
  <c r="AN395" i="16"/>
  <c r="AL395" i="16"/>
  <c r="AN417" i="16"/>
  <c r="AP417" i="16"/>
  <c r="AL417" i="16"/>
  <c r="AM381" i="16"/>
  <c r="AQ381" i="16" s="1"/>
  <c r="AR381" i="16" s="1"/>
  <c r="AQ416" i="16"/>
  <c r="AR416" i="16" s="1"/>
  <c r="AO450" i="16"/>
  <c r="AO411" i="16"/>
  <c r="AQ392" i="16"/>
  <c r="AR392" i="16" s="1"/>
  <c r="AO413" i="16"/>
  <c r="AQ413" i="16" s="1"/>
  <c r="AR413" i="16" s="1"/>
  <c r="AP371" i="16"/>
  <c r="AN371" i="16"/>
  <c r="AL371" i="16"/>
  <c r="AN343" i="16"/>
  <c r="AL343" i="16"/>
  <c r="AP343" i="16"/>
  <c r="AO388" i="16"/>
  <c r="AM388" i="16"/>
  <c r="AQ388" i="16" s="1"/>
  <c r="AR388" i="16" s="1"/>
  <c r="AP351" i="16"/>
  <c r="AN351" i="16"/>
  <c r="AL351" i="16"/>
  <c r="AO375" i="16"/>
  <c r="AQ375" i="16" s="1"/>
  <c r="AR375" i="16" s="1"/>
  <c r="AL353" i="16"/>
  <c r="AP353" i="16"/>
  <c r="AN353" i="16"/>
  <c r="AO386" i="16"/>
  <c r="AQ386" i="16" s="1"/>
  <c r="AR386" i="16" s="1"/>
  <c r="AO372" i="16"/>
  <c r="AM372" i="16"/>
  <c r="AQ372" i="16" s="1"/>
  <c r="AR372" i="16" s="1"/>
  <c r="AQ359" i="16"/>
  <c r="AR359" i="16" s="1"/>
  <c r="AO352" i="16"/>
  <c r="AQ352" i="16" s="1"/>
  <c r="AR352" i="16" s="1"/>
  <c r="AM333" i="16"/>
  <c r="AQ333" i="16" s="1"/>
  <c r="AR333" i="16" s="1"/>
  <c r="AM313" i="16"/>
  <c r="AN320" i="16"/>
  <c r="AP320" i="16"/>
  <c r="AL320" i="16"/>
  <c r="AQ338" i="16"/>
  <c r="AR338" i="16" s="1"/>
  <c r="AL313" i="16"/>
  <c r="AP313" i="16"/>
  <c r="AN313" i="16"/>
  <c r="AM323" i="16"/>
  <c r="AQ323" i="16" s="1"/>
  <c r="AR323" i="16" s="1"/>
  <c r="AQ315" i="16"/>
  <c r="AR315" i="16" s="1"/>
  <c r="AO329" i="16"/>
  <c r="AQ329" i="16" s="1"/>
  <c r="AR329" i="16" s="1"/>
  <c r="AQ322" i="16"/>
  <c r="AR322" i="16" s="1"/>
  <c r="AM279" i="16"/>
  <c r="AO275" i="16"/>
  <c r="AQ275" i="16" s="1"/>
  <c r="AR275" i="16" s="1"/>
  <c r="AN266" i="16"/>
  <c r="AL266" i="16"/>
  <c r="AP266" i="16"/>
  <c r="AP256" i="16"/>
  <c r="AN256" i="16"/>
  <c r="AL256" i="16"/>
  <c r="AM256" i="16" s="1"/>
  <c r="AP242" i="16"/>
  <c r="AN242" i="16"/>
  <c r="AL242" i="16"/>
  <c r="AQ264" i="16"/>
  <c r="AR264" i="16" s="1"/>
  <c r="AO293" i="16"/>
  <c r="AQ293" i="16" s="1"/>
  <c r="AR293" i="16" s="1"/>
  <c r="AQ263" i="16"/>
  <c r="AR263" i="16" s="1"/>
  <c r="AO251" i="16"/>
  <c r="AM251" i="16"/>
  <c r="AQ251" i="16" s="1"/>
  <c r="AR251" i="16" s="1"/>
  <c r="AQ243" i="16"/>
  <c r="AR243" i="16" s="1"/>
  <c r="AO200" i="16"/>
  <c r="AM200" i="16"/>
  <c r="AP220" i="16"/>
  <c r="AN220" i="16"/>
  <c r="AL220" i="16"/>
  <c r="AM183" i="16"/>
  <c r="AO183" i="16"/>
  <c r="AM186" i="16"/>
  <c r="AO253" i="16"/>
  <c r="AQ253" i="16" s="1"/>
  <c r="AR253" i="16" s="1"/>
  <c r="AQ235" i="16"/>
  <c r="AR235" i="16" s="1"/>
  <c r="AP212" i="16"/>
  <c r="AQ212" i="16" s="1"/>
  <c r="AR212" i="16" s="1"/>
  <c r="AN212" i="16"/>
  <c r="AL212" i="16"/>
  <c r="AO170" i="16"/>
  <c r="AM247" i="16"/>
  <c r="AQ218" i="16"/>
  <c r="AR218" i="16" s="1"/>
  <c r="AM201" i="16"/>
  <c r="AQ201" i="16" s="1"/>
  <c r="AR201" i="16" s="1"/>
  <c r="AM179" i="16"/>
  <c r="AO234" i="16"/>
  <c r="AQ234" i="16" s="1"/>
  <c r="AR234" i="16" s="1"/>
  <c r="AO227" i="16"/>
  <c r="AQ227" i="16" s="1"/>
  <c r="AR227" i="16" s="1"/>
  <c r="AM211" i="16"/>
  <c r="AM171" i="16"/>
  <c r="AQ171" i="16" s="1"/>
  <c r="AR171" i="16" s="1"/>
  <c r="AP157" i="16"/>
  <c r="AN157" i="16"/>
  <c r="AL157" i="16"/>
  <c r="AO157" i="16" s="1"/>
  <c r="AO203" i="16"/>
  <c r="AP196" i="16"/>
  <c r="AN196" i="16"/>
  <c r="AL196" i="16"/>
  <c r="AO178" i="16"/>
  <c r="AQ178" i="16" s="1"/>
  <c r="AR178" i="16" s="1"/>
  <c r="AP149" i="16"/>
  <c r="AN149" i="16"/>
  <c r="AL149" i="16"/>
  <c r="AO137" i="16"/>
  <c r="AQ137" i="16" s="1"/>
  <c r="AR137" i="16" s="1"/>
  <c r="AO155" i="16"/>
  <c r="AQ155" i="16" s="1"/>
  <c r="AR155" i="16" s="1"/>
  <c r="AM146" i="16"/>
  <c r="AQ179" i="16"/>
  <c r="AR179" i="16" s="1"/>
  <c r="AP114" i="16"/>
  <c r="AN114" i="16"/>
  <c r="AL114" i="16"/>
  <c r="AO114" i="16" s="1"/>
  <c r="AO98" i="16"/>
  <c r="AM98" i="16"/>
  <c r="AQ98" i="16" s="1"/>
  <c r="AR98" i="16" s="1"/>
  <c r="AM64" i="16"/>
  <c r="AM45" i="16"/>
  <c r="AQ45" i="16" s="1"/>
  <c r="AR45" i="16" s="1"/>
  <c r="AQ186" i="16"/>
  <c r="AR186" i="16" s="1"/>
  <c r="AM60" i="16"/>
  <c r="AM93" i="16"/>
  <c r="AP49" i="16"/>
  <c r="AQ49" i="16" s="1"/>
  <c r="AR49" i="16" s="1"/>
  <c r="AN49" i="16"/>
  <c r="AL49" i="16"/>
  <c r="AO49" i="16" s="1"/>
  <c r="AM87" i="16"/>
  <c r="AQ87" i="16" s="1"/>
  <c r="AR87" i="16" s="1"/>
  <c r="AL67" i="16"/>
  <c r="AP67" i="16"/>
  <c r="AN67" i="16"/>
  <c r="AN123" i="16"/>
  <c r="AL123" i="16"/>
  <c r="AP123" i="16"/>
  <c r="AM44" i="16"/>
  <c r="AO122" i="16"/>
  <c r="AQ122" i="16" s="1"/>
  <c r="AR122" i="16" s="1"/>
  <c r="AO94" i="16"/>
  <c r="AL32" i="16"/>
  <c r="AP32" i="16"/>
  <c r="AN32" i="16"/>
  <c r="AQ36" i="16"/>
  <c r="AR36" i="16" s="1"/>
  <c r="AM12" i="16"/>
  <c r="AQ12" i="16" s="1"/>
  <c r="AR12" i="16" s="1"/>
  <c r="AO12" i="16"/>
  <c r="K37" i="15"/>
  <c r="K54" i="15" s="1"/>
  <c r="AB13" i="15"/>
  <c r="L37" i="15"/>
  <c r="L54" i="15" s="1"/>
  <c r="AB19" i="15"/>
  <c r="N43" i="15"/>
  <c r="AO116" i="16"/>
  <c r="AQ116" i="16" s="1"/>
  <c r="AR116" i="16" s="1"/>
  <c r="AQ88" i="16"/>
  <c r="AR88" i="16" s="1"/>
  <c r="AO91" i="16"/>
  <c r="AQ91" i="16" s="1"/>
  <c r="AR91" i="16" s="1"/>
  <c r="AP31" i="16"/>
  <c r="AN31" i="16"/>
  <c r="AL31" i="16"/>
  <c r="AO31" i="16" s="1"/>
  <c r="E54" i="15"/>
  <c r="AB53" i="15"/>
  <c r="X38" i="15"/>
  <c r="Y48" i="14"/>
  <c r="Z48" i="14" s="1"/>
  <c r="Z41" i="14"/>
  <c r="T50" i="15"/>
  <c r="L50" i="15"/>
  <c r="V50" i="15"/>
  <c r="F50" i="15"/>
  <c r="S50" i="15"/>
  <c r="Q50" i="15"/>
  <c r="O50" i="15"/>
  <c r="N50" i="15"/>
  <c r="K50" i="15"/>
  <c r="Y50" i="15"/>
  <c r="I50" i="15"/>
  <c r="W50" i="15"/>
  <c r="G50" i="15"/>
  <c r="AB26" i="15"/>
  <c r="Y31" i="14"/>
  <c r="AG31" i="14" s="1"/>
  <c r="AQ65" i="16"/>
  <c r="AR65" i="16" s="1"/>
  <c r="W46" i="15"/>
  <c r="H46" i="15"/>
  <c r="X37" i="15"/>
  <c r="X54" i="15" s="1"/>
  <c r="N45" i="15"/>
  <c r="G45" i="15"/>
  <c r="AB45" i="15" s="1"/>
  <c r="M45" i="15"/>
  <c r="M54" i="15" s="1"/>
  <c r="X43" i="15"/>
  <c r="T42" i="15"/>
  <c r="L42" i="15"/>
  <c r="W42" i="15"/>
  <c r="G42" i="15"/>
  <c r="V42" i="15"/>
  <c r="F42" i="15"/>
  <c r="AB42" i="15" s="1"/>
  <c r="S42" i="15"/>
  <c r="S54" i="15" s="1"/>
  <c r="Q42" i="15"/>
  <c r="O42" i="15"/>
  <c r="N42" i="15"/>
  <c r="K42" i="15"/>
  <c r="Y42" i="15"/>
  <c r="I42" i="15"/>
  <c r="AB18" i="15"/>
  <c r="R37" i="14"/>
  <c r="P37" i="14"/>
  <c r="AG154" i="12"/>
  <c r="D139" i="12"/>
  <c r="D128" i="12"/>
  <c r="AG132" i="12"/>
  <c r="X117" i="12"/>
  <c r="AG117" i="12" s="1"/>
  <c r="AG116" i="12"/>
  <c r="AG106" i="12"/>
  <c r="AG81" i="12"/>
  <c r="AG101" i="12"/>
  <c r="X100" i="12"/>
  <c r="AG100" i="12" s="1"/>
  <c r="AG102" i="12"/>
  <c r="X99" i="12"/>
  <c r="AG93" i="12"/>
  <c r="AG54" i="12"/>
  <c r="D91" i="12"/>
  <c r="X65" i="12"/>
  <c r="AG65" i="12" s="1"/>
  <c r="AG77" i="12"/>
  <c r="AG41" i="12"/>
  <c r="D37" i="12"/>
  <c r="X33" i="12"/>
  <c r="AG33" i="12" s="1"/>
  <c r="D45" i="12"/>
  <c r="AF159" i="12"/>
  <c r="AG8" i="12"/>
  <c r="M38" i="15"/>
  <c r="AO29" i="16"/>
  <c r="AQ29" i="16" s="1"/>
  <c r="AR29" i="16" s="1"/>
  <c r="AQ14" i="16"/>
  <c r="AR14" i="16" s="1"/>
  <c r="J46" i="15"/>
  <c r="P46" i="15"/>
  <c r="AO104" i="16"/>
  <c r="V39" i="15"/>
  <c r="F39" i="15"/>
  <c r="T39" i="15"/>
  <c r="R39" i="15"/>
  <c r="Q39" i="15"/>
  <c r="N39" i="15"/>
  <c r="L39" i="15"/>
  <c r="J39" i="15"/>
  <c r="AB15" i="15"/>
  <c r="Y39" i="15"/>
  <c r="I39" i="15"/>
  <c r="I54" i="15" s="1"/>
  <c r="P45" i="15"/>
  <c r="O45" i="15"/>
  <c r="U45" i="15"/>
  <c r="G37" i="14"/>
  <c r="G41" i="14" s="1"/>
  <c r="I37" i="14"/>
  <c r="Y20" i="14"/>
  <c r="AG20" i="14" s="1"/>
  <c r="X146" i="12"/>
  <c r="AG146" i="12" s="1"/>
  <c r="X138" i="12"/>
  <c r="AG138" i="12" s="1"/>
  <c r="AG141" i="12"/>
  <c r="D135" i="12"/>
  <c r="AG128" i="12"/>
  <c r="X128" i="12"/>
  <c r="X124" i="12"/>
  <c r="AG124" i="12" s="1"/>
  <c r="D112" i="12"/>
  <c r="X123" i="12"/>
  <c r="D123" i="12"/>
  <c r="AG123" i="12"/>
  <c r="X96" i="12"/>
  <c r="AG96" i="12" s="1"/>
  <c r="D104" i="12"/>
  <c r="D102" i="12"/>
  <c r="X91" i="12"/>
  <c r="AG90" i="12"/>
  <c r="AG76" i="12"/>
  <c r="X59" i="12"/>
  <c r="AG59" i="12" s="1"/>
  <c r="X40" i="12"/>
  <c r="AG40" i="12" s="1"/>
  <c r="AG83" i="12"/>
  <c r="X67" i="12"/>
  <c r="AG67" i="12" s="1"/>
  <c r="X55" i="12"/>
  <c r="AG55" i="12" s="1"/>
  <c r="X48" i="12"/>
  <c r="X53" i="12"/>
  <c r="AG53" i="12" s="1"/>
  <c r="AG35" i="12"/>
  <c r="X34" i="12"/>
  <c r="D31" i="12"/>
  <c r="AG20" i="12"/>
  <c r="X31" i="12"/>
  <c r="AG31" i="12" s="1"/>
  <c r="X9" i="12"/>
  <c r="AG9" i="12" s="1"/>
  <c r="X12" i="12"/>
  <c r="AM40" i="16"/>
  <c r="AO40" i="16"/>
  <c r="T37" i="14"/>
  <c r="Q37" i="14"/>
  <c r="Y15" i="14"/>
  <c r="AG15" i="14" s="1"/>
  <c r="Y16" i="14"/>
  <c r="AG16" i="14" s="1"/>
  <c r="D146" i="12"/>
  <c r="D144" i="12"/>
  <c r="D106" i="12"/>
  <c r="AG103" i="12"/>
  <c r="AG95" i="12"/>
  <c r="AG92" i="12"/>
  <c r="AG89" i="12"/>
  <c r="X71" i="12"/>
  <c r="AG71" i="12" s="1"/>
  <c r="AG58" i="12"/>
  <c r="AG72" i="12"/>
  <c r="AG60" i="12"/>
  <c r="AG79" i="12"/>
  <c r="AG66" i="12"/>
  <c r="AG39" i="12"/>
  <c r="X39" i="12"/>
  <c r="X41" i="12"/>
  <c r="X68" i="12"/>
  <c r="AG43" i="12"/>
  <c r="AG12" i="12"/>
  <c r="AG14" i="12"/>
  <c r="AM464" i="16"/>
  <c r="AN470" i="16"/>
  <c r="AL470" i="16"/>
  <c r="AP470" i="16"/>
  <c r="AM443" i="16"/>
  <c r="AM335" i="16"/>
  <c r="AQ241" i="16"/>
  <c r="AR241" i="16" s="1"/>
  <c r="AQ146" i="16"/>
  <c r="AR146" i="16" s="1"/>
  <c r="AP64" i="16"/>
  <c r="AL64" i="16"/>
  <c r="AN64" i="16"/>
  <c r="AQ61" i="16"/>
  <c r="AR61" i="16" s="1"/>
  <c r="AB14" i="15"/>
  <c r="R38" i="15"/>
  <c r="R54" i="15" s="1"/>
  <c r="AP382" i="16"/>
  <c r="AN382" i="16"/>
  <c r="AL382" i="16"/>
  <c r="AO382" i="16" s="1"/>
  <c r="AM292" i="16"/>
  <c r="AQ170" i="16"/>
  <c r="AR170" i="16" s="1"/>
  <c r="AM197" i="16"/>
  <c r="AQ104" i="16"/>
  <c r="AR104" i="16" s="1"/>
  <c r="H37" i="14"/>
  <c r="K37" i="14"/>
  <c r="AQ327" i="16"/>
  <c r="AR327" i="16" s="1"/>
  <c r="D150" i="12"/>
  <c r="AG129" i="12"/>
  <c r="X129" i="12"/>
  <c r="D115" i="12"/>
  <c r="X122" i="12"/>
  <c r="AG122" i="12" s="1"/>
  <c r="D114" i="12"/>
  <c r="X104" i="12"/>
  <c r="AG104" i="12" s="1"/>
  <c r="AG99" i="12"/>
  <c r="X78" i="12"/>
  <c r="AG78" i="12" s="1"/>
  <c r="D87" i="12"/>
  <c r="AG85" i="12"/>
  <c r="AG91" i="12"/>
  <c r="X80" i="12"/>
  <c r="AG80" i="12" s="1"/>
  <c r="X75" i="12"/>
  <c r="AG75" i="12" s="1"/>
  <c r="X63" i="12"/>
  <c r="AG63" i="12" s="1"/>
  <c r="AG48" i="12"/>
  <c r="X57" i="12"/>
  <c r="AG57" i="12" s="1"/>
  <c r="D80" i="12"/>
  <c r="X64" i="12"/>
  <c r="AG64" i="12" s="1"/>
  <c r="AG62" i="12"/>
  <c r="AG56" i="12"/>
  <c r="X47" i="12"/>
  <c r="AG47" i="12" s="1"/>
  <c r="X30" i="12"/>
  <c r="AG30" i="12" s="1"/>
  <c r="X18" i="12"/>
  <c r="AG18" i="12" s="1"/>
  <c r="D43" i="12"/>
  <c r="AG52" i="12"/>
  <c r="AG25" i="12"/>
  <c r="X28" i="12"/>
  <c r="AG28" i="12" s="1"/>
  <c r="AO425" i="16"/>
  <c r="AQ425" i="16" s="1"/>
  <c r="AR425" i="16" s="1"/>
  <c r="AO433" i="16"/>
  <c r="AN377" i="16"/>
  <c r="AL377" i="16"/>
  <c r="AP377" i="16"/>
  <c r="AM368" i="16"/>
  <c r="AQ368" i="16" s="1"/>
  <c r="AR368" i="16" s="1"/>
  <c r="AM348" i="16"/>
  <c r="AQ355" i="16"/>
  <c r="AR355" i="16" s="1"/>
  <c r="AN257" i="16"/>
  <c r="AL257" i="16"/>
  <c r="AO257" i="16" s="1"/>
  <c r="AP257" i="16"/>
  <c r="AQ282" i="16"/>
  <c r="AR282" i="16" s="1"/>
  <c r="AO277" i="16"/>
  <c r="AQ277" i="16" s="1"/>
  <c r="AR277" i="16" s="1"/>
  <c r="AQ162" i="16"/>
  <c r="AR162" i="16" s="1"/>
  <c r="AM72" i="16"/>
  <c r="AM55" i="16"/>
  <c r="AL76" i="16"/>
  <c r="AO76" i="16" s="1"/>
  <c r="AP76" i="16"/>
  <c r="AN76" i="16"/>
  <c r="AL27" i="16"/>
  <c r="AN27" i="16"/>
  <c r="AP27" i="16"/>
  <c r="AP23" i="16"/>
  <c r="AN23" i="16"/>
  <c r="AL23" i="16"/>
  <c r="AO23" i="16" s="1"/>
  <c r="U38" i="15"/>
  <c r="U54" i="15" s="1"/>
  <c r="F38" i="15"/>
  <c r="AN427" i="16"/>
  <c r="AP427" i="16"/>
  <c r="AL427" i="16"/>
  <c r="AN446" i="16"/>
  <c r="AL446" i="16"/>
  <c r="AP446" i="16"/>
  <c r="AQ408" i="16"/>
  <c r="AR408" i="16" s="1"/>
  <c r="AN387" i="16"/>
  <c r="AP387" i="16"/>
  <c r="AL387" i="16"/>
  <c r="AQ406" i="16"/>
  <c r="AR406" i="16" s="1"/>
  <c r="AM379" i="16"/>
  <c r="AQ367" i="16"/>
  <c r="AR367" i="16" s="1"/>
  <c r="AL354" i="16"/>
  <c r="AO354" i="16" s="1"/>
  <c r="AN354" i="16"/>
  <c r="AP354" i="16"/>
  <c r="AQ378" i="16"/>
  <c r="AR378" i="16" s="1"/>
  <c r="AN332" i="16"/>
  <c r="AP332" i="16"/>
  <c r="AL332" i="16"/>
  <c r="AM330" i="16"/>
  <c r="AM318" i="16"/>
  <c r="AO308" i="16"/>
  <c r="AM308" i="16"/>
  <c r="AQ308" i="16" s="1"/>
  <c r="AR308" i="16" s="1"/>
  <c r="AP273" i="16"/>
  <c r="AN273" i="16"/>
  <c r="AL273" i="16"/>
  <c r="AO273" i="16" s="1"/>
  <c r="AM233" i="16"/>
  <c r="AM232" i="16"/>
  <c r="AQ183" i="16"/>
  <c r="AR183" i="16" s="1"/>
  <c r="AL128" i="16"/>
  <c r="AO128" i="16" s="1"/>
  <c r="AP128" i="16"/>
  <c r="AN128" i="16"/>
  <c r="AP71" i="16"/>
  <c r="AN71" i="16"/>
  <c r="AL71" i="16"/>
  <c r="AN13" i="16"/>
  <c r="AL13" i="16"/>
  <c r="AM13" i="16" s="1"/>
  <c r="AP13" i="16"/>
  <c r="AM17" i="16"/>
  <c r="AQ17" i="16" s="1"/>
  <c r="AR17" i="16" s="1"/>
  <c r="AG35" i="14"/>
  <c r="Y42" i="14"/>
  <c r="AL16" i="16"/>
  <c r="AP16" i="16"/>
  <c r="AN16" i="16"/>
  <c r="G38" i="15"/>
  <c r="N38" i="15"/>
  <c r="N54" i="15" s="1"/>
  <c r="D158" i="12"/>
  <c r="AQ38" i="16"/>
  <c r="AR38" i="16" s="1"/>
  <c r="AQ40" i="16"/>
  <c r="AR40" i="16" s="1"/>
  <c r="Y13" i="14"/>
  <c r="AG13" i="14" s="1"/>
  <c r="D148" i="12"/>
  <c r="X152" i="12"/>
  <c r="AG152" i="12" s="1"/>
  <c r="D137" i="12"/>
  <c r="BU8" i="14"/>
  <c r="AG131" i="12"/>
  <c r="D116" i="12"/>
  <c r="X120" i="12"/>
  <c r="AG120" i="12" s="1"/>
  <c r="D117" i="12"/>
  <c r="D103" i="12"/>
  <c r="D74" i="12"/>
  <c r="X60" i="12"/>
  <c r="X49" i="12"/>
  <c r="AG49" i="12" s="1"/>
  <c r="X61" i="12"/>
  <c r="AG61" i="12" s="1"/>
  <c r="AG34" i="12"/>
  <c r="D16" i="12"/>
  <c r="E159" i="12"/>
  <c r="E163" i="12" s="1"/>
  <c r="AG68" i="12"/>
  <c r="D22" i="12"/>
  <c r="X22" i="12"/>
  <c r="AG22" i="12" s="1"/>
  <c r="D12" i="12"/>
  <c r="AG13" i="12"/>
  <c r="G143" i="11"/>
  <c r="G147" i="11" s="1"/>
  <c r="AO366" i="16" l="1"/>
  <c r="AM366" i="16"/>
  <c r="AQ366" i="16" s="1"/>
  <c r="AR366" i="16" s="1"/>
  <c r="AO446" i="16"/>
  <c r="AM446" i="16"/>
  <c r="AB50" i="15"/>
  <c r="AQ123" i="16"/>
  <c r="AR123" i="16" s="1"/>
  <c r="AO266" i="16"/>
  <c r="AQ266" i="16" s="1"/>
  <c r="AR266" i="16" s="1"/>
  <c r="AM266" i="16"/>
  <c r="AO395" i="16"/>
  <c r="AM395" i="16"/>
  <c r="AO459" i="16"/>
  <c r="AO47" i="16"/>
  <c r="AO54" i="16"/>
  <c r="AM54" i="16"/>
  <c r="AQ393" i="16"/>
  <c r="AR393" i="16" s="1"/>
  <c r="AO180" i="16"/>
  <c r="AM180" i="16"/>
  <c r="AO136" i="16"/>
  <c r="AQ136" i="16" s="1"/>
  <c r="AR136" i="16" s="1"/>
  <c r="AM136" i="16"/>
  <c r="AO223" i="16"/>
  <c r="AQ223" i="16" s="1"/>
  <c r="AR223" i="16" s="1"/>
  <c r="AM223" i="16"/>
  <c r="AQ345" i="16"/>
  <c r="AR345" i="16" s="1"/>
  <c r="AO404" i="16"/>
  <c r="AM404" i="16"/>
  <c r="AQ404" i="16" s="1"/>
  <c r="AR404" i="16" s="1"/>
  <c r="AO18" i="16"/>
  <c r="AM18" i="16"/>
  <c r="AO436" i="16"/>
  <c r="AO11" i="16"/>
  <c r="AM11" i="16"/>
  <c r="AL1" i="16"/>
  <c r="AM257" i="16"/>
  <c r="AO276" i="16"/>
  <c r="AQ276" i="16" s="1"/>
  <c r="AR276" i="16" s="1"/>
  <c r="AM276" i="16"/>
  <c r="AO79" i="16"/>
  <c r="AQ79" i="16" s="1"/>
  <c r="AR79" i="16" s="1"/>
  <c r="AM79" i="16"/>
  <c r="AO321" i="16"/>
  <c r="AM321" i="16"/>
  <c r="AO301" i="16"/>
  <c r="AM301" i="16"/>
  <c r="AO156" i="16"/>
  <c r="AQ156" i="16" s="1"/>
  <c r="AR156" i="16" s="1"/>
  <c r="AM156" i="16"/>
  <c r="AO228" i="16"/>
  <c r="AM228" i="16"/>
  <c r="AQ228" i="16" s="1"/>
  <c r="AR228" i="16" s="1"/>
  <c r="AO90" i="16"/>
  <c r="AM90" i="16"/>
  <c r="AQ16" i="16"/>
  <c r="AR16" i="16" s="1"/>
  <c r="AO16" i="16"/>
  <c r="AO71" i="16"/>
  <c r="AM71" i="16"/>
  <c r="AO332" i="16"/>
  <c r="AO64" i="16"/>
  <c r="AQ64" i="16" s="1"/>
  <c r="AR64" i="16" s="1"/>
  <c r="AO470" i="16"/>
  <c r="AM470" i="16"/>
  <c r="AQ470" i="16" s="1"/>
  <c r="AR470" i="16" s="1"/>
  <c r="AM123" i="16"/>
  <c r="AO123" i="16"/>
  <c r="AO149" i="16"/>
  <c r="AO242" i="16"/>
  <c r="AM242" i="16"/>
  <c r="AQ242" i="16" s="1"/>
  <c r="AR242" i="16" s="1"/>
  <c r="AM49" i="16"/>
  <c r="AO208" i="16"/>
  <c r="AM208" i="16"/>
  <c r="AO385" i="16"/>
  <c r="AQ385" i="16" s="1"/>
  <c r="AR385" i="16" s="1"/>
  <c r="AQ54" i="16"/>
  <c r="AR54" i="16" s="1"/>
  <c r="AM76" i="16"/>
  <c r="AO72" i="16"/>
  <c r="AO151" i="16"/>
  <c r="AM151" i="16"/>
  <c r="AO331" i="16"/>
  <c r="AM331" i="16"/>
  <c r="AQ44" i="16"/>
  <c r="AR44" i="16" s="1"/>
  <c r="AQ456" i="16"/>
  <c r="AR456" i="16" s="1"/>
  <c r="AQ181" i="16"/>
  <c r="AR181" i="16" s="1"/>
  <c r="AO317" i="16"/>
  <c r="AM317" i="16"/>
  <c r="AQ407" i="16"/>
  <c r="AR407" i="16" s="1"/>
  <c r="AO74" i="16"/>
  <c r="AM74" i="16"/>
  <c r="AQ18" i="16"/>
  <c r="AR18" i="16" s="1"/>
  <c r="AQ297" i="16"/>
  <c r="AR297" i="16" s="1"/>
  <c r="AQ335" i="16"/>
  <c r="AR335" i="16" s="1"/>
  <c r="AQ420" i="16"/>
  <c r="AR420" i="16" s="1"/>
  <c r="AM149" i="16"/>
  <c r="AO106" i="16"/>
  <c r="AM106" i="16"/>
  <c r="AQ106" i="16" s="1"/>
  <c r="AR106" i="16" s="1"/>
  <c r="AO289" i="16"/>
  <c r="AM289" i="16"/>
  <c r="AQ289" i="16" s="1"/>
  <c r="AR289" i="16" s="1"/>
  <c r="AO369" i="16"/>
  <c r="AQ369" i="16" s="1"/>
  <c r="AR369" i="16" s="1"/>
  <c r="AM369" i="16"/>
  <c r="AO55" i="16"/>
  <c r="AQ55" i="16" s="1"/>
  <c r="AR55" i="16" s="1"/>
  <c r="AO248" i="16"/>
  <c r="AQ405" i="16"/>
  <c r="AR405" i="16" s="1"/>
  <c r="AQ443" i="16"/>
  <c r="AR443" i="16" s="1"/>
  <c r="AQ459" i="16"/>
  <c r="AR459" i="16" s="1"/>
  <c r="AO407" i="16"/>
  <c r="AM407" i="16"/>
  <c r="AO288" i="16"/>
  <c r="AQ288" i="16" s="1"/>
  <c r="AR288" i="16" s="1"/>
  <c r="AM288" i="16"/>
  <c r="AM456" i="16"/>
  <c r="AO144" i="16"/>
  <c r="AM144" i="16"/>
  <c r="Z42" i="14"/>
  <c r="Y49" i="14"/>
  <c r="Z49" i="14" s="1"/>
  <c r="AQ332" i="16"/>
  <c r="AR332" i="16" s="1"/>
  <c r="AO427" i="16"/>
  <c r="AM427" i="16"/>
  <c r="AQ427" i="16" s="1"/>
  <c r="AR427" i="16" s="1"/>
  <c r="AQ382" i="16"/>
  <c r="AR382" i="16" s="1"/>
  <c r="AB39" i="15"/>
  <c r="AO353" i="16"/>
  <c r="AM353" i="16"/>
  <c r="AQ353" i="16" s="1"/>
  <c r="AR353" i="16" s="1"/>
  <c r="AO343" i="16"/>
  <c r="AM343" i="16"/>
  <c r="AQ343" i="16" s="1"/>
  <c r="AR343" i="16" s="1"/>
  <c r="AQ395" i="16"/>
  <c r="AR395" i="16" s="1"/>
  <c r="AO95" i="16"/>
  <c r="AO173" i="16"/>
  <c r="AO268" i="16"/>
  <c r="AQ330" i="16"/>
  <c r="AR330" i="16" s="1"/>
  <c r="AO59" i="16"/>
  <c r="AQ59" i="16" s="1"/>
  <c r="AR59" i="16" s="1"/>
  <c r="AM59" i="16"/>
  <c r="AO75" i="16"/>
  <c r="AQ75" i="16" s="1"/>
  <c r="AR75" i="16" s="1"/>
  <c r="AM75" i="16"/>
  <c r="AQ72" i="16"/>
  <c r="AR72" i="16" s="1"/>
  <c r="AO393" i="16"/>
  <c r="AM393" i="16"/>
  <c r="AQ180" i="16"/>
  <c r="AR180" i="16" s="1"/>
  <c r="AQ331" i="16"/>
  <c r="AR331" i="16" s="1"/>
  <c r="AQ305" i="16"/>
  <c r="AR305" i="16" s="1"/>
  <c r="AM382" i="16"/>
  <c r="AO126" i="16"/>
  <c r="AQ126" i="16" s="1"/>
  <c r="AR126" i="16" s="1"/>
  <c r="AO70" i="16"/>
  <c r="AM70" i="16"/>
  <c r="AQ70" i="16" s="1"/>
  <c r="AR70" i="16" s="1"/>
  <c r="AO46" i="16"/>
  <c r="AM46" i="16"/>
  <c r="AQ148" i="16"/>
  <c r="AR148" i="16" s="1"/>
  <c r="AO357" i="16"/>
  <c r="AM357" i="16"/>
  <c r="AQ357" i="16" s="1"/>
  <c r="AR357" i="16" s="1"/>
  <c r="AQ74" i="16"/>
  <c r="AR74" i="16" s="1"/>
  <c r="AM133" i="16"/>
  <c r="AO66" i="16"/>
  <c r="AM66" i="16"/>
  <c r="AO21" i="16"/>
  <c r="AO297" i="16"/>
  <c r="AM297" i="16"/>
  <c r="AO335" i="16"/>
  <c r="AO397" i="16"/>
  <c r="AO399" i="16"/>
  <c r="AM399" i="16"/>
  <c r="AQ399" i="16" s="1"/>
  <c r="AR399" i="16" s="1"/>
  <c r="AO57" i="16"/>
  <c r="AO216" i="16"/>
  <c r="AM216" i="16"/>
  <c r="AQ449" i="16"/>
  <c r="AR449" i="16" s="1"/>
  <c r="AM140" i="16"/>
  <c r="AQ140" i="16" s="1"/>
  <c r="AR140" i="16" s="1"/>
  <c r="AO342" i="16"/>
  <c r="AM342" i="16"/>
  <c r="AO360" i="16"/>
  <c r="AM360" i="16"/>
  <c r="AQ360" i="16" s="1"/>
  <c r="AR360" i="16" s="1"/>
  <c r="AO439" i="16"/>
  <c r="AM439" i="16"/>
  <c r="AQ439" i="16" s="1"/>
  <c r="AR439" i="16" s="1"/>
  <c r="AQ301" i="16"/>
  <c r="AR301" i="16" s="1"/>
  <c r="AO440" i="16"/>
  <c r="Y40" i="14"/>
  <c r="AO448" i="16"/>
  <c r="AM448" i="16"/>
  <c r="AQ103" i="16"/>
  <c r="AR103" i="16" s="1"/>
  <c r="AO447" i="16"/>
  <c r="AQ447" i="16" s="1"/>
  <c r="AR447" i="16" s="1"/>
  <c r="AM447" i="16"/>
  <c r="AO159" i="16"/>
  <c r="AM159" i="16"/>
  <c r="AQ159" i="16" s="1"/>
  <c r="AR159" i="16" s="1"/>
  <c r="AO207" i="16"/>
  <c r="AM207" i="16"/>
  <c r="AM429" i="16"/>
  <c r="AQ429" i="16" s="1"/>
  <c r="AR429" i="16" s="1"/>
  <c r="AQ321" i="16"/>
  <c r="AR321" i="16" s="1"/>
  <c r="AO239" i="16"/>
  <c r="AQ239" i="16" s="1"/>
  <c r="AR239" i="16" s="1"/>
  <c r="AM239" i="16"/>
  <c r="AQ71" i="16"/>
  <c r="AR71" i="16" s="1"/>
  <c r="AO387" i="16"/>
  <c r="AQ149" i="16"/>
  <c r="AR149" i="16" s="1"/>
  <c r="AQ313" i="16"/>
  <c r="AR313" i="16" s="1"/>
  <c r="AM444" i="16"/>
  <c r="AO102" i="16"/>
  <c r="AQ102" i="16" s="1"/>
  <c r="AR102" i="16" s="1"/>
  <c r="AM102" i="16"/>
  <c r="AQ151" i="16"/>
  <c r="AR151" i="16" s="1"/>
  <c r="AO305" i="16"/>
  <c r="AM305" i="16"/>
  <c r="AO389" i="16"/>
  <c r="AM389" i="16"/>
  <c r="AM47" i="16"/>
  <c r="AQ46" i="16"/>
  <c r="AR46" i="16" s="1"/>
  <c r="AO148" i="16"/>
  <c r="AM148" i="16"/>
  <c r="AQ133" i="16"/>
  <c r="AR133" i="16" s="1"/>
  <c r="AO213" i="16"/>
  <c r="AO279" i="16"/>
  <c r="AQ317" i="16"/>
  <c r="AR317" i="16" s="1"/>
  <c r="AO431" i="16"/>
  <c r="AM431" i="16"/>
  <c r="AQ431" i="16" s="1"/>
  <c r="AR431" i="16" s="1"/>
  <c r="AM273" i="16"/>
  <c r="AM354" i="16"/>
  <c r="AQ66" i="16"/>
  <c r="AR66" i="16" s="1"/>
  <c r="AM326" i="16"/>
  <c r="AO423" i="16"/>
  <c r="AQ423" i="16" s="1"/>
  <c r="AR423" i="16" s="1"/>
  <c r="AM423" i="16"/>
  <c r="AO451" i="16"/>
  <c r="AO189" i="16"/>
  <c r="AM205" i="16"/>
  <c r="AB37" i="15"/>
  <c r="AO302" i="16"/>
  <c r="AQ302" i="16" s="1"/>
  <c r="AR302" i="16" s="1"/>
  <c r="AQ403" i="16"/>
  <c r="AR403" i="16" s="1"/>
  <c r="AQ100" i="16"/>
  <c r="AR100" i="16" s="1"/>
  <c r="AQ60" i="16"/>
  <c r="AR60" i="16" s="1"/>
  <c r="AO325" i="16"/>
  <c r="AM325" i="16"/>
  <c r="AQ440" i="16"/>
  <c r="AR440" i="16" s="1"/>
  <c r="AO260" i="16"/>
  <c r="AQ292" i="16"/>
  <c r="AR292" i="16" s="1"/>
  <c r="AQ165" i="16"/>
  <c r="AR165" i="16" s="1"/>
  <c r="AQ436" i="16"/>
  <c r="AR436" i="16" s="1"/>
  <c r="AO184" i="16"/>
  <c r="AM184" i="16"/>
  <c r="AO334" i="16"/>
  <c r="AM334" i="16"/>
  <c r="AQ334" i="16" s="1"/>
  <c r="AR334" i="16" s="1"/>
  <c r="AQ273" i="16"/>
  <c r="AR273" i="16" s="1"/>
  <c r="AQ387" i="16"/>
  <c r="AR387" i="16" s="1"/>
  <c r="AO27" i="16"/>
  <c r="AM27" i="16"/>
  <c r="AQ27" i="16" s="1"/>
  <c r="AR27" i="16" s="1"/>
  <c r="AM387" i="16"/>
  <c r="AO32" i="16"/>
  <c r="AQ67" i="16"/>
  <c r="AR67" i="16" s="1"/>
  <c r="AQ157" i="16"/>
  <c r="AR157" i="16" s="1"/>
  <c r="AO256" i="16"/>
  <c r="AO313" i="16"/>
  <c r="AO351" i="16"/>
  <c r="AO371" i="16"/>
  <c r="AQ371" i="16" s="1"/>
  <c r="AR371" i="16" s="1"/>
  <c r="AM459" i="16"/>
  <c r="AQ95" i="16"/>
  <c r="AR95" i="16" s="1"/>
  <c r="AO221" i="16"/>
  <c r="AQ221" i="16" s="1"/>
  <c r="AR221" i="16" s="1"/>
  <c r="AQ127" i="16"/>
  <c r="AR127" i="16" s="1"/>
  <c r="AO362" i="16"/>
  <c r="AQ362" i="16" s="1"/>
  <c r="AR362" i="16" s="1"/>
  <c r="AM37" i="16"/>
  <c r="AQ37" i="16" s="1"/>
  <c r="AR37" i="16" s="1"/>
  <c r="AM225" i="16"/>
  <c r="AQ225" i="16" s="1"/>
  <c r="AR225" i="16" s="1"/>
  <c r="AM332" i="16"/>
  <c r="AM390" i="16"/>
  <c r="AQ390" i="16" s="1"/>
  <c r="AR390" i="16" s="1"/>
  <c r="AO432" i="16"/>
  <c r="AM432" i="16"/>
  <c r="AQ309" i="16"/>
  <c r="AR309" i="16" s="1"/>
  <c r="AQ428" i="16"/>
  <c r="AR428" i="16" s="1"/>
  <c r="AQ279" i="16"/>
  <c r="AR279" i="16" s="1"/>
  <c r="AO422" i="16"/>
  <c r="AM422" i="16"/>
  <c r="AO112" i="16"/>
  <c r="AM112" i="16"/>
  <c r="AQ112" i="16" s="1"/>
  <c r="AR112" i="16" s="1"/>
  <c r="AM268" i="16"/>
  <c r="AQ268" i="16" s="1"/>
  <c r="AR268" i="16" s="1"/>
  <c r="AO374" i="16"/>
  <c r="AM374" i="16"/>
  <c r="AM23" i="16"/>
  <c r="AQ23" i="16" s="1"/>
  <c r="AR23" i="16" s="1"/>
  <c r="AO350" i="16"/>
  <c r="AM350" i="16"/>
  <c r="AQ350" i="16" s="1"/>
  <c r="AR350" i="16" s="1"/>
  <c r="AO348" i="16"/>
  <c r="AO337" i="16"/>
  <c r="AM337" i="16"/>
  <c r="AQ337" i="16" s="1"/>
  <c r="AR337" i="16" s="1"/>
  <c r="AO172" i="16"/>
  <c r="AM172" i="16"/>
  <c r="AQ172" i="16" s="1"/>
  <c r="AR172" i="16" s="1"/>
  <c r="AB46" i="15"/>
  <c r="AM63" i="16"/>
  <c r="AQ63" i="16" s="1"/>
  <c r="AR63" i="16" s="1"/>
  <c r="AO110" i="16"/>
  <c r="AQ110" i="16" s="1"/>
  <c r="AR110" i="16" s="1"/>
  <c r="AM110" i="16"/>
  <c r="AO164" i="16"/>
  <c r="AQ164" i="16" s="1"/>
  <c r="AR164" i="16" s="1"/>
  <c r="AM164" i="16"/>
  <c r="AQ318" i="16"/>
  <c r="AR318" i="16" s="1"/>
  <c r="AO403" i="16"/>
  <c r="AM403" i="16"/>
  <c r="AO62" i="16"/>
  <c r="AM62" i="16"/>
  <c r="AQ62" i="16" s="1"/>
  <c r="AR62" i="16" s="1"/>
  <c r="AO141" i="16"/>
  <c r="AM141" i="16"/>
  <c r="AQ448" i="16"/>
  <c r="AR448" i="16" s="1"/>
  <c r="AO464" i="16"/>
  <c r="F54" i="15"/>
  <c r="AB54" i="15" s="1"/>
  <c r="AO188" i="16"/>
  <c r="AM188" i="16"/>
  <c r="AQ188" i="16" s="1"/>
  <c r="AR188" i="16" s="1"/>
  <c r="AQ196" i="16"/>
  <c r="AR196" i="16" s="1"/>
  <c r="AQ47" i="16"/>
  <c r="AR47" i="16" s="1"/>
  <c r="AQ128" i="16"/>
  <c r="AR128" i="16" s="1"/>
  <c r="AQ354" i="16"/>
  <c r="AR354" i="16" s="1"/>
  <c r="AB38" i="15"/>
  <c r="AO67" i="16"/>
  <c r="AM67" i="16"/>
  <c r="AO196" i="16"/>
  <c r="AM196" i="16"/>
  <c r="AO417" i="16"/>
  <c r="AM417" i="16"/>
  <c r="AO287" i="16"/>
  <c r="AM287" i="16"/>
  <c r="AQ444" i="16"/>
  <c r="AR444" i="16" s="1"/>
  <c r="AO119" i="16"/>
  <c r="AQ119" i="16" s="1"/>
  <c r="AR119" i="16" s="1"/>
  <c r="AM119" i="16"/>
  <c r="AQ197" i="16"/>
  <c r="AR197" i="16" s="1"/>
  <c r="AO356" i="16"/>
  <c r="AQ356" i="16" s="1"/>
  <c r="AR356" i="16" s="1"/>
  <c r="AQ389" i="16"/>
  <c r="AR389" i="16" s="1"/>
  <c r="AQ432" i="16"/>
  <c r="AR432" i="16" s="1"/>
  <c r="AO428" i="16"/>
  <c r="AM428" i="16"/>
  <c r="X159" i="12"/>
  <c r="X163" i="12" s="1"/>
  <c r="AM31" i="16"/>
  <c r="AQ31" i="16" s="1"/>
  <c r="AR31" i="16" s="1"/>
  <c r="AM16" i="16"/>
  <c r="AO48" i="16"/>
  <c r="AM48" i="16"/>
  <c r="AM114" i="16"/>
  <c r="AQ114" i="16" s="1"/>
  <c r="AR114" i="16" s="1"/>
  <c r="AM371" i="16"/>
  <c r="AQ374" i="16"/>
  <c r="AR374" i="16" s="1"/>
  <c r="AM68" i="16"/>
  <c r="AQ451" i="16"/>
  <c r="AR451" i="16" s="1"/>
  <c r="AM259" i="16"/>
  <c r="AQ259" i="16" s="1"/>
  <c r="AR259" i="16" s="1"/>
  <c r="AO259" i="16"/>
  <c r="AQ348" i="16"/>
  <c r="AR348" i="16" s="1"/>
  <c r="AO363" i="16"/>
  <c r="AM472" i="16"/>
  <c r="AQ472" i="16" s="1"/>
  <c r="AR472" i="16" s="1"/>
  <c r="AM52" i="16"/>
  <c r="AO296" i="16"/>
  <c r="AM296" i="16"/>
  <c r="AQ296" i="16" s="1"/>
  <c r="AR296" i="16" s="1"/>
  <c r="AO35" i="16"/>
  <c r="AM35" i="16"/>
  <c r="AQ35" i="16" s="1"/>
  <c r="AR35" i="16" s="1"/>
  <c r="G54" i="15"/>
  <c r="AM128" i="16"/>
  <c r="AM397" i="16"/>
  <c r="AQ397" i="16" s="1"/>
  <c r="AR397" i="16" s="1"/>
  <c r="AQ379" i="16"/>
  <c r="AR379" i="16" s="1"/>
  <c r="AM363" i="16"/>
  <c r="AQ363" i="16" s="1"/>
  <c r="AR363" i="16" s="1"/>
  <c r="AO463" i="16"/>
  <c r="AM463" i="16"/>
  <c r="AQ463" i="16" s="1"/>
  <c r="AR463" i="16" s="1"/>
  <c r="AO424" i="16"/>
  <c r="AM424" i="16"/>
  <c r="AQ424" i="16" s="1"/>
  <c r="AR424" i="16" s="1"/>
  <c r="AO26" i="16"/>
  <c r="AM26" i="16"/>
  <c r="AQ26" i="16" s="1"/>
  <c r="AR26" i="16" s="1"/>
  <c r="AO271" i="16"/>
  <c r="AM271" i="16"/>
  <c r="AQ271" i="16" s="1"/>
  <c r="AR271" i="16" s="1"/>
  <c r="AQ325" i="16"/>
  <c r="AR325" i="16" s="1"/>
  <c r="AQ260" i="16"/>
  <c r="AR260" i="16" s="1"/>
  <c r="AQ446" i="16"/>
  <c r="AR446" i="16" s="1"/>
  <c r="Y39" i="14"/>
  <c r="Y37" i="14"/>
  <c r="AG8" i="14"/>
  <c r="AO13" i="16"/>
  <c r="AQ13" i="16" s="1"/>
  <c r="AR13" i="16" s="1"/>
  <c r="AQ76" i="16"/>
  <c r="AR76" i="16" s="1"/>
  <c r="AQ257" i="16"/>
  <c r="AR257" i="16" s="1"/>
  <c r="AO377" i="16"/>
  <c r="AM377" i="16"/>
  <c r="AQ377" i="16" s="1"/>
  <c r="AR377" i="16" s="1"/>
  <c r="AO212" i="16"/>
  <c r="AM212" i="16"/>
  <c r="AO220" i="16"/>
  <c r="AM220" i="16"/>
  <c r="AQ220" i="16" s="1"/>
  <c r="AR220" i="16" s="1"/>
  <c r="AQ256" i="16"/>
  <c r="AR256" i="16" s="1"/>
  <c r="AO320" i="16"/>
  <c r="AM320" i="16"/>
  <c r="AQ320" i="16" s="1"/>
  <c r="AR320" i="16" s="1"/>
  <c r="AQ351" i="16"/>
  <c r="AR351" i="16" s="1"/>
  <c r="AQ417" i="16"/>
  <c r="AR417" i="16" s="1"/>
  <c r="AQ287" i="16"/>
  <c r="AR287" i="16" s="1"/>
  <c r="AO51" i="16"/>
  <c r="AM51" i="16"/>
  <c r="AO232" i="16"/>
  <c r="AQ232" i="16" s="1"/>
  <c r="AR232" i="16" s="1"/>
  <c r="AO281" i="16"/>
  <c r="AQ281" i="16" s="1"/>
  <c r="AR281" i="16" s="1"/>
  <c r="AQ326" i="16"/>
  <c r="AR326" i="16" s="1"/>
  <c r="AO120" i="16"/>
  <c r="AQ120" i="16" s="1"/>
  <c r="AR120" i="16" s="1"/>
  <c r="AM120" i="16"/>
  <c r="AM420" i="16"/>
  <c r="AO43" i="16"/>
  <c r="AM43" i="16"/>
  <c r="AQ43" i="16" s="1"/>
  <c r="AR43" i="16" s="1"/>
  <c r="AO117" i="16"/>
  <c r="AM117" i="16"/>
  <c r="AQ117" i="16" s="1"/>
  <c r="AR117" i="16" s="1"/>
  <c r="AM157" i="16"/>
  <c r="AQ422" i="16"/>
  <c r="AR422" i="16" s="1"/>
  <c r="AO15" i="16"/>
  <c r="AM15" i="16"/>
  <c r="AQ15" i="16" s="1"/>
  <c r="AR15" i="16" s="1"/>
  <c r="AM173" i="16"/>
  <c r="AQ173" i="16" s="1"/>
  <c r="AR173" i="16" s="1"/>
  <c r="AO345" i="16"/>
  <c r="AM345" i="16"/>
  <c r="AN1" i="16"/>
  <c r="AM32" i="16"/>
  <c r="AQ32" i="16" s="1"/>
  <c r="AR32" i="16" s="1"/>
  <c r="AQ184" i="16"/>
  <c r="AR184" i="16" s="1"/>
  <c r="AM80" i="16"/>
  <c r="AQ80" i="16" s="1"/>
  <c r="AR80" i="16" s="1"/>
  <c r="AM21" i="16"/>
  <c r="AQ21" i="16" s="1"/>
  <c r="AR21" i="16" s="1"/>
  <c r="AO99" i="16"/>
  <c r="AM99" i="16"/>
  <c r="AQ99" i="16" s="1"/>
  <c r="AR99" i="16" s="1"/>
  <c r="AQ135" i="16"/>
  <c r="AR135" i="16" s="1"/>
  <c r="AM285" i="16"/>
  <c r="AQ285" i="16" s="1"/>
  <c r="AR285" i="16" s="1"/>
  <c r="AO373" i="16"/>
  <c r="AM373" i="16"/>
  <c r="AQ373" i="16" s="1"/>
  <c r="AR373" i="16" s="1"/>
  <c r="AO419" i="16"/>
  <c r="AM419" i="16"/>
  <c r="AQ419" i="16" s="1"/>
  <c r="AR419" i="16" s="1"/>
  <c r="AO78" i="16"/>
  <c r="AM78" i="16"/>
  <c r="AQ78" i="16" s="1"/>
  <c r="AR78" i="16" s="1"/>
  <c r="AM57" i="16"/>
  <c r="AQ57" i="16" s="1"/>
  <c r="AR57" i="16" s="1"/>
  <c r="AQ435" i="16"/>
  <c r="AR435" i="16" s="1"/>
  <c r="AO284" i="16"/>
  <c r="AQ284" i="16" s="1"/>
  <c r="AR284" i="16" s="1"/>
  <c r="AM284" i="16"/>
  <c r="AQ141" i="16"/>
  <c r="AR141" i="16" s="1"/>
  <c r="AQ464" i="16"/>
  <c r="AR464" i="16" s="1"/>
  <c r="AQ68" i="16"/>
  <c r="AR68" i="16" s="1"/>
  <c r="AR1" i="16" l="1"/>
  <c r="AM1" i="16"/>
  <c r="Y43" i="14"/>
  <c r="Z43" i="14" s="1"/>
  <c r="Z39" i="14"/>
  <c r="Y46" i="14"/>
  <c r="AG159" i="12"/>
  <c r="Y47" i="14"/>
  <c r="Z47" i="14" s="1"/>
  <c r="Z40" i="14"/>
  <c r="Y50" i="14" l="1"/>
  <c r="Z50" i="14" s="1"/>
  <c r="Z46" i="14"/>
</calcChain>
</file>

<file path=xl/sharedStrings.xml><?xml version="1.0" encoding="utf-8"?>
<sst xmlns="http://schemas.openxmlformats.org/spreadsheetml/2006/main" count="17141" uniqueCount="1520">
  <si>
    <t>3.1</t>
  </si>
  <si>
    <t>ŠILUMOS SEKTORIUS</t>
  </si>
  <si>
    <t>DARBO UŽMOKESČIO SĄNAUDŲ SUVESTINĖ</t>
  </si>
  <si>
    <t>NR.</t>
  </si>
  <si>
    <t>PAREIGYBĖ / SKYRIUS / PADALINYS</t>
  </si>
  <si>
    <t>DARBUOTOJŲ SKAIČIUS</t>
  </si>
  <si>
    <t>PIRMINIS PRISKYRIMAS</t>
  </si>
  <si>
    <t>DK SUMA</t>
  </si>
  <si>
    <t>NUS1</t>
  </si>
  <si>
    <t>NUS2</t>
  </si>
  <si>
    <t>DU</t>
  </si>
  <si>
    <t>K1</t>
  </si>
  <si>
    <t>K2</t>
  </si>
  <si>
    <t>RVA SUMA</t>
  </si>
  <si>
    <t>RVA PRIEDAS</t>
  </si>
  <si>
    <t>KOREGAVIMO APRAŠYMAS</t>
  </si>
  <si>
    <t>A</t>
  </si>
  <si>
    <t>B</t>
  </si>
  <si>
    <t>C</t>
  </si>
  <si>
    <t>D</t>
  </si>
  <si>
    <t>E</t>
  </si>
  <si>
    <t>F</t>
  </si>
  <si>
    <t>G</t>
  </si>
  <si>
    <t>H</t>
  </si>
  <si>
    <t>I</t>
  </si>
  <si>
    <t>J</t>
  </si>
  <si>
    <t>x</t>
  </si>
  <si>
    <t>-</t>
  </si>
  <si>
    <t xml:space="preserve">
RVA 5 PR.</t>
  </si>
  <si>
    <t>INMT buhalterinio nusidėvėjimo eliminavimas</t>
  </si>
  <si>
    <t>INMT perskaičiuoto nusidėvėjimo sąnaudų įkėlimas</t>
  </si>
  <si>
    <t>K3</t>
  </si>
  <si>
    <t>K4</t>
  </si>
  <si>
    <t>K5</t>
  </si>
  <si>
    <t>K6</t>
  </si>
  <si>
    <t>K7</t>
  </si>
  <si>
    <t>K8</t>
  </si>
  <si>
    <t>K9</t>
  </si>
  <si>
    <t>K10</t>
  </si>
  <si>
    <t>K11</t>
  </si>
  <si>
    <t>K12</t>
  </si>
  <si>
    <t>K13</t>
  </si>
  <si>
    <t>K14</t>
  </si>
  <si>
    <t>TS - Sistemų priežiūra</t>
  </si>
  <si>
    <t>TS_6SIP</t>
  </si>
  <si>
    <t>IŠ VISO:</t>
  </si>
  <si>
    <t>X</t>
  </si>
  <si>
    <t>DK</t>
  </si>
  <si>
    <t>RVA 5</t>
  </si>
  <si>
    <t>Skirtumas</t>
  </si>
  <si>
    <t>Stulpelis</t>
  </si>
  <si>
    <t>Aprašymas</t>
  </si>
  <si>
    <t>Eilės numeris</t>
  </si>
  <si>
    <t>Ataskaitinio laikotarpio personalo duomenys tokiu detalumu, kuriuo vykdomas darbo užmokesčio sąnaudų pirminis priskyrimas: pareigybė, skyrius, padalinys, DK dimensija, kt. (toliau - DU vienetas).</t>
  </si>
  <si>
    <t>1 pvz., jei priskyrimas vykdomas padalinių lygmeniu (pvz., visas padalinys priskiriamas vienai konkrečiai paslaugai konkrečioje sistemoje), vieno padalinio informacija pateikiama vienoje eilutėje.</t>
  </si>
  <si>
    <t>2 pvz., jei priskyrimas vykdomas pareigybių lygmeniu, pateikiamas pareigybių sąrašas.</t>
  </si>
  <si>
    <t>3 pvz., jei priskyrimas vykdomas ir padalinių, ir pareigybių lygmeniu, dalyje eilučių pateikiama padalinių informacija, kitoje dalyje - pareigybių informacija.</t>
  </si>
  <si>
    <t>4 pvz., jei atlyginimo kintama dalis kaupiama kaip bendras fondas, o konkretiems DU vienetams (paslaugoms) paskirstoma naudojant paskirstymo kriterijus, B stulpelyje fondo suma nurodoma vienoje eilutėje kaip atskiras DU vienetas.</t>
  </si>
  <si>
    <t>Svarbu: Atskiroje eilutėje atskleidžiamam DU vienetui neturi būti pritaikytas joks paskirstymo kriterijus.</t>
  </si>
  <si>
    <t xml:space="preserve">Vidutinis sąlyginis ataskaitinio laikotarpio darbuotojų skaičius B stulpelyje nurodytam DU vienetui (pareigybei, skyriui, padaliniui, DK dimensijai, kt.). </t>
  </si>
  <si>
    <t>B stulpelyje nurodyto DU vieneto (pareigybės, skyriaus, padalinio, DK dimensijos, kt.) pirminis priskyrimas: konkreti paslauga konkrečioje sistemoje arba Sąnaudų centras (netiesiogiai paslaugoms priskiriama grupė) arba Bendras veiklos užtikrinimas.</t>
  </si>
  <si>
    <t>Baigtinis pirminio priskyrimo reikšmių sąrašas atitinka 3.4 priedo B stulpelio informaciją.</t>
  </si>
  <si>
    <t>DK darbo užmokesčio sąnaudų, atitinkančių B stulpelį nurodytą DU vienetą, ataskaitinio laikotarpio sąnaudų suma. Stulpelio duomenys turi sutapti su DK ir FA sąnaudų duomenimis.</t>
  </si>
  <si>
    <t>Darbuotojų priskyrimo ir/arba darbo užmokesčio sąnaudų koregavimai. Įterpiama tiek koregavimų stulpelių, kiek reikalinga koregavimams atskleisti.</t>
  </si>
  <si>
    <t>Stulpelių E ir F suma. Stulpelio duomenys turi sutapti su RVA duomenimis</t>
  </si>
  <si>
    <t>RVA priedai, su kurių duomenimis turi sutapti G stulpelio duomenys.</t>
  </si>
  <si>
    <t>F stulpelyje atskleistų koregavimų numeriai</t>
  </si>
  <si>
    <t>F stulpelyje atskleistų koregavimų turinio ir tikslo aprašymas</t>
  </si>
  <si>
    <t>Reguliuojamosios veiklos ataskaitų patikros techninės užduoties 3.2 priedas</t>
  </si>
  <si>
    <t>SĄNAUDŲ GRUPAVIMO SUVESTINĖ</t>
  </si>
  <si>
    <t>SĄNAUDŲ GRUPĖS IR POGRUPIAI</t>
  </si>
  <si>
    <t>DK SĄSKAITOS (DIMENSIJOS)</t>
  </si>
  <si>
    <t>K15</t>
  </si>
  <si>
    <t>#</t>
  </si>
  <si>
    <t>##</t>
  </si>
  <si>
    <t>CHECK</t>
  </si>
  <si>
    <t>I.</t>
  </si>
  <si>
    <t>ŠILUMOS ĮSIGIJIMO SĄNAUDOS</t>
  </si>
  <si>
    <t>I.1.</t>
  </si>
  <si>
    <t>Šilumos įsigijimo sąnaudos</t>
  </si>
  <si>
    <t>I.2.</t>
  </si>
  <si>
    <t>Kitos sąnaudos, susijusios su šilumos įsigijimu</t>
  </si>
  <si>
    <t>II.</t>
  </si>
  <si>
    <t>KURO SĄNAUDOS ENERGIJAI GAMINTI</t>
  </si>
  <si>
    <t>II.1.</t>
  </si>
  <si>
    <t>Gamtinės dujos</t>
  </si>
  <si>
    <t>II.2.</t>
  </si>
  <si>
    <t>Mazutas</t>
  </si>
  <si>
    <t>II.3.</t>
  </si>
  <si>
    <t>Biokuras</t>
  </si>
  <si>
    <t>II.4.</t>
  </si>
  <si>
    <t>Dyzelinas</t>
  </si>
  <si>
    <t>II.5.</t>
  </si>
  <si>
    <t>Šiaudai</t>
  </si>
  <si>
    <t>II.6.</t>
  </si>
  <si>
    <t>Granulės</t>
  </si>
  <si>
    <t>II.7.</t>
  </si>
  <si>
    <t>Anglys</t>
  </si>
  <si>
    <t>II.8.</t>
  </si>
  <si>
    <t>Suskystintos dujos</t>
  </si>
  <si>
    <t>II.9.</t>
  </si>
  <si>
    <t>Kitas kuras 2</t>
  </si>
  <si>
    <t>II.10.</t>
  </si>
  <si>
    <t>Kitas kuras 3</t>
  </si>
  <si>
    <t>II.11.</t>
  </si>
  <si>
    <t>Kitas kuras 4</t>
  </si>
  <si>
    <t>II.12.</t>
  </si>
  <si>
    <t>Kitas kuras 5</t>
  </si>
  <si>
    <t>II.13.</t>
  </si>
  <si>
    <t>Kuro priedai</t>
  </si>
  <si>
    <t>II.14.</t>
  </si>
  <si>
    <t>Kuras KITA</t>
  </si>
  <si>
    <t>III.</t>
  </si>
  <si>
    <t>ELEKTROS ENERGIJOS TECHNOLOGINĖMS REIKMĖMS ĮSIGIJIMO SĄNAUDOS</t>
  </si>
  <si>
    <t>III.1.</t>
  </si>
  <si>
    <t>Elektros energijos technologinėms reikmėms įsigijimo sąnaudos</t>
  </si>
  <si>
    <t>III.2.</t>
  </si>
  <si>
    <t>Savuose šaltiniuose pagamintos elektros energijos technologijai sąnaudos</t>
  </si>
  <si>
    <t>III.3.</t>
  </si>
  <si>
    <t>Kitos sąnaudos, susijusios su elektros energijos TR įsigijimu</t>
  </si>
  <si>
    <t>IV.</t>
  </si>
  <si>
    <t>VANDENS TECHNOLOGINĖMS REIKMĖMS ĮSIGIJIMO IR NUOTEKŲ TVARKYMO SĄNAUDOS</t>
  </si>
  <si>
    <t>IV.1.</t>
  </si>
  <si>
    <t>Vandens technologinėms reikmėms įsigijimo sąnaudos</t>
  </si>
  <si>
    <t>IV.2.</t>
  </si>
  <si>
    <t>Nuotekų tvarkymo sąnaudos</t>
  </si>
  <si>
    <t>IV.3.</t>
  </si>
  <si>
    <t>Vanduo karštam vandeniui ruošti</t>
  </si>
  <si>
    <t>IV.4.</t>
  </si>
  <si>
    <t>Kitos sąnaudos, susijusios su vandens TR įsigijimu</t>
  </si>
  <si>
    <t>V.</t>
  </si>
  <si>
    <t>APYVARTINIŲ TARŠOS LEIDIMŲ ĮSIGIJIMO SĄNAUDOS</t>
  </si>
  <si>
    <t>V.1.</t>
  </si>
  <si>
    <t>Apyvartinių taršos leidimų įsigjimo sąnaudos</t>
  </si>
  <si>
    <t>V.2.</t>
  </si>
  <si>
    <t>Kitos sąnaudos, susijusios su ATL įsigijimu</t>
  </si>
  <si>
    <t>VI.</t>
  </si>
  <si>
    <t>KITOS KINTAMOSIOS SĄNAUDOS</t>
  </si>
  <si>
    <t>VI.1.</t>
  </si>
  <si>
    <t>Pelenų tvarkymo (išvežimo, utilizavimo) sąnaudos</t>
  </si>
  <si>
    <t>VI.2.</t>
  </si>
  <si>
    <t>Energijos išteklių biržos operatoriaus teikiamų paslaugų sąnaudos</t>
  </si>
  <si>
    <t>VI.3.</t>
  </si>
  <si>
    <t>Gamtinių dujų biržos operatoriaus teikiamų paslaugų sąnaudos</t>
  </si>
  <si>
    <t>VI.4.</t>
  </si>
  <si>
    <t>Laboratoriniai tyrimai</t>
  </si>
  <si>
    <t>VI.5.</t>
  </si>
  <si>
    <t>Cheminės medžiagos technologijai</t>
  </si>
  <si>
    <t>VI.6.-...</t>
  </si>
  <si>
    <t>Kitos kintamosios sąnaudos</t>
  </si>
  <si>
    <t>VII.</t>
  </si>
  <si>
    <t>NUSIDĖVĖJIMO (AMORTIZACIJOS) SĄNAUDOS</t>
  </si>
  <si>
    <t>VII.1.</t>
  </si>
  <si>
    <t>Plėtros darbų nusidėvėjimo sąnaudos</t>
  </si>
  <si>
    <t>VII.2.</t>
  </si>
  <si>
    <t>Prestižo nusidėvėjimo sąnaudos</t>
  </si>
  <si>
    <t>VII.3.</t>
  </si>
  <si>
    <t>Patentų, licencijų, įsigytų teisių nusidėvėjimo sąnaudos</t>
  </si>
  <si>
    <t>VII.4.</t>
  </si>
  <si>
    <t>Programinės įrangos nusidėvėjimo sąnaudos</t>
  </si>
  <si>
    <t>VII.5.</t>
  </si>
  <si>
    <t>Kito nematerialaus turto (nurodyti) nusidėvėjimo sąnaudos</t>
  </si>
  <si>
    <t>VII.6.</t>
  </si>
  <si>
    <t>Gamybinės paskirties pastatų, statinių (katilinių) nusidėvėjimo sąnaudos</t>
  </si>
  <si>
    <t>VII.7.</t>
  </si>
  <si>
    <t>Gamybinės paskirties pastatų, statinių (konteinerinių katilinių, siurblinių) nusidėvėjimo sąnaudos</t>
  </si>
  <si>
    <t>VII.8.</t>
  </si>
  <si>
    <t>Gamybinės paskirties pastatų, statinių (kitų technologinės paskirties) nusidėvėjimo sąnaudos</t>
  </si>
  <si>
    <t>VII.9.</t>
  </si>
  <si>
    <t>Kitos paskirties pastatų, statinių (kuro (mazuto) rezervuarų) nusidėvėjimo sąnaudos</t>
  </si>
  <si>
    <t>VII.10.</t>
  </si>
  <si>
    <t>Kitos paskirties pastatų, statinių (dūmtraukių mūrinių, gelžbetoninių) nusidėvėjimo sąnaudos</t>
  </si>
  <si>
    <t>VII.11.</t>
  </si>
  <si>
    <t>Kitos paskirties pastatų, statinių (dūmtraukių metalinių) nusidėvėjimo sąnaudos</t>
  </si>
  <si>
    <t>VII.12.</t>
  </si>
  <si>
    <t>Kitos paskirties pastatų, statinių (vamzdynų) nusidėvėjimo sąnaudos</t>
  </si>
  <si>
    <t>VII.13.</t>
  </si>
  <si>
    <t>Administracinės paskirties pastatų, statinių nusidėvėjimo sąnaudos</t>
  </si>
  <si>
    <t>VII.14.</t>
  </si>
  <si>
    <t>Kitos paskirties pastatų nusidėvėjimo sąnaudos</t>
  </si>
  <si>
    <t>VII.15.</t>
  </si>
  <si>
    <t>Kitos įrangos, prietaisų, įrankių, įrenginių (kelių, aikštelių, šaligatvių, tvorų) nusidėvėjimo sąnaudos</t>
  </si>
  <si>
    <t>VII.16.</t>
  </si>
  <si>
    <t>Mašinų ir įrengimų (katilinių įrengimų, stacionariųjų garo katilų) nusidėvėjimo sąnaudos</t>
  </si>
  <si>
    <t>VII.17.</t>
  </si>
  <si>
    <t>Mašinų ir įrengimų (vandens šildymo katilų) nusidėvėjimo sąnaudos</t>
  </si>
  <si>
    <t>Mašinų ir įrengimų (siurblių, kitų siurblinės įrengimų) nusidėvėjimo sąnaudos</t>
  </si>
  <si>
    <t>VII.19.</t>
  </si>
  <si>
    <t>Mašinų ir įrengimų (šilumos punktų, mazgų, modulių) nusidėvėjimo sąnaudos</t>
  </si>
  <si>
    <t>VII.20.</t>
  </si>
  <si>
    <t>Kitų mašinų ir įrengimų (nurodyti) nusidėvėjimo sąnaudos</t>
  </si>
  <si>
    <t>VII.21.</t>
  </si>
  <si>
    <t>Kitos įrangos, prietaisų, įrankių, įrenginių nusidėvėjimo sąnaudos</t>
  </si>
  <si>
    <t>VII.22.</t>
  </si>
  <si>
    <t>Kitos įrangos, prietaisų, įrankių, įrenginių (šilumos kiekio apskaitos prietaisų) nusidėvėjimo sąnaudos</t>
  </si>
  <si>
    <t>VII.23.</t>
  </si>
  <si>
    <t>Kitos įrangos, prietaisų, įrankių, įrenginių (kitų šilumos matavimo ir reguliavimo prietaisų) nusidėvėjimo sąnaudos</t>
  </si>
  <si>
    <t>VII.24.</t>
  </si>
  <si>
    <t>Transporto priemonių nusidėvėjimo sąnaudos</t>
  </si>
  <si>
    <t>VII.25.</t>
  </si>
  <si>
    <t>Kito materialaus turto nusidėvėjimo sąnaudos</t>
  </si>
  <si>
    <t>VII.26.</t>
  </si>
  <si>
    <t>Investicinio turto nusidėvėjimo sąnaudos</t>
  </si>
  <si>
    <t>VII.27.</t>
  </si>
  <si>
    <t>Kito ilgalaikio turto nusidėvėjimo sąnaudos</t>
  </si>
  <si>
    <t>VIII.</t>
  </si>
  <si>
    <t>EINAMOJO REMONTO IR APTARNAVIMO SĄNAUDOS</t>
  </si>
  <si>
    <t>VIII.1.</t>
  </si>
  <si>
    <t>Gamybos objektų einamojo remonto, aptarnavimo sąnaudos</t>
  </si>
  <si>
    <t>VIII.2.</t>
  </si>
  <si>
    <t>Tinklų einamojo remonto, aptarnavimo sąnaudos</t>
  </si>
  <si>
    <t>VIII.3.</t>
  </si>
  <si>
    <t>Šilumos punktų einamojo remonto, aptarnavimo sąnaudos</t>
  </si>
  <si>
    <t>VIII.4.</t>
  </si>
  <si>
    <t>IT aptarnavimo sąnaudos</t>
  </si>
  <si>
    <t>VIII.5.</t>
  </si>
  <si>
    <t>Kitų objektų (nurodyti) einamojo remonto, aptarnavimo sąnaudos</t>
  </si>
  <si>
    <t>VIII.6.</t>
  </si>
  <si>
    <t>Medžiagų, žaliavų sąnaudos gamybos objektams</t>
  </si>
  <si>
    <t>VIII.7.</t>
  </si>
  <si>
    <t>Medžiagų, žaliavų sąnaudos tinklams</t>
  </si>
  <si>
    <t>VIII.8.</t>
  </si>
  <si>
    <t>Medžiagų, žaliavų sąnaudos šilumos punktams</t>
  </si>
  <si>
    <t>VIII.9.</t>
  </si>
  <si>
    <t>Medžiagų, žaliavų sąnaudos IT</t>
  </si>
  <si>
    <t>VIII.10.</t>
  </si>
  <si>
    <t>Medžiagų, žaliavų sąnaudos kitiems objektams (nurodyti)</t>
  </si>
  <si>
    <t>VIII.11.</t>
  </si>
  <si>
    <t>Atsiskaitomųjų šilumos apskaitos prietaisų eksploatacijos sąnaudos</t>
  </si>
  <si>
    <t>VIII.12.</t>
  </si>
  <si>
    <t>Nuotolinės duomenų nuskaitymo ir perdavimo sistemos priežiūros sąnaudos</t>
  </si>
  <si>
    <t>VIII.13.</t>
  </si>
  <si>
    <t>Patalpų (ne administracinių) remonto, aptarnavimo sąnaudos</t>
  </si>
  <si>
    <t>VIII.14.</t>
  </si>
  <si>
    <t>Rezervinio kuro saugojimo, atnaujinimo ir įsigijimo sąnaudos</t>
  </si>
  <si>
    <t>VIII.15.</t>
  </si>
  <si>
    <t>Mažaverčio inventoriaus sąnaudos</t>
  </si>
  <si>
    <t>VIII.16.</t>
  </si>
  <si>
    <t>Turto nuomos (ne šilumos ūkio nuomos, koncesijos sutarties objektų) sąnaudos</t>
  </si>
  <si>
    <t>VIII.17.</t>
  </si>
  <si>
    <t>Komunalinių paslaugų (elektros energija, vanduo, nuotekos, atliekos, t.t.) sąnaudos (ne administracinių patalpų)</t>
  </si>
  <si>
    <t>VIII.18.</t>
  </si>
  <si>
    <t>Transporto priemonių eksploatacinės sąnaudos</t>
  </si>
  <si>
    <t>VIII.19.</t>
  </si>
  <si>
    <t>Transporto priemonių kuro sąnaudos</t>
  </si>
  <si>
    <t>VIII.20.</t>
  </si>
  <si>
    <t>Muitinės ir ekspedijavimo paslaugų sąnaudos</t>
  </si>
  <si>
    <t>VIII.21.</t>
  </si>
  <si>
    <t>Metrologinės patikros sąnaudos (šilumos ir karšto vandens apskaitos prietaisų)</t>
  </si>
  <si>
    <t>VIII.22.</t>
  </si>
  <si>
    <t>Kitos einamojo remonto ir aptarnavimo sąnaudos</t>
  </si>
  <si>
    <t>IX.</t>
  </si>
  <si>
    <t>PERSONALO SĄNAUDOS</t>
  </si>
  <si>
    <t>IX.1.</t>
  </si>
  <si>
    <t>Darbo užmokesčio sąnaudos</t>
  </si>
  <si>
    <t>IX.2.</t>
  </si>
  <si>
    <t>Darbdavio įmokų Valstybinio socialinio draudimo fondo valdybai sąnaudos</t>
  </si>
  <si>
    <t>IX.3.</t>
  </si>
  <si>
    <t>Papildomo darbuotojų draudimo sąnaudos</t>
  </si>
  <si>
    <t>IX.4.</t>
  </si>
  <si>
    <t>Mokymų, kvalifikacijos kėlimo, studijų sąnaudos</t>
  </si>
  <si>
    <t>IX.5.</t>
  </si>
  <si>
    <t>Išeitinės pašalpos, kompensacijos</t>
  </si>
  <si>
    <t>IX.6.</t>
  </si>
  <si>
    <t>Apsauginiai ir darbo drabužiai</t>
  </si>
  <si>
    <t>IX.7.</t>
  </si>
  <si>
    <t>Kelionės sąnaudos</t>
  </si>
  <si>
    <t>IX.8.</t>
  </si>
  <si>
    <t>Kitos su personalu susijusios sąnaudos</t>
  </si>
  <si>
    <t>X.</t>
  </si>
  <si>
    <t>MOKESČIŲ SĄNAUDOS</t>
  </si>
  <si>
    <t>X.1.</t>
  </si>
  <si>
    <t>Žemės mokesčio sąnaudos</t>
  </si>
  <si>
    <t>X.2.</t>
  </si>
  <si>
    <t>Nekilnojamo turto mokesčio sąnaudos</t>
  </si>
  <si>
    <t>X.3.</t>
  </si>
  <si>
    <t>Aplinkos taršos mokesčio sąnaudos</t>
  </si>
  <si>
    <t>X.4.</t>
  </si>
  <si>
    <t>Valstybinių išteklių mokesčio sąnaudos</t>
  </si>
  <si>
    <t>X.5.</t>
  </si>
  <si>
    <t>Žyminio mokesčio sąnaudos</t>
  </si>
  <si>
    <t>X.6.</t>
  </si>
  <si>
    <t>Energetikos įstatyme numatytų mokesčių sąnaudos</t>
  </si>
  <si>
    <t>X.7.</t>
  </si>
  <si>
    <t>Kitų mokesčių valstybei sąnaudos</t>
  </si>
  <si>
    <t>XI.</t>
  </si>
  <si>
    <t>FINANSINĖS SĄNAUDOS</t>
  </si>
  <si>
    <t>XI.1.</t>
  </si>
  <si>
    <t>Banko paslaugų (komisinių) sąnaudos</t>
  </si>
  <si>
    <t>XI.2.</t>
  </si>
  <si>
    <t>Palūkanų sąnaudos</t>
  </si>
  <si>
    <t>XI.3.</t>
  </si>
  <si>
    <t>Neigiamos mokėtinų ir gautinų sumų perkainojimo įtakos sąnaudos</t>
  </si>
  <si>
    <t>XI.4.</t>
  </si>
  <si>
    <t>Kitos finansinės sąnaudos</t>
  </si>
  <si>
    <t>XII.</t>
  </si>
  <si>
    <t>ADMINISTRACINĖS SĄNAUDOS</t>
  </si>
  <si>
    <t>XII.1.</t>
  </si>
  <si>
    <t>Teisinės paslaugos</t>
  </si>
  <si>
    <t>XII.2.</t>
  </si>
  <si>
    <t>Konsultacinės paslaugos</t>
  </si>
  <si>
    <t>XII.3.</t>
  </si>
  <si>
    <t>Ryšių paslaugos</t>
  </si>
  <si>
    <t>XII.4.</t>
  </si>
  <si>
    <t>Pašto, pasiuntinių paslaugos</t>
  </si>
  <si>
    <t>XII.5.</t>
  </si>
  <si>
    <t>Kanceliarinės sąnaudos</t>
  </si>
  <si>
    <t>XII.6.</t>
  </si>
  <si>
    <t>Org.inventoriaus aptarnavimas, remontas</t>
  </si>
  <si>
    <t>XII.7.</t>
  </si>
  <si>
    <t>Profesinė literatūra, spauda</t>
  </si>
  <si>
    <t>XII.8.</t>
  </si>
  <si>
    <t>Komunalinės paslaugos (elektros energija, vanduo, nuotekos, šiukšlės, t.t.)</t>
  </si>
  <si>
    <t>XII.9.</t>
  </si>
  <si>
    <t>Patalpų priežiūros sąnaudos</t>
  </si>
  <si>
    <t>XII.10.</t>
  </si>
  <si>
    <t>Kitos administravimo sąnaudos</t>
  </si>
  <si>
    <t>XIII.</t>
  </si>
  <si>
    <t>RINKODAROS IR PARDAVIMŲ SĄNAUDOS</t>
  </si>
  <si>
    <t>XIII.1.</t>
  </si>
  <si>
    <t>Reklamos paslaugoms (produktams) sąnaudos</t>
  </si>
  <si>
    <t>XIII.2.</t>
  </si>
  <si>
    <t>Privalomo vartotojų informavimo, įskaitant tinklalapio palaikymą, sąnaudos</t>
  </si>
  <si>
    <t>XIII.3.</t>
  </si>
  <si>
    <t>Prekės ženklo, įvaizdžio sąnaudos</t>
  </si>
  <si>
    <t>XIII.4.</t>
  </si>
  <si>
    <t>Rinkos tyrimų sąnaudos</t>
  </si>
  <si>
    <t>XIII.5.</t>
  </si>
  <si>
    <t>Sąskaitų vartotojams parengimo, pateikimo sąnaudos</t>
  </si>
  <si>
    <t>XIII.6.</t>
  </si>
  <si>
    <t>Vartotojų mokėjimų administravimo, surinkimo sąnaudos</t>
  </si>
  <si>
    <t>XIII.7.</t>
  </si>
  <si>
    <t>Reprezentacijos sąnaudos</t>
  </si>
  <si>
    <t>XIII.8.</t>
  </si>
  <si>
    <t>Švietimo ir konsultavimo sąnaudos1</t>
  </si>
  <si>
    <t>XIII.9.</t>
  </si>
  <si>
    <t>Kitos rinkodaros, pardavimų sąnaudos (nurodyti)</t>
  </si>
  <si>
    <t>XIV.</t>
  </si>
  <si>
    <t>ŠILUMOS ŪKIO TURTO NUOMOS, KONCESIJOS SĄNAUDOS</t>
  </si>
  <si>
    <t>XIV.1.</t>
  </si>
  <si>
    <t>Šilumos ūkio turto nuomos, koncesijos sąnaudos</t>
  </si>
  <si>
    <t>XIV.2.</t>
  </si>
  <si>
    <t>Kitos sąnaudos, susijusios su šilumos ūkio turto nuoma, koncesija</t>
  </si>
  <si>
    <t>XV.</t>
  </si>
  <si>
    <t>KITOS PASTOVIOSIOS SĄNAUDOS</t>
  </si>
  <si>
    <t>XV.1.</t>
  </si>
  <si>
    <t>Turto draudimo sąnaudos</t>
  </si>
  <si>
    <t>XV.2.</t>
  </si>
  <si>
    <t>Veiklos rizikos draudimo sąnaudos</t>
  </si>
  <si>
    <t>XV.3.</t>
  </si>
  <si>
    <t>Audito (finansinių ataskaitų) sąnaudos</t>
  </si>
  <si>
    <t>XV.4.</t>
  </si>
  <si>
    <t>Audito (reguliuojamos veiklos ataskaitų) sąnaudos</t>
  </si>
  <si>
    <t>XV.5.</t>
  </si>
  <si>
    <t>Audito (kito) sąnaudos</t>
  </si>
  <si>
    <t>XV.6.</t>
  </si>
  <si>
    <t>Skolų išieškojimo sąnaudos</t>
  </si>
  <si>
    <t>XV.7.</t>
  </si>
  <si>
    <t>Narystės, stojamųjų įmokų sąnaudos</t>
  </si>
  <si>
    <t>XV.8.</t>
  </si>
  <si>
    <t>Likviduoto, nurašyto turto sąnaudos</t>
  </si>
  <si>
    <t>XV.9.</t>
  </si>
  <si>
    <t>Nurašytų atsiskaitomųjų karšto vandens apskaitos prietaisų sąnaudos</t>
  </si>
  <si>
    <t>XV.10.</t>
  </si>
  <si>
    <t>Labdara, parama, švietimas</t>
  </si>
  <si>
    <t>XV.11.</t>
  </si>
  <si>
    <t>Beviltiškos skolos</t>
  </si>
  <si>
    <t>XV.12.</t>
  </si>
  <si>
    <t>Priskaitytos baudos ir delspinigiai</t>
  </si>
  <si>
    <t>XV.13.</t>
  </si>
  <si>
    <t>Tantjemos</t>
  </si>
  <si>
    <t>XV.14.</t>
  </si>
  <si>
    <t>Kitos pastoviosios sąnaudos - paskirstomos</t>
  </si>
  <si>
    <t>XV.15.</t>
  </si>
  <si>
    <t>Kitos pastoviosios sąnaudos - nepaskirstomos</t>
  </si>
  <si>
    <t>RVA 5 pr.</t>
  </si>
  <si>
    <t>Sąnaudų grupės ir pogrupio numeris pagal RVA 5 priedą</t>
  </si>
  <si>
    <t>Sąnaudų grupės ir pogrupio pavadinimas pagal RVA 5 priedą</t>
  </si>
  <si>
    <t>DK sąnaudų sąskaitų ir/arba dimensijų (arba jų kombinacijų) kuriose ataskaitiniu laikotarpiu apskaitytos B stulpelyje nurodyto sąnaudų pogrupio sąnaudos, numeriai ir/arba pavadinimai ARBA nuoroda į RAS aprašo dalį, kurioje pateikiama tokia informacija.</t>
  </si>
  <si>
    <t>Jeigu vieno sąnaudų pogrupio sąnaudos apskaitomis keliose DK sąskaitose (dimensijose), jos nurodomos keliose eilutėse, t.y. ta pati DK sąskaita (dimensija) gali kartotis tiek kartų kiek reikia.</t>
  </si>
  <si>
    <t>DK sąnaudų sąskaitų ir/arba dimensijų (arba jų kombinacijų), nurodytų C stulpelyje ir atitinkančių B stulpelio sąnaudų pogrupį, ataskaitinio laikotarpio sąnaudų suma. Stulpelio duomenys turi sutapti su DK ir FA sąnaudų duomenimis.</t>
  </si>
  <si>
    <t>Sąnaudų grupavimo koregavimai, skirti atskleisti:</t>
  </si>
  <si>
    <t>1) DK ir RVA sąnaudų grupių sąsajų, nurodytų RAS apraše korekcijas (jei tokios atliktos ruošiant ataskaitinio laikotarpio RVA). Jei sąsajos atitinka RAS aprašą, koregavimai neatliekami.</t>
  </si>
  <si>
    <t>2) sąnaudų sumos pasikeitimą dėl specifinių sąnaudų apskaitos skirtumų, pvz., turto nusidėvėjimo skaičiavimo, dalies ilgalaikio turto pripažinimo sąnaudomis reguliavimo apskaitoje ir pan. Koregavimų kiekis nėra ribojamas, tačiau koregavimų logika turi būti atskleista.</t>
  </si>
  <si>
    <t>K1 ir K2 koregavimuose atskleidžiamas turto nusidėvėjimo sąnaudų koregavimas, t.y. (K1) buhalterinių nusidėvėjimo sąnaudų eliminavimas ir (K2) perskaičiuotų RAS nusidėvėjimo sąnaudų įkėlimas.</t>
  </si>
  <si>
    <t>Bendru atveju, kitų koregavimų stulpelių (išskyrus K1 ir K2) suma turi būti lygi nuliui.</t>
  </si>
  <si>
    <t>Įterpiama tiek koregavimų stulpelių, kiek reikalinga koregavimams atskleisti.</t>
  </si>
  <si>
    <t>Stulpelių D ir E suma. Stulpelio duomenys turi sutapti su RVA duomenimis.</t>
  </si>
  <si>
    <t>RVA priedai, su kurių duomenimis turi sutapti F stulpelio duomenys.</t>
  </si>
  <si>
    <t>E stulpelyje atskleistų koregavimų numeriai.</t>
  </si>
  <si>
    <t>E stulpelyje atskleistų koregavimų turinio ir tikslo aprašymas.</t>
  </si>
  <si>
    <t>Reguliuojamosios veiklos ataskaitų patikros techninės užduoties 3.3 priedas</t>
  </si>
  <si>
    <t>NEPASKIRSTOMŲ SĄNAUDŲ SUVESTINĖ</t>
  </si>
  <si>
    <t>NEPASKIRSTOMŲ SĄNAUDŲ POGRUPIS</t>
  </si>
  <si>
    <t>DK SĄSKAITOS</t>
  </si>
  <si>
    <t>NEPASKIRSTOMŲ SĄNAUDŲ SUMA</t>
  </si>
  <si>
    <t>RVA SĄNAUDŲ  POGRUPIS</t>
  </si>
  <si>
    <t>1. Beviltiškų skolų sąnaudos</t>
  </si>
  <si>
    <t>2. Baudų, delspinigių sąnaudos</t>
  </si>
  <si>
    <t>3. Paramos, labdaros sąnaudos</t>
  </si>
  <si>
    <t>3. Tantjemų išmokų, pelno mokesčio, mokesčių nuo dividendų sąnaudos</t>
  </si>
  <si>
    <t>4. Narystės, stojamųjų įmokų sąnaudos, išskyrus sąnaudas dėl teisės aktuose numatyto privalomo dalyvavimo, tiesiogiai susijusio su reguliuojamuoju verslo vienetu</t>
  </si>
  <si>
    <t>5. Palūkanų sąnaudos ir kitos finansinės-investicinės veiklos sąnaudos</t>
  </si>
  <si>
    <t>XI.1, XI.2., XI.4</t>
  </si>
  <si>
    <t>6. Reprezentacinės sąnaudos, sudarančios daugiau kaip 0,1 proc. atskiro reguliuojamų kainų verslo vieneto sąnaudų, nurodytų Aprašo 28.8–28.15 papunkčiuose</t>
  </si>
  <si>
    <t>7. Reklamos, rinkodaros sąnaudos ir sąnaudos, susijusios su įmonės įvaizdžio kūrimo tikslais, išskyrus vadovaujantis teisės aktais privalomas informavimo veiklos sąnaudas bei Įmonės tinklalapio palaikymą</t>
  </si>
  <si>
    <t>8. Atidėjinių sąnaudos</t>
  </si>
  <si>
    <t>9.1. Sąnaudos įvairioms kultūros, sveikatinimo ir sporto paslaugoms</t>
  </si>
  <si>
    <t>9.2. Pašalpos gimus vaikui, pašalpos mirties atveju, pašalpos už nepilnamečius ir neįgalius šeimos narius</t>
  </si>
  <si>
    <t>9.3. Mokymosi ir papildomų atostogų sąnaudos</t>
  </si>
  <si>
    <t>9.4. Parama profsąjungoms</t>
  </si>
  <si>
    <t>9.5. Kitos išmokos darbuotojams, viršijančios LR darbo kodekse numatytas privalomas išmokas (kai darbo sutartis nutraukiama šalių susitarimu, sąnaudas, viršijančias darbo sutarties nutraukimo darbdavio iniciatyva be darbuotojo kaltės atveju Darbo kodekse numatytas privalomas išmokas)</t>
  </si>
  <si>
    <t>10.1. Mokymų dalyvių ir svečių maitinimo, salių nuomos, konkursų, parodų, įvairių renginių, nesusijusių su reguliuojamosios veiklos vykdymu, organizavimo sąnaudos</t>
  </si>
  <si>
    <t>10.2. Žalos atlyginimo, išskyrus dėl gamtos stichijų ar force majeure aplinkybių, vartotojų patirtų nuostolių atlyginimo, kitas panašaus pobūdžio sąnaudos</t>
  </si>
  <si>
    <t>10.3. Dovanų pirkimo sąnaudos</t>
  </si>
  <si>
    <t>10.4. Sporto salių ir kaimo turizmo teikiamų paslaugų bei kitų panašaus pobūdžio paslaugų, susijusių su rekreacija, įsigijimo sąnaudos</t>
  </si>
  <si>
    <t>11. Sąnaudos, patirtos dėl Įmonės neteisėtų veiksmų ar neveikimo (pavyzdžiui, kompensacijos dėl nelaimingų atsitikimų darbe, kompensacijos už darbuotojo patirtą žalą (nuostolius) dėl profesinės ligos, sužalojimo, kompensacijos, kai pažeidžiami darbuotojo turtiniai interesai dėl neteisėto darbo sutarties sąlygų pakeitimo, nušalinimo nuo darbo ar atleidimo iš darbo ir kiti Įmonės neteisėti veiksmai ar neveikimas)</t>
  </si>
  <si>
    <t>12. Darbuotojų gyvybės draudimo sąnaudos ir papildomo draudimo sąnaudas, kai draudžiamieji įvykiai kyla iš neteisėtų Įmonės veiksmų, t. y. kai draudžiamasis įvykis atsiranda dėl Įmonės padarytų teisės aktų pažeidimų arba pareigų pažeidimų, aplaidumo, klaidų, netikslumų, neteisėtų veiksmų, neveikimo, kuriuos atliko apdrausti darbuotojai ar Ūkio subjektas (pvz., vadovų civilinės atsakomybės draudimas, darbdavio draudimas nuo nelaimingų atsitikimų darbe ir pan.), išskyrus darbuotojų, dirbančių pavojingus darbus ir (ar) su potencialiai pavojingais įrenginiais, draudimo nuo nelaimingų atsitikimų darbe sąnaudas</t>
  </si>
  <si>
    <t>13. Koncesijos, šilumos ūkio turto nuomos užmokesčių (mokesčių) sąnaudos, nesusijusios su reguliuojamų kainų paslaugų (produktų) teikimu, t. y. sąnaudos, kurios nebūtų susidariusios, jeigu reguliuojamą veiklą vykdytų turto savininkas</t>
  </si>
  <si>
    <t>X.1., XIV.2.</t>
  </si>
  <si>
    <t>14. Likviduoto, nurašyto, esančio atsargose, nenaudojamo (užkonservuoto) ilgalaikio turto nusidėvėjimo bei palaikymo sąnaudas (išskyrus užkonservuoto turto palaikymo sąnaudas, jei Ūkio subjektas pateikia ekonominį ar teisinį pagrindimą dėl turto užkonservavimo pagrįstumo) bei išnuomoto (išskyrus Aprašo 22 punkte nurodytą atvejį) ar panaudos teisėmis perduoto kitam ūkio subjektui ilgalaikio turto sąnaudas ir išsinuomoto, Ūkio subjektui neatlygintinai (nemokamai) perduoto, panaudos teisėmis naudojamo turto nusidėvėjimo sąnaudos, išskyrus Aprašo 26 punkte nurodytą atvejį;</t>
  </si>
  <si>
    <t>15. Nebaigtos statybos ilgalaikio turto sąnaudos</t>
  </si>
  <si>
    <t>23. Nurašyto į sąnaudas ilgalaikio turto vertė</t>
  </si>
  <si>
    <t>Kitos nepaskirstomos sąnaudos</t>
  </si>
  <si>
    <t>Kitos nepaskirstomos sąnaudos (Darbo užmokesčio)</t>
  </si>
  <si>
    <t>IX.1., IX.2.</t>
  </si>
  <si>
    <t>Kitos nepaskirstomos sąnaudos (Turto)</t>
  </si>
  <si>
    <t>Nepaskirstomų sąnaudų pogrupis pagal Aprašo 41 punkto papunktį.</t>
  </si>
  <si>
    <t>DK sąnaudų sąskaitų, kuriose apskaitomos konkrečios nepaskirstomos sąnaudos, numeriai (nurodoma ir tais atvejais, kai D stulpelio reikšmė lygi 0)</t>
  </si>
  <si>
    <t>Ataskaitinio laikotarpio nepaskirstomų sąnaudų suma, atitinkanti DK ir RVA priedų duomenis.</t>
  </si>
  <si>
    <t>RVA sąnaudų pogrupis (-iai), kur ataskaitiniu laikotarpiu apskaitytos nepaskirstomos sąnaudos.</t>
  </si>
  <si>
    <t>RVA priedai, su kurių duomenimis turi sutapti D stulpelio duomenys.</t>
  </si>
  <si>
    <t>Reguliuojamosios veiklos ataskaitų patikros techninės užduoties 3.4 priedas</t>
  </si>
  <si>
    <t>PIRMINIO PRISKYRIMO SUVESTINĖ</t>
  </si>
  <si>
    <t>SĄNAUDŲ KATEGORIJA</t>
  </si>
  <si>
    <t>SĄNAUDŲ PIRMINIS PRISKYRIMAS</t>
  </si>
  <si>
    <t>DK (DIMENSIJOS) SĄSAJA</t>
  </si>
  <si>
    <t>RVA</t>
  </si>
  <si>
    <t>KC ataskaita</t>
  </si>
  <si>
    <t>Tiesioginės sąnaudos</t>
  </si>
  <si>
    <t>Šilumos gamybos VV</t>
  </si>
  <si>
    <t>Šilumos (produkto) gamyba - katilinės</t>
  </si>
  <si>
    <t>Pagal Sistemos aprašo 3 priedą</t>
  </si>
  <si>
    <t>RVA 6 PRIEDAS</t>
  </si>
  <si>
    <t>S1</t>
  </si>
  <si>
    <t>S2</t>
  </si>
  <si>
    <t>S3</t>
  </si>
  <si>
    <t>S63</t>
  </si>
  <si>
    <t>S4</t>
  </si>
  <si>
    <t>S5</t>
  </si>
  <si>
    <t>S8</t>
  </si>
  <si>
    <t>S11</t>
  </si>
  <si>
    <t>S14</t>
  </si>
  <si>
    <t>S17</t>
  </si>
  <si>
    <t>S18</t>
  </si>
  <si>
    <t>S19</t>
  </si>
  <si>
    <t>S20</t>
  </si>
  <si>
    <t>S58</t>
  </si>
  <si>
    <t>S47</t>
  </si>
  <si>
    <t>Šilumos (produkto) gamyba - kogeneracija'</t>
  </si>
  <si>
    <t>Šilumos poreikio piko pajėgumų ir rezervinės galios užtikrinimas - katilinės</t>
  </si>
  <si>
    <t>Darbo sąnaudų perskirstymas pagal faktiškai dirbtą laiką veiklose</t>
  </si>
  <si>
    <t>Šilumos poreikio piko pajėgumų ir rezervinės galios užtikrinimas - kogeneracija</t>
  </si>
  <si>
    <t>Šilumos perdavimo VV</t>
  </si>
  <si>
    <t>Šilumos perdavimas centralizuoto šilumos tiekimo sistemos tinklais</t>
  </si>
  <si>
    <t>S10</t>
  </si>
  <si>
    <t>S22</t>
  </si>
  <si>
    <t xml:space="preserve">Balansavimas centralizuoto šilumos tiekimo sistemoje </t>
  </si>
  <si>
    <t>Termofikato pardavimas</t>
  </si>
  <si>
    <t>Mažmeninio aptarnavimo VV</t>
  </si>
  <si>
    <t>Mažmeninis aptarnavimas</t>
  </si>
  <si>
    <t>S51</t>
  </si>
  <si>
    <t>Karšto vandens tiekimo VV</t>
  </si>
  <si>
    <t xml:space="preserve">Karšto vandens tiekimas (ruošimas ir vartotojų mažmeninis aptarnavimas) </t>
  </si>
  <si>
    <t xml:space="preserve">Karšto vandens temperatūros palaikymas
</t>
  </si>
  <si>
    <t>Karšto vandens apskaitos prietaisų aptarnavimas</t>
  </si>
  <si>
    <t>Neatsiskaitomųjų šilumos apskaitos prietaisų aptarnavimo veiklos VV</t>
  </si>
  <si>
    <t xml:space="preserve">... paslauga (produktas) </t>
  </si>
  <si>
    <t>Pastatų šildymo ir karšto vandens sistemų priežiūros VV</t>
  </si>
  <si>
    <t>Pastatų šildymo ir karšto vandens sistemų einamoji priežiūra</t>
  </si>
  <si>
    <t>S13</t>
  </si>
  <si>
    <t>S50</t>
  </si>
  <si>
    <t>Pastatų šildymo ir karšto vandens sistemų rekonstrukcija</t>
  </si>
  <si>
    <t>Prekybos apyvartiniais taršos leidimais ir su ja susijusios veiklos VV</t>
  </si>
  <si>
    <t>Kitos reguliuojamosios veiklos VV</t>
  </si>
  <si>
    <t>Vanduo</t>
  </si>
  <si>
    <t>S7</t>
  </si>
  <si>
    <t>S9</t>
  </si>
  <si>
    <t>S15</t>
  </si>
  <si>
    <t>S26</t>
  </si>
  <si>
    <t>S46</t>
  </si>
  <si>
    <t>Nereguliuojamosios veiklos VV</t>
  </si>
  <si>
    <t>Kita 1</t>
  </si>
  <si>
    <t>Kita 2</t>
  </si>
  <si>
    <t>Kita 3</t>
  </si>
  <si>
    <t>K16</t>
  </si>
  <si>
    <t>S12</t>
  </si>
  <si>
    <t>S57</t>
  </si>
  <si>
    <t>S25</t>
  </si>
  <si>
    <t>S28</t>
  </si>
  <si>
    <t>S30</t>
  </si>
  <si>
    <t>Kita 4</t>
  </si>
  <si>
    <t>K17</t>
  </si>
  <si>
    <t>Netiesioginės sąnaudos</t>
  </si>
  <si>
    <t xml:space="preserve">Netiesioginės sąnaudos paskirstomos paslaugoms nenaudojant sąnaudų centrų </t>
  </si>
  <si>
    <t>RVA 7-8 PRIEDAS</t>
  </si>
  <si>
    <t>Netaikoma</t>
  </si>
  <si>
    <t>Bendrosios sąnaudos</t>
  </si>
  <si>
    <t>RVA 11 PRIEDAS</t>
  </si>
  <si>
    <t>BS</t>
  </si>
  <si>
    <t>S21</t>
  </si>
  <si>
    <t>S31</t>
  </si>
  <si>
    <t>S32</t>
  </si>
  <si>
    <t>S33</t>
  </si>
  <si>
    <t>S34</t>
  </si>
  <si>
    <t>S35</t>
  </si>
  <si>
    <t>S36</t>
  </si>
  <si>
    <t>S37</t>
  </si>
  <si>
    <t>S38</t>
  </si>
  <si>
    <t>S62</t>
  </si>
  <si>
    <t>S40</t>
  </si>
  <si>
    <t>S41</t>
  </si>
  <si>
    <t>S42</t>
  </si>
  <si>
    <t>S43</t>
  </si>
  <si>
    <t>S45</t>
  </si>
  <si>
    <t>S54</t>
  </si>
  <si>
    <t>Nepaskirstomos sąnaudos</t>
  </si>
  <si>
    <t>RVA 5 PRIEDAS</t>
  </si>
  <si>
    <t>NEPAS</t>
  </si>
  <si>
    <t>S49</t>
  </si>
  <si>
    <t>S52</t>
  </si>
  <si>
    <t>S53</t>
  </si>
  <si>
    <t>S60</t>
  </si>
  <si>
    <t>Nepriskirta*</t>
  </si>
  <si>
    <t xml:space="preserve"> </t>
  </si>
  <si>
    <t>(netaikoma)</t>
  </si>
  <si>
    <t>TS</t>
  </si>
  <si>
    <t>NS</t>
  </si>
  <si>
    <t>IŠ VISO</t>
  </si>
  <si>
    <t>RVA 6</t>
  </si>
  <si>
    <t>RVA 7</t>
  </si>
  <si>
    <t>RVA 11</t>
  </si>
  <si>
    <t>Sąnaudų kategorija</t>
  </si>
  <si>
    <t>Pirminis priskyrimas: Įmonės teikiamų paslaugų ir sistemų sąrašas (tiesioginės sąnaudos), sąnaudų centrų ir kitų netiesiogiai skirstomų grupių sąrašas (netiesioginės sąnaudos), bendro veiklos palaikymo sąnaudos (bendrosios sąnaudos), nepaskirstomos sąnaudos.</t>
  </si>
  <si>
    <t>Tiesioginėms sąnaudoms: paslaugų sąrašas nurodomas kiekvienos Centralizuoto šilumos tiekimo (CŠT) sistemos lygmeniu.</t>
  </si>
  <si>
    <t>Netiesioginėms sąnaudoms: sąnaudos, kurių paskirstymui naudojami skirtingi paskirstymo kriterijai, turi būti atskleidžiamos atskirose eilutėse.</t>
  </si>
  <si>
    <t>Įmonė gali įsiterpti papildomų eilučių, kiek tai reikalinga pirminio priskyrimo informacijai atskleisti.</t>
  </si>
  <si>
    <t>Bendru atveju turi atitikti RAS aprašo informaciją.</t>
  </si>
  <si>
    <t>DK sąnaudų sąskaitų ir/arba dimensijų (arba jų kombinacijų) numeriai, naudojami Įmonės apskaitoje pirminiam sąnaudų priskyrimui ARBA nuoroda į RAS aprašo dalį, kurioje pateikiama tokia informacija.</t>
  </si>
  <si>
    <t>1 pvz., Įmonės, naudojančios DK dimensijas, pateikia DK ir/ arba DK dimensijų (pvz., kaštų centrų, vidinių padalinių) numerius</t>
  </si>
  <si>
    <t>2 pvz., Įmonės, nenaudojančios DK dimensijų, pateikia DK sąskaitų numerius</t>
  </si>
  <si>
    <t xml:space="preserve">DK sąnaudų sąskaitų ir/arba dimensijų (arba jų kombinacijų) , nurodytų C stulpelyje, ataskaitinio laikotarpio sąnaudų suma. Stulpelio duomenys turi sutapti su DK ir FA sąnaudų duomenimis. </t>
  </si>
  <si>
    <t>Turi būti galimybė Įmonės apskaitos sistemoje aiškiai identifikuoti ir, esant poreikiui, detalizuoti kiekvieną, D stulpelyje nurodytą, sumą, pvz., formuojant DK sąskaitų (dimensijų) ataskaitą</t>
  </si>
  <si>
    <t>Sąnaudų priskyrimo koregavimai, skirti atskleisti:</t>
  </si>
  <si>
    <t>1) sąnaudų pirminio priskyrimo korekcijas (jei tokios atliktos ruošiant ataskaitinio laikotarpio RVA). Jei pirminis priskyrimas atitinka RAS aprašą, koregavimai neatliekami.</t>
  </si>
  <si>
    <t>K1, K2 koregavimuose atskleidžiamas turto nusivėbėjimo sąnaudų koregavimas, t.y. (K1) buhalterinių turto nusidėvėjimo sąnaudų eliminavimas ir (K2) perskaičiuotų RAS turto nusidėvėjimo sąnaudų įkėlimas</t>
  </si>
  <si>
    <t>Bendru atveju koregavimų stulpelių (išskyrus K1 ir K2) suma turi būti lygi nuliui.</t>
  </si>
  <si>
    <t>Koregavimai nėra skirti netiesioginių sąnaudų galutiniam paskirstymui paslaugoms (tam skirtas 3.5 priedas).</t>
  </si>
  <si>
    <t>Stulpelių D ir E suma</t>
  </si>
  <si>
    <t>Stulpelio duomenys turi sutapti su RVA duomenimis.</t>
  </si>
  <si>
    <t>* - Tarpiniai sąnaudų centrai skirti atskleisti sąnaudų paskirstymą naudojant paskirstymo kriterijus ne galutinėms paslaugoms, bet kitiems sąnaudų centrams ir kitoms netiesiogiai skirstomų sąnaudų grupėms.</t>
  </si>
  <si>
    <t>** - eilutėje "Nepriskirta" pateikiama sąnaudų suma, kuriai ataskaitinio laikotarpio metu nebuvo priskirtas DK (dimensijos) sąsajos požymis. Ši suma priskiriama ir atskleidžiama per koregavimus E stulpelyje.</t>
  </si>
  <si>
    <t>Reguliuojamosios veiklos ataskaitų patikros techninės užduoties 3.5 priedas</t>
  </si>
  <si>
    <t>TS_1ELE_1GAM-KAT</t>
  </si>
  <si>
    <t>TS_1ELE_1GAM-KOG</t>
  </si>
  <si>
    <t>TS_1ELE_1PIK-KAT</t>
  </si>
  <si>
    <t>TS_1ELE_1PIK-KOG</t>
  </si>
  <si>
    <t>TS_1ELE_2PER</t>
  </si>
  <si>
    <t>TS_1ELE_2BAL</t>
  </si>
  <si>
    <t>TS_1ELE_2TER</t>
  </si>
  <si>
    <t>TS_1ELE_3MAŽ</t>
  </si>
  <si>
    <t>TS_1ELE_4KVT</t>
  </si>
  <si>
    <t>TS_1ELE_4KVG</t>
  </si>
  <si>
    <t>TS_1ELE_4KVP</t>
  </si>
  <si>
    <t>TS_1ELE_5NKVP</t>
  </si>
  <si>
    <t>TS_1ELE_6SIP</t>
  </si>
  <si>
    <t>TS_1ELE_6SIR</t>
  </si>
  <si>
    <t>TS_1ELE_7ATL</t>
  </si>
  <si>
    <t>TS_1ELE_8VAN</t>
  </si>
  <si>
    <t>TS_1ELE_9KITA</t>
  </si>
  <si>
    <t>TS_1ELE_9KITA2</t>
  </si>
  <si>
    <t>TS_1ELE_9KITA3</t>
  </si>
  <si>
    <t>TS_1ELE_9KITA4</t>
  </si>
  <si>
    <t>1ELE</t>
  </si>
  <si>
    <t>1GAM-KAT</t>
  </si>
  <si>
    <t>1GAM-KOG</t>
  </si>
  <si>
    <t>1PIK-KAT</t>
  </si>
  <si>
    <t>1PIK-KOG</t>
  </si>
  <si>
    <t>2PER</t>
  </si>
  <si>
    <t>2BAL</t>
  </si>
  <si>
    <t>2TER</t>
  </si>
  <si>
    <t>3MAŽ</t>
  </si>
  <si>
    <t>4KVT</t>
  </si>
  <si>
    <t>4KVG</t>
  </si>
  <si>
    <t>4KVP</t>
  </si>
  <si>
    <t>5NKVP</t>
  </si>
  <si>
    <t>6SIP</t>
  </si>
  <si>
    <t>6SIR</t>
  </si>
  <si>
    <t>7ATL</t>
  </si>
  <si>
    <t>8VAN</t>
  </si>
  <si>
    <t>9KITA</t>
  </si>
  <si>
    <t>9KITA2</t>
  </si>
  <si>
    <t>9KITA3</t>
  </si>
  <si>
    <t>9KITA4</t>
  </si>
  <si>
    <t>PASKIRSTYMO KRITERIJŲ PATIKRA</t>
  </si>
  <si>
    <t>A DALIS. PASKIRSTYMO KRITERIJŲ SĄRAŠAS</t>
  </si>
  <si>
    <t>SĄNAUDŲ CENTRAS</t>
  </si>
  <si>
    <t>SĄNAUDŲ CENTRO VIDINĖ VEIKLA</t>
  </si>
  <si>
    <t>PASKIRSTYMO KRITERIJUS IR MATO VNT.</t>
  </si>
  <si>
    <t>PASKIRSTYMO KRITERIJAUS REIKŠMĖ, IŠ VISO</t>
  </si>
  <si>
    <t>PASKIRSTYMO KRITERIJAUS REIKŠMĖ KONKREČIAI PASLAUGAI</t>
  </si>
  <si>
    <t>ŠILUMOS GAMYBOS VERSLO VIENETAS</t>
  </si>
  <si>
    <t>ŠILUMOS PERDAVIMO VERSLO VIENETAS</t>
  </si>
  <si>
    <t>MAŽMENINIO APTARNAVIMO VERSLO VIENETAS</t>
  </si>
  <si>
    <t>KARŠTO VANDENS TIEKIMO VERSLO VIENETAS</t>
  </si>
  <si>
    <t>NEATSISKAITOMŲJŲ ŠILUMOS APSKAITOS PRIETAISŲ APTARNAVIMO VEIKLOS VERSLO VIENETAS</t>
  </si>
  <si>
    <t>PASTATŲ ŠILDYMO IR KARŠTO VANDENS SISTEMŲ PRIEŽIŪROS VERSLO VIENETAS</t>
  </si>
  <si>
    <t>PREKYBOS APYVARTINIAIS TARŠOS LEIDIMAIS IR SU JA SUSIJUSIOS VEIKLOS VERSLO VIENETAS</t>
  </si>
  <si>
    <t>KITOS REGULIUOJAMOSIOS VEIKLOS VERSLO VIENETAS**</t>
  </si>
  <si>
    <t>NEREGULIUOJAMOSIOS VEIKLOS VERSLO VIENETAS**</t>
  </si>
  <si>
    <t>ŠILUMOS (PRODUKTO) GAMYBA</t>
  </si>
  <si>
    <t>ŠILUMOS POREIKIO PIKO PAJĖGUMŲ IR REZERVINĖS GALIOS UŽTIKRINIMAS</t>
  </si>
  <si>
    <t>ŠILUMOS PERDAVIMAS CENTRALIZUOTO ŠILUMOS TIEKIMO SISTEMOS TINKLAIS</t>
  </si>
  <si>
    <t xml:space="preserve">BALANSAVIMAS CENTRALIZUOTO ŠILUMOS TIEKIMO SISTEMOJE </t>
  </si>
  <si>
    <t>TERMOFIKATO PARDAVIMAS</t>
  </si>
  <si>
    <t xml:space="preserve">... PASLAUGA (PRODUKTAS) </t>
  </si>
  <si>
    <t xml:space="preserve">KARŠTO VANDENS TIEKIMAS (RUOŠIMAS IR VARTOTOJŲ MAŽMENINIS APTARNAVIMAS) </t>
  </si>
  <si>
    <t>KARŠTO VANDENS TEMPERATŪROS PALAIKYMAS</t>
  </si>
  <si>
    <t>KARŠTO VANDENS APSKAITOS PRIETAISŲ APTARNAVIMAS</t>
  </si>
  <si>
    <t>PASTATŲ ŠILDYMO IR KARŠTO VANDENS SISTEMŲ EINAMOJI PRIEŽIŪRA</t>
  </si>
  <si>
    <t>PASTATŲ ŠILDYMO IR KARŠTO VANDENS SISTEMŲ REKONSTRUKCIJA</t>
  </si>
  <si>
    <t>Nereguliuojama veikla</t>
  </si>
  <si>
    <t>KATILINIŲ IR ELEKTRODINIŲ KATILINIŲ KOLEKTORIUOSE</t>
  </si>
  <si>
    <t>KOGENERACINĖSE JĖGAINĖSE</t>
  </si>
  <si>
    <t>Tiesiogiai ir netiesiogiai priskirtos pastovios sąnaudos</t>
  </si>
  <si>
    <t>B DALIS. PASKIRSTYMO PATIKRINIMAS</t>
  </si>
  <si>
    <t>SĄNAUDŲ SUMA IŠ VISO</t>
  </si>
  <si>
    <t>SĄNAUDŲ SUMA KONKREČIAI PASLAUGAI</t>
  </si>
  <si>
    <t>RVA 8 PR.</t>
  </si>
  <si>
    <t>RVA 11 PR.</t>
  </si>
  <si>
    <t>RVA 8</t>
  </si>
  <si>
    <t>Įmonės naudojamas sąnaudų centrų (netiesiogiai skirstomų sąnaudų grupių) sąrašas. Papildomai atskira eilute nurodomos Bendrosios sąnaudos.</t>
  </si>
  <si>
    <t>Netiesioginių sąnaudų atveju, sąnaudos, kurių paskirstymui naudojami skirtingi paskirstymo kriterijai, turi būti atskleidžiamos atskirose eilutėse.</t>
  </si>
  <si>
    <t>Turi atitikti RAS aprašo informaciją.</t>
  </si>
  <si>
    <t>Įmonės ataskaitiniu laikotarpiu naudotų paskirstymo kriterijų sąrašas: pavadinimas ir mato vienetas.</t>
  </si>
  <si>
    <t>Turi atitikti kartu su RVA teikiamo Paskirstymo kriterijų sąrašo informaciją.</t>
  </si>
  <si>
    <t>Įmonės ataskaitiniu laikotarpiu naudotų paskirstymo kriterijų suminės reikšmės.</t>
  </si>
  <si>
    <t>Turi sutapti su D stulpelių suma.</t>
  </si>
  <si>
    <t xml:space="preserve">Įmonės ataskaitiniu laikotarpiu naudotų paskirstymo kriterijų reikšmės kiekvienai paslaugai konkrečioje sistemoje. </t>
  </si>
  <si>
    <t>Paslaugų sąrašas detalizuojamas kiekvienos Centralizuoto šilumos tiekimo (CŠT) sistemos lygmeniu.</t>
  </si>
  <si>
    <t>Sąnaudų centrui (netiesiogiai skirstomų sąnaudų grupėms) priskirta sąnaudų suma, kuri skirstoma naudojant paskirstymo kriterijus.</t>
  </si>
  <si>
    <t>Kiekvieno sąnaudų centro (netiesiogiai skirstomų sąnaudų grupės) suma turi sutapti su RVA informacija.</t>
  </si>
  <si>
    <t>Kiekvieno sąnaudų centro (netiesiogiai skirstomų sąnaudų grupės) sąnaudų suma, paskirstyta konkrečiai paslaugai konkrečioje sistemoje, naudojant paskirstymo kriterijus</t>
  </si>
  <si>
    <t>Turi atitikti E stulpelio dalį, lygią D stulelyje nurodytai paskirstymo kriterijaus reikšmei (F = E ÷ C × D)</t>
  </si>
  <si>
    <t>F stulpelio duomenys paslaugų ir sistemų lygmeniu turi sutapti su RVA duomenimis.</t>
  </si>
  <si>
    <t>ILGALAIKIO TURTO VERTĖS IR NUSIDĖVĖJIMO (AMORTIZACIJOS) ATASKAITA</t>
  </si>
  <si>
    <t>Metinio nusidėvėjimo perskaičiavimas</t>
  </si>
  <si>
    <t>Nr.</t>
  </si>
  <si>
    <t>Pavadinimas</t>
  </si>
  <si>
    <t>Pogrupis</t>
  </si>
  <si>
    <t>Pogrupis RVA</t>
  </si>
  <si>
    <t>Pirminis priskyrimas</t>
  </si>
  <si>
    <t>Pirminis priskyrimas (kategorija)</t>
  </si>
  <si>
    <t>Inventorinis numeris</t>
  </si>
  <si>
    <t>Įvedimo į eksploataciją data</t>
  </si>
  <si>
    <t>Taikymo kainoje data</t>
  </si>
  <si>
    <t>Rekonstrukcijos ir remontų, didinančių turto vertę, atlikimo data</t>
  </si>
  <si>
    <t>Nudėvėjimo (eksploat.) laikotarpis</t>
  </si>
  <si>
    <t>Nudėvėjimo (eksploat.) laikotarpis (pagal A7 priedą)</t>
  </si>
  <si>
    <r>
      <t>Bendrosios veiklos turtas</t>
    </r>
    <r>
      <rPr>
        <vertAlign val="superscript"/>
        <sz val="10"/>
        <rFont val="Arial"/>
        <family val="2"/>
      </rPr>
      <t>5</t>
    </r>
  </si>
  <si>
    <r>
      <t>Pagal koncesijos nuomos sutartį valdomas turtas</t>
    </r>
    <r>
      <rPr>
        <vertAlign val="superscript"/>
        <sz val="10"/>
        <rFont val="Arial"/>
        <family val="2"/>
      </rPr>
      <t>6</t>
    </r>
  </si>
  <si>
    <t>Suderinimo data ir nutarimo Nr.</t>
  </si>
  <si>
    <t>Ataskaitinio laikotarpio pabaigai</t>
  </si>
  <si>
    <t>Per laikotarpį</t>
  </si>
  <si>
    <t>Įsigijimo savikaina, iš viso:</t>
  </si>
  <si>
    <t>Įsigijimo savikainos dalis iš</t>
  </si>
  <si>
    <t>Nesuderinta vertė</t>
  </si>
  <si>
    <r>
      <t>Reguliuojamų kainų verslo vienetams ir paslaugoms (produktams) draudžiamo priskirti turto vertė</t>
    </r>
    <r>
      <rPr>
        <vertAlign val="superscript"/>
        <sz val="10"/>
        <color rgb="FFFF0000"/>
        <rFont val="Arial"/>
        <family val="2"/>
      </rPr>
      <t>2,4</t>
    </r>
  </si>
  <si>
    <t>Turto reguliavimo apskaitoje</t>
  </si>
  <si>
    <t>Metinis nusidėvėjim. (leidžiamos priskirti turto vertės)</t>
  </si>
  <si>
    <t>Metinis nusidėvėjim. (draudžiamos priskirti turto vertės)</t>
  </si>
  <si>
    <t>Nudėvėtina vertė 2020-01-01</t>
  </si>
  <si>
    <t>Nusidėvėjimo pradžia</t>
  </si>
  <si>
    <t>Koregavimas</t>
  </si>
  <si>
    <t>Nusidėvėjimo pabaiga</t>
  </si>
  <si>
    <t>Liko dėvėtis mėnesių 2020-01-01</t>
  </si>
  <si>
    <t>Mėnesinis nusidėvėjimas</t>
  </si>
  <si>
    <t>Liko dėvėtis mėnesių 2021-01-01</t>
  </si>
  <si>
    <t>Dėvėjosi mėnesių 2020 metais</t>
  </si>
  <si>
    <t>Turėjo pilnai nusidėvėti iki 2021-01-01</t>
  </si>
  <si>
    <t>Metinis nusidėvėjimas</t>
  </si>
  <si>
    <t>Kontrolė</t>
  </si>
  <si>
    <t>ES strukt. fondų</t>
  </si>
  <si>
    <t>Dotacijų, subsidijų</t>
  </si>
  <si>
    <t>ATL lėšomis</t>
  </si>
  <si>
    <t>Kiti finansavimo šaltiniai</t>
  </si>
  <si>
    <t>Vartotojų</t>
  </si>
  <si>
    <t>Ūkio subjekto lėšų</t>
  </si>
  <si>
    <t>Nudėvėtina įsigijimo savikaina (leidžiamos priskirti turto vertės)</t>
  </si>
  <si>
    <t>Sukauptas nusidėvėjim. (leidžiamos priskirti turto vertės)</t>
  </si>
  <si>
    <t>Nudėvėtina likutinė vertė (leidžiamos priskirti turto vertės)</t>
  </si>
  <si>
    <t>metai</t>
  </si>
  <si>
    <t>Eur</t>
  </si>
  <si>
    <t>10'</t>
  </si>
  <si>
    <t/>
  </si>
  <si>
    <t>TS_1GAM-KAT</t>
  </si>
  <si>
    <t>TS_1GAM-KOG</t>
  </si>
  <si>
    <t>TS_1PIK-KAT</t>
  </si>
  <si>
    <t>TS_1PIK-KOG</t>
  </si>
  <si>
    <t>TS_2PER</t>
  </si>
  <si>
    <t>TS_2BAL</t>
  </si>
  <si>
    <t>TS_2TER</t>
  </si>
  <si>
    <t>TS_3MAŽ</t>
  </si>
  <si>
    <t>TS_4KVT</t>
  </si>
  <si>
    <t>TS_4KVG</t>
  </si>
  <si>
    <t>TS_4KVP</t>
  </si>
  <si>
    <t>TS_5NKVP</t>
  </si>
  <si>
    <t>TS_6SIR</t>
  </si>
  <si>
    <t>TS_7ATL</t>
  </si>
  <si>
    <t>TS_8ELE</t>
  </si>
  <si>
    <t>TS_9KITA</t>
  </si>
  <si>
    <t>TS_9KITA2</t>
  </si>
  <si>
    <t>TS_9KITA3</t>
  </si>
  <si>
    <t>TS_9KITA4</t>
  </si>
  <si>
    <t>NS_1NS</t>
  </si>
  <si>
    <t>NS_2NS</t>
  </si>
  <si>
    <t>NS_3NS</t>
  </si>
  <si>
    <t>NS_4NS</t>
  </si>
  <si>
    <t>NS_5NS</t>
  </si>
  <si>
    <t>NS_6NS</t>
  </si>
  <si>
    <t>1NS</t>
  </si>
  <si>
    <t>2NS</t>
  </si>
  <si>
    <t>3NS</t>
  </si>
  <si>
    <t>4NS</t>
  </si>
  <si>
    <t>5NS</t>
  </si>
  <si>
    <t>6NS</t>
  </si>
  <si>
    <t>7NS</t>
  </si>
  <si>
    <t>8NS</t>
  </si>
  <si>
    <t>9NS</t>
  </si>
  <si>
    <t>10NS</t>
  </si>
  <si>
    <t>11NS</t>
  </si>
  <si>
    <t>12NS</t>
  </si>
  <si>
    <t>13NS</t>
  </si>
  <si>
    <t>14NS</t>
  </si>
  <si>
    <t>15NS</t>
  </si>
  <si>
    <t>7_administratorė-personalo specialistė</t>
  </si>
  <si>
    <t>BS - Bendrosios sąnaudos</t>
  </si>
  <si>
    <t>102_buhalterė</t>
  </si>
  <si>
    <t>124_buhalterė</t>
  </si>
  <si>
    <t>199_buhalterė</t>
  </si>
  <si>
    <t>352_buhalterė</t>
  </si>
  <si>
    <t>408_vyr. finansininkė</t>
  </si>
  <si>
    <t>445_direktorius</t>
  </si>
  <si>
    <t>496_direktoriaus pavaduotojas</t>
  </si>
  <si>
    <t>505_administratorė-vieš.pirkimų specialistė</t>
  </si>
  <si>
    <t>323_darbininkė</t>
  </si>
  <si>
    <t>112_automatizuotų katilų operatorius</t>
  </si>
  <si>
    <t>TS - Gamyba katilinėse</t>
  </si>
  <si>
    <t>553_automatizuotų katilų operatorius brigadoje</t>
  </si>
  <si>
    <t>555_katilinės kūrikas</t>
  </si>
  <si>
    <t>559_automatizuotų katilų operatorius</t>
  </si>
  <si>
    <t>563_katilinės kūrikas</t>
  </si>
  <si>
    <t>565_automatizuotų katilų operatorius brigadoje</t>
  </si>
  <si>
    <t>571_katilinės kūrikas</t>
  </si>
  <si>
    <t>577_automatizuotų katilų operatorius brigadoje</t>
  </si>
  <si>
    <t>579_katilinės kūrikas</t>
  </si>
  <si>
    <t>581_automatizuotų katilų operatorius</t>
  </si>
  <si>
    <t>585_automatizuotų katilų operatorius</t>
  </si>
  <si>
    <t>586_automatizuotų katilų operatorius</t>
  </si>
  <si>
    <t>587_automatizuotų katilų operatorius</t>
  </si>
  <si>
    <t>589_katilinės kūrikas</t>
  </si>
  <si>
    <t>592_automatizuotų katilų operatorius brigadoje</t>
  </si>
  <si>
    <t>611_automatizuotų katilų operatorius</t>
  </si>
  <si>
    <t>582,612_katilinės kūrikas</t>
  </si>
  <si>
    <t>588,615_katilinės kūrikas</t>
  </si>
  <si>
    <t>591,617_katilinės kūrikas</t>
  </si>
  <si>
    <t>590,616_katilinės kūrikas</t>
  </si>
  <si>
    <t>584,614_katilinės kūrikas</t>
  </si>
  <si>
    <t>583,613_katilinės kūrikas</t>
  </si>
  <si>
    <t>106,604_katilinės kūrikas</t>
  </si>
  <si>
    <t>607_katilinės kūrikė</t>
  </si>
  <si>
    <t>572_katilinės kūrikas</t>
  </si>
  <si>
    <t>13_elektrikas automatikas</t>
  </si>
  <si>
    <t>TS - Perdavimas</t>
  </si>
  <si>
    <t>22_elektrotechnikas</t>
  </si>
  <si>
    <t>25_elektrotechnikas</t>
  </si>
  <si>
    <t>26_šaltkalvis santechnikas-traktorininkas</t>
  </si>
  <si>
    <t>108_šaltkalvis santechnikas-suvirintojas</t>
  </si>
  <si>
    <t>267_elektrotechnikas</t>
  </si>
  <si>
    <t>277_šaltkalvis santechnikas-traktorininkas</t>
  </si>
  <si>
    <t>278_šaltkalvis-elektrotechnikas</t>
  </si>
  <si>
    <t>388_šaltkalvis santechnikas-suvirintojas</t>
  </si>
  <si>
    <t>404_tarnybos vadovas</t>
  </si>
  <si>
    <t>491_šaltkalvis santechnikas-suvirintojas</t>
  </si>
  <si>
    <t>545_šaltkalvis santechnikas</t>
  </si>
  <si>
    <t>548_šaltkalvis santechnikas</t>
  </si>
  <si>
    <t>600_elektrikas automatikas</t>
  </si>
  <si>
    <t>534_šaltkalvis santechnikas-traktorininkas</t>
  </si>
  <si>
    <t>370_inžinierius šilumininkas</t>
  </si>
  <si>
    <t>TS - Mažm_aptarnavimas</t>
  </si>
  <si>
    <t>410_inžinierius šilumininkas</t>
  </si>
  <si>
    <t>447_inžinierius šilumininkas</t>
  </si>
  <si>
    <t>568_tarnybos vadovas</t>
  </si>
  <si>
    <t>575_tarnybos vadovas</t>
  </si>
  <si>
    <t>576_inžinierius šilumininkas</t>
  </si>
  <si>
    <t>8_kontrolierius</t>
  </si>
  <si>
    <t>TS - Kita reguliuojama</t>
  </si>
  <si>
    <t>18_šaltkalvis santechnikas</t>
  </si>
  <si>
    <t>23_šaltkalvis santechnikas</t>
  </si>
  <si>
    <t>111_šaltkalvis santechnikas</t>
  </si>
  <si>
    <t>282_kontrolierė</t>
  </si>
  <si>
    <t>358_šaltkalvis santechnikas</t>
  </si>
  <si>
    <t>490_šaltkalvis santechnikas</t>
  </si>
  <si>
    <t>492_šaltkalvis santechnikas-asenizacinės mašinos vairuotojas</t>
  </si>
  <si>
    <t>502_šaltkalvis santechnikas</t>
  </si>
  <si>
    <t>580_šaltkalvis santechnikas-traktorininkas, asen.m. vair.</t>
  </si>
  <si>
    <t>TS - Kitos paslaugos3</t>
  </si>
  <si>
    <t>594_tarnybos vadovas</t>
  </si>
  <si>
    <t>286_vandentvarkos inžinierius</t>
  </si>
  <si>
    <t>286_tarnybos vadovas</t>
  </si>
  <si>
    <t>569_vandentvarkos inžinierius</t>
  </si>
  <si>
    <t>346_vyriausiasis inžinierius</t>
  </si>
  <si>
    <t>403_vandentvarkos inžinierė</t>
  </si>
  <si>
    <t>534_šaltkalvis-ekskavat.-aseniz.m.vair.</t>
  </si>
  <si>
    <t>544_šaltkalvis santechnikas</t>
  </si>
  <si>
    <t>6_pastatų priežiūros ir administravimo specialistė</t>
  </si>
  <si>
    <t>15_šaltkalvis santechnikas-statybininkas</t>
  </si>
  <si>
    <t>38_pirtininkė</t>
  </si>
  <si>
    <t>39_pirtininkė</t>
  </si>
  <si>
    <t>41_pirtininkė</t>
  </si>
  <si>
    <t>50_pirtininkė</t>
  </si>
  <si>
    <t>272_pirties katilinės kūrikė</t>
  </si>
  <si>
    <t>291_pirtininkė</t>
  </si>
  <si>
    <t>339_pirtininkė</t>
  </si>
  <si>
    <t>349_tarnybos vadovas</t>
  </si>
  <si>
    <t>353_pirties katilinės kūrikas</t>
  </si>
  <si>
    <t>393_šaltkalvis santechnikas-statybininkas</t>
  </si>
  <si>
    <t>405_pastatų priežiūros ir remonto inžinierė</t>
  </si>
  <si>
    <t>446_pirtininkas</t>
  </si>
  <si>
    <t>499_pirtininkė</t>
  </si>
  <si>
    <t>501_pastatų priežiūros ir administravimo specialistė</t>
  </si>
  <si>
    <t>538_šaltkalvis santechnikas-statybininkas</t>
  </si>
  <si>
    <t>540_šaltkalvis santechnikas-statybininkas</t>
  </si>
  <si>
    <t>543_šaltkalvis santechnikas-statybininkas</t>
  </si>
  <si>
    <t>546_šaltkalvis santechnikas-statybininkas</t>
  </si>
  <si>
    <t>547_pastatų priežiūros ir remonto meistras</t>
  </si>
  <si>
    <t>573_šaltkalvis santechnikas-statybininkas</t>
  </si>
  <si>
    <t>578_šaltkalvis santechnikas-statybininkas</t>
  </si>
  <si>
    <t>598_šaltkalvis santechnikas</t>
  </si>
  <si>
    <t>339,605_Ėriškių pirties pirtininkė</t>
  </si>
  <si>
    <t>608_Raguvos pirties pirtininkė</t>
  </si>
  <si>
    <t>603_Naujamiesčio pirties pirtininkė</t>
  </si>
  <si>
    <t>619_pastatų priež. ir administr. specialistė</t>
  </si>
  <si>
    <t>499,596,601_Smilgių pirties pirtininkė</t>
  </si>
  <si>
    <t>593_šaltkalvis santechnikas-statybininkas</t>
  </si>
  <si>
    <t>104,597,602_Ramygalos pirties pirtininkė</t>
  </si>
  <si>
    <t>599_pastatų  priež. ir remonto  inžinierius</t>
  </si>
  <si>
    <t>398,595,609_Upytės pirties pirtininkė</t>
  </si>
  <si>
    <t>606_Dembavos pirties pirtininkė</t>
  </si>
  <si>
    <t>106,604_Vadoklių pirties pirtininkas</t>
  </si>
  <si>
    <t>544_šaltkalvis santechnikas-statybininkas</t>
  </si>
  <si>
    <t>607_Krekenavos pirties pirtininkė</t>
  </si>
  <si>
    <t>572_Naujamiesčio pirties pirtininkė</t>
  </si>
  <si>
    <t>NS - Netiesioginis_turtas</t>
  </si>
  <si>
    <t>Suskystindų dujų sąnaudų atskyrimas iš gamtinių dujų sąnaudų</t>
  </si>
  <si>
    <t>Pelenų tavrkymo sąnaudų išskyrimas</t>
  </si>
  <si>
    <t>Vandens technologijai perdavimo paslaugai išskyrimas</t>
  </si>
  <si>
    <t>Elektros technologijai perdavimo paslaugai išskyrimas</t>
  </si>
  <si>
    <t>Kuro sąnaudų pagal rūšis ir paslaugas perskirstymas dėl pirminio kaštavimo klaidų</t>
  </si>
  <si>
    <t>Administracijos elektros sąnaudų iškėlimas iš Elektros technologijai prie komunalinių paslaugų</t>
  </si>
  <si>
    <t>Pirminio kaštavimo minimalių sumų klaidų koregavimai</t>
  </si>
  <si>
    <t>VERT mokesčių perkėlimas į perdavimo paslaugą</t>
  </si>
  <si>
    <t>Savivaldybės kompensuotos sąnaudų dalies iškėlimas prie nereguliuojamos veiklos</t>
  </si>
  <si>
    <t>Netiesioginis_turtas</t>
  </si>
  <si>
    <t>Infrastruktūros valdymas</t>
  </si>
  <si>
    <t>Tiesiogiai paslaugoms priskita ilgalaikio turto vertė (Šilumai), proc.</t>
  </si>
  <si>
    <t>Netaikoma, -</t>
  </si>
  <si>
    <t>Geriamojo vandens tiekimo ir nuotekų tvarkymo licencija</t>
  </si>
  <si>
    <t>1_Patentai</t>
  </si>
  <si>
    <t>Programinės įrangos NOD32 licencija</t>
  </si>
  <si>
    <t>5/100 vandentiekio linijos - vandentiekio tinklų (4400-2440-6534) , 40,66 m</t>
  </si>
  <si>
    <t>2-2-11.PAST_KITA</t>
  </si>
  <si>
    <t>5/100 vandentiekio linijos - vandentiekio tinklų (4400-2440-6562) , 247,18 m</t>
  </si>
  <si>
    <t>5/100 vandentiekio linijos - vandentiekio tinklų (4400-2440-6584) , 160,65 m</t>
  </si>
  <si>
    <t>5/100 vandentiekio linijos - vandentiekio tinklų (4400-2440-6619) , 437,82 m</t>
  </si>
  <si>
    <t>5/100 vandentiekio linijos - vandentiekio tinklų (4400-2440-6622) , 40,24 m</t>
  </si>
  <si>
    <t>5/100 vandentiekio linijos - vandentiekio tinklų (4400-2440-6636) , 169,84 m</t>
  </si>
  <si>
    <t>5/100 vandentiekio linijos - vandentiekio tinklų (4400-2440-6651) , 217,39 m</t>
  </si>
  <si>
    <t>5/100 vandentiekio linijos - vandentiekio tinklų (4400-2440-6662) , 30,19 m</t>
  </si>
  <si>
    <t>5/100 vandentiekio linijos - vandentiekio tinklų (4400-2441-7690) , 119,60 m</t>
  </si>
  <si>
    <t>5/100 nuotekų linijos-  nuotekų šalinimo tinklų (4400-2440-6840) , 41,06 m</t>
  </si>
  <si>
    <t>5/100 nuotekų linijos-  nuotekų šalinimo tinklų (4400-2440-6862) , 247,20 m</t>
  </si>
  <si>
    <t>5/100 nuotekų linijos-  nuotekų šalinimo tinklų (4400-2440-6884) , 359,95 m</t>
  </si>
  <si>
    <t>5/100 nuotekų linijos-  nuotekų šalinimo tinklų (4400-2440-6908) , 39,82 m</t>
  </si>
  <si>
    <t>5/100 nuotekų linijos-  nuotekų šalinimo tinklų (4400-2440-6918) , 587,95 m</t>
  </si>
  <si>
    <t>5/100 nuotekų linijos-  nuotekų šalinimo tinklų (4400-2440-6928) , 27,22m</t>
  </si>
  <si>
    <t>5/100 nuotekų linijos-  slėginių nuotekų  tinklų (4400-2440-6930) , 121,21 m</t>
  </si>
  <si>
    <t>5/100 vandentiekio linijos -  vandentiekio tinklų (4400-2440-6519) , 1982,16 m</t>
  </si>
  <si>
    <t>5/100 nuotekų linijos-   nuotekų šalinimo tinklų (4400-2440-6724) , 916,76 m</t>
  </si>
  <si>
    <t>5/100 nuotekų linijos-   nuotekų šalinimo tinklų (4400-2440-6751) , 612,56 m</t>
  </si>
  <si>
    <t>5/100 nuotekų linijos-   nuotekų šalinimo tinklų (4400-2440-6773) , 184,25 m</t>
  </si>
  <si>
    <t>6/100 nuotekų linijos-buitinių nuotekų tinklų (4400-2427-5949) , 281,67 m</t>
  </si>
  <si>
    <t>6/100 nuotekų linijos-buitinių nuotekų tinklų (4400-2427-5950) , 1287,89 m</t>
  </si>
  <si>
    <t>6/100 nuotekų linijos-buitinių nuotekų tinklų (4400-2430-7531) , 386,31 m</t>
  </si>
  <si>
    <t>6/100 nuotekų linijos-buitinių nuotekų tinklų (4400-2430-7542) , 3046,46m</t>
  </si>
  <si>
    <t>6/100 pastato - technologinio pastato (69,69 kv. m) (4400-2447-1761) Kęstučio g.50, Krekena</t>
  </si>
  <si>
    <t>6/100 kitų statinių (inžinerinių)- priėmimo kameros (4400-2447-1794) Kęstučio g.50, Krekenava</t>
  </si>
  <si>
    <t>6/100 kitų statinių (inžinerinių)- dumblo rezervuaro (4400-2447-1783) Kęstučio g.50, Krekenava</t>
  </si>
  <si>
    <t>6/100 nuotekų linijos-buitinių nuotekų  tinklų (4400-2586-4600) , 10,44 m</t>
  </si>
  <si>
    <t>6/100 nuotekų linijos-buitinių nuotekų  tinklų (4400-2451-3451) , 17,70 m</t>
  </si>
  <si>
    <t>6/100 nuotekų linijos-buitinių nuotekų  tinklų (4400-2586-4611) , 36,48 m</t>
  </si>
  <si>
    <t>6/100 nuotekų linijos-drenažo tinklų (4400-2451-3438) , 104,04 m</t>
  </si>
  <si>
    <t>6/100 vandentiekio linijos - vandentiekio tinklų (4400-2451-6900) 65,09 m</t>
  </si>
  <si>
    <t>Spaudiminės kanalizacijos tinklai 149 m, (unik.Nr.4400-0355-5160), Gustonių k. Naujamiesčio sen.</t>
  </si>
  <si>
    <t>Fekalinės kanalizacijos tinklai, 1464,60 m (unik.Nr.4400-0355-5393),šuliniai 53 vnt.Gustonių k.</t>
  </si>
  <si>
    <t xml:space="preserve">Vandentiekio tinklai 1477,26 m, (unik.Nr.4400-0355-5582) ,šuliniai 8 vnt., Gustonių k. </t>
  </si>
  <si>
    <t>Kompiuterinė programa Alga 2000</t>
  </si>
  <si>
    <t>1_Programine iranga_standartinė</t>
  </si>
  <si>
    <t>Programinė įranga  Microsoft Office  HB 2013 LT</t>
  </si>
  <si>
    <t>Programinė įranga Antivirusinė G-Data IS MultiUser Goverment</t>
  </si>
  <si>
    <t>Programinė įranga ESD MS. Office&amp;Bus 2016 1PC</t>
  </si>
  <si>
    <t>Žemė  (11,31 arai)</t>
  </si>
  <si>
    <t>2-1-0.Zeme</t>
  </si>
  <si>
    <t>Nuotekų šalinimo tinklai (4400-2427-5950) 1287,89 m</t>
  </si>
  <si>
    <t>2-2-3.PAST_GAM_tech_kita</t>
  </si>
  <si>
    <t>Nuotekų šalinimo tinklai (4400-2430-7531) 386,31 m</t>
  </si>
  <si>
    <t>Technologinis pastatas (4400-2447-1761)</t>
  </si>
  <si>
    <t>Priėmimo kamera (4400-2447-1794)</t>
  </si>
  <si>
    <t xml:space="preserve">Dumblo rezervuaras (4400-2447-1783) </t>
  </si>
  <si>
    <t>Nuotekų šalinimo tinklai (4400-2586-4600) 17,7 m</t>
  </si>
  <si>
    <t>Nuotekų šalinimo tinklai (4400-2451-3451) 10,44 m</t>
  </si>
  <si>
    <t>Nuotekų šalinimo tinklai (4400-2586-4611) 36,48 m</t>
  </si>
  <si>
    <t>5/100 nuotekų linijos-   nuotekų šalinimo tinklų (4400-2440-6808) , 308,47 m</t>
  </si>
  <si>
    <t>5/100 nuotekų linijos-   nuotekų šalinimo tinklų (4400-2440-6819) , 452,59 m</t>
  </si>
  <si>
    <t>6/100 pastato - orapūčių pastato (4400-2454-4305) , 38,76 kv.m</t>
  </si>
  <si>
    <t>5/100 nuotekų linijos- nuotekų šalinimo tinklų (4400-2454-7428) , 28,93 m</t>
  </si>
  <si>
    <t>5/100 nuotekų linijos- nuotekų šalinimo tinklų (4400-2454-7451) , 77,14 m</t>
  </si>
  <si>
    <t>5/100 nuotekų linijos- slėginių nuotekų  tinklų (4400-2454-7462) , 25,61 m</t>
  </si>
  <si>
    <t>5/100 nuotekų linijos- nuotekų šalinimo tinklų (4400-2454-7484) , 28,33 m</t>
  </si>
  <si>
    <t>5/100 nuotekų linijos- nuotekų šalinimo tinklų (4400-2454-7495) , 14,83 m</t>
  </si>
  <si>
    <t>5/100 nuotekų linijos- slėginių nuotekų  tinklų (4400-2454-7508) , 10,66 m</t>
  </si>
  <si>
    <t>5/100 nuotekų linijos- slėginių nuotekų  tinklų (4400-2454-7519) , 21,20 m</t>
  </si>
  <si>
    <t>5/100 nuotekų linijos- nuotekų šalinimo tinklų (4400-2454-7532) , 47,32 m</t>
  </si>
  <si>
    <t>5/100 nuotekų linijos- lietaus nuotekų  tinklų (4400-2454-7584) , 1,96 m</t>
  </si>
  <si>
    <t>6/100 vandentiekio linijos - vandentiekio tinklų (4400-2445-1186) 216,37m</t>
  </si>
  <si>
    <t>6/100 vandentiekio linijos - vandentiekio tinklų (4400-2430-7553) 1647,90m</t>
  </si>
  <si>
    <t>6/100 vandentiekio linijos - vandentiekio tinklų (4400-2422-8859) 562,44 m</t>
  </si>
  <si>
    <t>6/100 nuotekų linijos-buitinių nuotekų tinklų (4400-2445-1147) , 501,70 m</t>
  </si>
  <si>
    <t>6/100 nuotekų linijos-buitinių nuotekų tinklų (4400-2447-0720) , 214,41 m</t>
  </si>
  <si>
    <t>6/100 nuotekų linijos-buitinių nuotekų tinklų (4400-2430-7497) , 1387,07 m</t>
  </si>
  <si>
    <t>6/100 nuotekų linijos-buitinių nuotekų tinklų (4400-2427-5916) , 488,40 m</t>
  </si>
  <si>
    <t>Valymo įrenginiai (unik.Nr. 4400-0357-5416) Gustonių k. Naujamiesčio sen.</t>
  </si>
  <si>
    <t>Kiemo aptvėrimas (unik.Nr.4400-0357-4812) Gustonių k. Naujamiesčio sen.</t>
  </si>
  <si>
    <t>Operatorinė, b.plotas 3,17kv.m, (unik.Nr.4400-0357-4723) Gustonių k. Naujamiesčio sen.</t>
  </si>
  <si>
    <t>Katilinės pastatas (unik.Nr.4400-3035-3007) Statybininkų g.32, Vadoklių mstl.,Panevėžio r.sav.</t>
  </si>
  <si>
    <t>Negyvenamoji patalpa (unik.Nr. 6697-5000-3016:002) Kaštonų g. 2-2, Ramygalos m.,Panevėžio r.sav.</t>
  </si>
  <si>
    <t xml:space="preserve">Metalinė tvora (unik.Nr. 4400-4380-8502), ilgis 155,78 m, aukštis 1,50 m Ėriškių g. 4C, Upytės k. </t>
  </si>
  <si>
    <t>2-2-10.PAST_keliai_šaligatviai_aikštelės_tvoros</t>
  </si>
  <si>
    <t>5/100 pastato-nugeležinimo stoties (4400-3910-5934), plotas 10,35 kv.m.Ibutonių g. 19, Ibutonių k.</t>
  </si>
  <si>
    <t>5/100 pastato-nugeležinimo stoties (4400-3910-5956),plotas 10,35 kv.m, Ėriškių g.14B, Upytės k.</t>
  </si>
  <si>
    <t>5/100 pastato-nugeležinimo stoties (4400-3910-5990), plotas 8,19 kv.m, Ėriškėlių g. 18, Ėriškių k.</t>
  </si>
  <si>
    <t>Finansų valdymo sistema PROFIT-W SQL</t>
  </si>
  <si>
    <t>1,5 MW Konteinerinė katilinė</t>
  </si>
  <si>
    <t>2-2-2.PAST_GAM_kont_katilines_siurblines</t>
  </si>
  <si>
    <t>SMD katilinės pastatas Upytės sen. Panevėžio r.</t>
  </si>
  <si>
    <t>2-2-1.PAST_GAM_katilinės</t>
  </si>
  <si>
    <t>0,4 kv oro linija iš KT G-416 inv.. R323421 Skaisgirių k. Panevėžio r.</t>
  </si>
  <si>
    <t>Mechaninės dirbtuvės</t>
  </si>
  <si>
    <t>Magistralinės šilumos trąsos (plieno, 1562,81 m)</t>
  </si>
  <si>
    <t>Vandentiekio tinklai (4400-2445-1186) 216,37 m</t>
  </si>
  <si>
    <t>Vandentiekio tinklai (4400-2430-7553) 1647,9 m</t>
  </si>
  <si>
    <t>Vandentiekio tinklai (4400-2422-8859) 562,44 m</t>
  </si>
  <si>
    <t>Vandentiekio tinklai (4400-2422-8862) 1570,8 m</t>
  </si>
  <si>
    <t>Nuotekų šalinimo tinklai (4400-2445-1147) 501,7 m</t>
  </si>
  <si>
    <t>Nuotekų šalinimo tinklai (4400-2447-0720) 214,41 m</t>
  </si>
  <si>
    <t>Nuotekų šalinimo tinklai (4400-2430-7497) 1387,07 m</t>
  </si>
  <si>
    <t>Nuotekų šalinimo tinklai (4400-2427-5916) 488,4 m</t>
  </si>
  <si>
    <t>Nuotekų šalinimo tinklai (4400-2427-5949) 281,67 m</t>
  </si>
  <si>
    <t>Nuotekų šalinimo tinklai (4400-2440-6862) 247,20 m</t>
  </si>
  <si>
    <t>Nuotekų šalinimo tinklai (4400-2440-6884) 359,85 m</t>
  </si>
  <si>
    <t>Nuotekų šalinimo tinklai (4400-2447-6908) 39,82 m</t>
  </si>
  <si>
    <t>Nuotekų šalinimo tinklai (4400-2440-6919) 587,95 m</t>
  </si>
  <si>
    <t>Nuotekų šalinimo tinklai (4400-2440-6928) 27,22 m</t>
  </si>
  <si>
    <t>Nuotekų šalinimo tinklai (4400-2440-6930) 121,21 m</t>
  </si>
  <si>
    <t>Vandentiekio tinklai (4400-2440-6529) 181,75 m</t>
  </si>
  <si>
    <t>Nuotekų šalinimo tinklai (4400-2440-6724) 916,76 m</t>
  </si>
  <si>
    <t>Nuotekų šalinimo tinklai (4400-2440-6751) 612,56 m</t>
  </si>
  <si>
    <t>Nuotekų šalinimo tinklai (4400-2440-6773) 184,25 m</t>
  </si>
  <si>
    <t>Nuotekų šalinimo tinklai (4400-2440-6808) 308,47 m</t>
  </si>
  <si>
    <t>Nuotekų šalinimo tinklai (4400-2440-6819) 452,59 m</t>
  </si>
  <si>
    <t>Orapučių pastatas 1H 1/g (4400-2454-4305)</t>
  </si>
  <si>
    <t>Nuotekų šalinimo tinklai (4400-2454-7428) 28,93 m</t>
  </si>
  <si>
    <t>Nuotekų šalinimo tinklai (4400-2454-7451) 77,14 m</t>
  </si>
  <si>
    <t>Nuotekų šalinimo tinklai (4400-2454-7462) 25,61 m</t>
  </si>
  <si>
    <t>Nuotekų šalinimo tinklai (4400-2454-7484) 28,33 m</t>
  </si>
  <si>
    <t>Nuotekų šalinimo tinklai (4400-2454-7495) 14,83 m</t>
  </si>
  <si>
    <t>Nuotekų šalinimo tinklai (4400-2454-7508) 10,66 m</t>
  </si>
  <si>
    <t>Nuotekų šalinimo tinklai (4400-2454- 7519) 21,20 m</t>
  </si>
  <si>
    <t>Vandentiekio tinklai (unik.Nr.4400-1839-1087) 43,81 m, Veteranų g., Dembavos k.</t>
  </si>
  <si>
    <t>Šilumos tinklai (unik.Nr.4400-3806-6696) 388,57 m, Liepų g.,Dembavos k.</t>
  </si>
  <si>
    <t>Šilumos tinklai (unik.Nr.4400-3806-6641) 182,32 m, Melioratorių g., Dembavos k.</t>
  </si>
  <si>
    <t>94/100 nuotekų  tinklų, 229,23 m  Sodų  g., Krekenava (4400-3819-6676)</t>
  </si>
  <si>
    <t>94/100 nuotekų  tinklų, 265,93 m  M. Antanaičio  g., Krekenava (4400-3819-6680)</t>
  </si>
  <si>
    <t>94/100 nuotekų  tinklų, 241,93 m  Pušyno  g., Krekenava (4400-3819-6691)</t>
  </si>
  <si>
    <t>94/100 nuotekų  tinklų, 207,63 m  Mechanizatorių  g., Krekenava (4400-3819-6704)</t>
  </si>
  <si>
    <t>94/100 nuotekų  tinklų, 78,50 m  Nevėžio  g., Krekenava (4400-3819-6715)</t>
  </si>
  <si>
    <t>94/100 nuotekų  tinklų, 111,36 m  Beržytės  g., Krekenava (4400-3819-6726)</t>
  </si>
  <si>
    <t>94/100 nuotekų  tinklų, 650,68 m  Nevėžio  g., Krekenava (4400-3819-6748)</t>
  </si>
  <si>
    <t>94/100 vandentiekio  tinklų, 258,84 m  Kęstučio  g., Krekenava (4400-3819-6626)</t>
  </si>
  <si>
    <t>94/100 vandentiekio  tinklų, 263,80 m  M.Antanaičio  g., Krekenava (4400-3819-6637)</t>
  </si>
  <si>
    <t>94/100 vandentiekio  tinklų, 131,36 m  Vytauto  g., Krekenava (4400-3819-6648)</t>
  </si>
  <si>
    <t>94/100 vandentiekio  tinklų, 214,82 m  Mechanizatorių  g., Krekenava (4400-3819-6659)</t>
  </si>
  <si>
    <t>94/100 vandentiekio  tinklų, 296,42 m  Švenčiuliškių  g., Krekenava (4400-3819-6662)</t>
  </si>
  <si>
    <t>94/100 vandentiekio  tinklų, 1067,36 m  Švenčiuliškių  g., Krekenava (4400-3819-2298)</t>
  </si>
  <si>
    <t>Hidroforas 25 HW t65</t>
  </si>
  <si>
    <t>2-3-5.MAS_KITA</t>
  </si>
  <si>
    <t>Akumuliatoriaus pakrovėjas su užvedimo funkcija</t>
  </si>
  <si>
    <t>Apsauginiai vožtuvai 6 bar. 2 Prescor, 2 vnt.</t>
  </si>
  <si>
    <t>Krūmapjovė CC2 145</t>
  </si>
  <si>
    <t>Siurblys MTB 65-160/171 A-F-A-BQQV  400D</t>
  </si>
  <si>
    <t>2-3-3.MAS_siurbliai_kita</t>
  </si>
  <si>
    <t>Kompresorius oro su priedais (šlanga ir pistoletas)</t>
  </si>
  <si>
    <t>Vandens šildymo katilas VŠPK-2</t>
  </si>
  <si>
    <t>2-3-2.MAS_vandens_šildymo_katilai</t>
  </si>
  <si>
    <t>Siurblys MCM 10/50</t>
  </si>
  <si>
    <t>Elektros variklis 15x1460 pd.tr/ž 220/380V 4AMX160L4</t>
  </si>
  <si>
    <t>Šilumokaitis 1 MW galios vandens šildymo katilui</t>
  </si>
  <si>
    <t>Granulinis vandens šildymo katilas Granpal Eco 100 kW su POLMAR reguliatoriumi</t>
  </si>
  <si>
    <t>Dujinis katilas ATTACK 45 EZ</t>
  </si>
  <si>
    <t>Granulinis degiklis Pellas  150 Kw</t>
  </si>
  <si>
    <t>Nugeležinimo filtras</t>
  </si>
  <si>
    <t>Oksidacinė talpa</t>
  </si>
  <si>
    <t>Srutvežis MMZ-6,6 kub.m (cisterna)</t>
  </si>
  <si>
    <t>2-5-5.TRAN_KITA</t>
  </si>
  <si>
    <t>Priekaba traktorinė 2PTI-4</t>
  </si>
  <si>
    <t>Drenažo tinklai (4400-2451-3438) 104,04 m</t>
  </si>
  <si>
    <t>Vandentiekio tinklai (4400-2451-6900) 65,09 m</t>
  </si>
  <si>
    <t>Vandentiekio  tinklai (4400-2440-6534) 40,66 m</t>
  </si>
  <si>
    <t>Vandentiekio tinklai (4400-2440-6562) 247,18 m</t>
  </si>
  <si>
    <t>Vandentiekio tinklai (4400-2440-6584)  160,65 m</t>
  </si>
  <si>
    <t>Vandentiekio tinklai (4400-2440-6619)  437,82 m</t>
  </si>
  <si>
    <t>Vandentiekio tinklai (4400-2440-6622)  40,24 m</t>
  </si>
  <si>
    <t>Vandentiekio tinklai (4400-2440-6636)  169,84 m</t>
  </si>
  <si>
    <t>Vandentiekio tinklai (4400-2440-6651)  217,39 m</t>
  </si>
  <si>
    <t>Vandentiekio tinklai (4400-2440-6662)  30,19 m</t>
  </si>
  <si>
    <t>Vandentiekio tinklai (4400-2441-7690) 119,6 m</t>
  </si>
  <si>
    <t>Nuotekų šalinimo tinklai (4400-2440-6840) 41,06 m</t>
  </si>
  <si>
    <t>Nuotekų šalinimo tinklai (4400-2454-7532) 47,32 m</t>
  </si>
  <si>
    <t>Nuotekų šalinimo tinklai (4400-2454-7584) 1,96 m</t>
  </si>
  <si>
    <t>Katilinė  Velžyje, Nevėžio g.62</t>
  </si>
  <si>
    <t>Buitinis pagalbinis pastatas</t>
  </si>
  <si>
    <t>Kiemo statiniai (vandens bokštas, arteziniai gręžiniai  3 vnt.)</t>
  </si>
  <si>
    <t>Nugeležinimo stotis</t>
  </si>
  <si>
    <t>Šilumos tinklai ( 1ŠT(TV)- 12ŠT(TV), 858,26 m, unik.Nr. 4400-0511-1771 Upytės k.</t>
  </si>
  <si>
    <t>Katilinė su joje sumontuota  dujine įranga (unik. Nr.4400-1007-5597), Žemdirbių g. Velžio k.</t>
  </si>
  <si>
    <t>Katilinė su joje sumontuota dujine įranga (unik.Nr.4400-2002-6473), Guobų g.Dembavos k.</t>
  </si>
  <si>
    <t>Katilinė su joje sumontuota dujine įranga (unik.Nr. 4400-1814-8636) Melioratorių g.Dembavos k.</t>
  </si>
  <si>
    <t>Automatizuota vandens nugeležinimo stotis Žibartonių k.</t>
  </si>
  <si>
    <t>Automatizuota vandens nugeležinimo stotis Ėriškių k., Upytės sen.</t>
  </si>
  <si>
    <t>Automatizuota vandens nugeležinimo stotis Upytės k., Upytės sen.</t>
  </si>
  <si>
    <t>Šilumos tinklai (unikalus Nr.4400-1839-0224), ilgis 38,07 m, Veteranų g. Dembavos k.,</t>
  </si>
  <si>
    <t>Lietaus nuotekų tinklai (šulinys 1 vnt., lietaus grotelės, unik. Nr.4400-1839-0292) 12,40 m Veteranų</t>
  </si>
  <si>
    <t>Traktorius  Belarus-820</t>
  </si>
  <si>
    <t>Suvirinimo aparatas ADD-3111</t>
  </si>
  <si>
    <t>Rotacinė šienapjovė</t>
  </si>
  <si>
    <t>Hidraulinis presas  40 t  2135 mod.</t>
  </si>
  <si>
    <t>Įžemiklis oro linijoms su 4 lazdomis, 0,4 kw</t>
  </si>
  <si>
    <t>Šilumokaičio praplovimo įrenginys</t>
  </si>
  <si>
    <t>Šienapjovė Z-178  (1,65 m)</t>
  </si>
  <si>
    <t>Vamzdynų plovimo vandens srove mašina KJ-3100</t>
  </si>
  <si>
    <t xml:space="preserve">Siurblys DS3057MT/230 2,4KW </t>
  </si>
  <si>
    <t>Šilumokaitis XB52M-1  60  su izoliacija</t>
  </si>
  <si>
    <t>50EUS-5,10SAK 230V Drenažinis siurblys</t>
  </si>
  <si>
    <t>Kieto kuro katilas Solid 2000B K45 S62</t>
  </si>
  <si>
    <t>Siurblys IL50/220-2,2/4</t>
  </si>
  <si>
    <t>Mini ekskavatorius KUBOTA U27-4 (Lizingo dalis)</t>
  </si>
  <si>
    <t>Mini ekskavatorius KUBOTA U27-4 (biudžeto lėšos)</t>
  </si>
  <si>
    <t xml:space="preserve">Granulių siurbimo sistema </t>
  </si>
  <si>
    <t>Vakuuminis kuro siurblys (granulių siurbimo sistemoje)</t>
  </si>
  <si>
    <t>Priekaba Bazaltas 1</t>
  </si>
  <si>
    <t>Audi 80 B4</t>
  </si>
  <si>
    <t>2-5-2.TRAN_lengvieji</t>
  </si>
  <si>
    <t>AUDI - 80</t>
  </si>
  <si>
    <t>AUDI-80 AVANT</t>
  </si>
  <si>
    <t>WAUZZZ8CZRA009114 AUDI 1993 m.</t>
  </si>
  <si>
    <t>Hidraulinis skaldytuvas SM 500E</t>
  </si>
  <si>
    <t>2-4-1.IRAN_valdymo_duomenų_perdavimo_kontrolės_sistemos</t>
  </si>
  <si>
    <t>Siurblys WT 20XK3DE</t>
  </si>
  <si>
    <t>Pjūklas 357xP15"ss</t>
  </si>
  <si>
    <t>Spausdintuvas HP LJ 1020 A4</t>
  </si>
  <si>
    <t>Kompiuteris VECTRON AK07</t>
  </si>
  <si>
    <t>Plovimo įrenginys 1.396-300,0</t>
  </si>
  <si>
    <t>Vandens purvo siurblys WT-20x</t>
  </si>
  <si>
    <t>Vejapjovė xsw55MHS GCV 190 OHC</t>
  </si>
  <si>
    <t>Kompiuteris MIKRONAS 2800</t>
  </si>
  <si>
    <t>BIZHUB 164 daugiafunkcinis aparatas</t>
  </si>
  <si>
    <t>Siurblys 1,2KW DS3045MT/230</t>
  </si>
  <si>
    <t>Siurblys 2,4KW DP3057MT/230</t>
  </si>
  <si>
    <t>Kompiuteris ADM Athlin XP1700+BOX</t>
  </si>
  <si>
    <t>Kompiuteris Mikronas 3000</t>
  </si>
  <si>
    <t>Kompiuteris su pr įranga samsung 205 W 20 Wide</t>
  </si>
  <si>
    <t>Kompiuteris Celeron 1.3 (Comi)</t>
  </si>
  <si>
    <t>Spinta knygoms</t>
  </si>
  <si>
    <t>Seifas geležinis</t>
  </si>
  <si>
    <t>Spausdintuvas Canon I-Sensys MF</t>
  </si>
  <si>
    <t>Kompiuterio stalas</t>
  </si>
  <si>
    <t>Suvirinimo aparatas-lygintuvas Handy Stick 180</t>
  </si>
  <si>
    <t>Nešiojamasis kompiuteris NB HP su maitinimo laidu 1,8 m</t>
  </si>
  <si>
    <t>Gelbėjimo keltuvas Protekt su stovu TM9</t>
  </si>
  <si>
    <t>Kompiuteris, monitorius  LG LED, klaviatūra Acme</t>
  </si>
  <si>
    <t>Krūmapjovė STIHL  FS410-C su triš., autok., aps.</t>
  </si>
  <si>
    <t>Bunkeris 95 L  Biokaitra</t>
  </si>
  <si>
    <t>Bunkeris 95 L Biokaitra</t>
  </si>
  <si>
    <t>Sraigtas</t>
  </si>
  <si>
    <t>2-4-3.IRAN_kiti_šilumos_matavimo_ir_reguliavimo_prietaisai</t>
  </si>
  <si>
    <t>Šilumos skaitiklis SKS-3-U2-2WR7 Qn 1,5 DN20 grįžt.su antgaliais</t>
  </si>
  <si>
    <t>2-4-2.IRAN_šilumos_kiekio_apskaitos_prietaisai</t>
  </si>
  <si>
    <t>Šilumos skaitiklis SKS-3-U2-2WR7 Qn 1,5 DN20 grįžt. su termoįvore</t>
  </si>
  <si>
    <t>Kompiuteris i5-4440/8GB/120SSD/1TB/int/DVD-RW/W8</t>
  </si>
  <si>
    <t>Šilumos skaitiklis SKS-3-U2-2WR7 Qn 1,5  Dn20 grįžt.</t>
  </si>
  <si>
    <t>Kompiuteris  i3-3220/4GB/500/int./DVD-RW/Windows XP</t>
  </si>
  <si>
    <t>Kompiuteris  i3-2120/4096/500/int/DVD-RW/Windows XP  su monitoriumi LCD/LED Philips</t>
  </si>
  <si>
    <t>Krovininis automobilis VW Transporter</t>
  </si>
  <si>
    <t>Lengvasis automobilis Citroen Nemo 1,4 HDI SX</t>
  </si>
  <si>
    <t>Lengvasis aut. VW TRANSPORTER</t>
  </si>
  <si>
    <t>Lengvasis automobilis FIAT DUCATO</t>
  </si>
  <si>
    <t>Lengvasis automobilis Audi 80 Avant, DER112</t>
  </si>
  <si>
    <t>Lengvasis automobilis AUDI 80, DCG033</t>
  </si>
  <si>
    <t>Autobusas Volvo B-10 M , 44 vietų</t>
  </si>
  <si>
    <t>Lengvasis automobilis Audi 80 B4 Avant</t>
  </si>
  <si>
    <t>Lengvasis automobilis VW Caddy</t>
  </si>
  <si>
    <t>Lengvasis automobilis  VW Caddy 1,9 l</t>
  </si>
  <si>
    <t>Krovininis automobilis VW TRANSPORTER</t>
  </si>
  <si>
    <t>Keleivinis mikroautobusas</t>
  </si>
  <si>
    <t>FORD TRANSIT FT 330, keleivinis mikroautobusas</t>
  </si>
  <si>
    <t>Volkswagen Sharan 1,9 TDI</t>
  </si>
  <si>
    <t>Asenizacinis automobilis MAN 18.280</t>
  </si>
  <si>
    <t>Lengvasis automobilis VOLKSWAGEN GOLF</t>
  </si>
  <si>
    <t>Priekaba HUMBAUR HS353016-2014 (Lizingo dalis)</t>
  </si>
  <si>
    <t>2-5-1.TRAN_traktoriai_ekskavatoriai_pan</t>
  </si>
  <si>
    <t>Priekaba HUMBAUR HS353016-2014 (Biudžeto lėšos)</t>
  </si>
  <si>
    <t>Variklis FR 4KW 380V su kabeliu</t>
  </si>
  <si>
    <t>Siurblys DAB BPH120/280.50T+korpusas BPH 120/280.50T</t>
  </si>
  <si>
    <t>Kompiuteris G3250/4/500/DVD-RW/20"/Klav+Mouse/WinXP Pro</t>
  </si>
  <si>
    <t>Kompiuteris G3258/4GB/500/intelHD/DVD-RW/Windows XP</t>
  </si>
  <si>
    <t>Oro kompresorius /3f/ ABAC</t>
  </si>
  <si>
    <t>Oro kompresorius  /3f/ ABAC</t>
  </si>
  <si>
    <t>Daugiafunkcinis kopijuoklis  Bizhub 227</t>
  </si>
  <si>
    <t>Skaitiklis vandens Woltman DN100 WPH-K-ZF-N</t>
  </si>
  <si>
    <t>2-4-11.IRAN_Kita_įranga_prietaisai_įrankiai</t>
  </si>
  <si>
    <t>Dūmsiurbė CRMT/4-280/115 2,2KW</t>
  </si>
  <si>
    <t>Šilumos skaitiklis SKS-3-U2-SDU-3 Qn 1,5 DN15 grįžt.</t>
  </si>
  <si>
    <t>Šiluminis mazgas Šilelio g. 1,Krekenava (4400-0029-7538)</t>
  </si>
  <si>
    <t>2-3-4.MAS_SP_mazgai_moduliai</t>
  </si>
  <si>
    <t>ŠŠiluminis mazgas Sporto g. 9,Krekenava (4400-0029-7249</t>
  </si>
  <si>
    <t>Šiluminis mazgas Sporto g. 11,Krekenava (4400-0029-7292</t>
  </si>
  <si>
    <t>Šiluminis mazgas Sporto g. 14,Krekenava (4400-0029-7349)</t>
  </si>
  <si>
    <t>Šiluminis mazgas Sporto g. 15,Krekenava (4400-0029-7352)</t>
  </si>
  <si>
    <t>Šiluminis mazgas Vytauto g. 8,Krekenava (4400-0029-8479)</t>
  </si>
  <si>
    <t>Šiluminis mazgas Maironio g. 3,Krekenava (4400-0029-8057)</t>
  </si>
  <si>
    <t>Šiluminis mazgas Maironio g. 5,Krekenava (4400-0029-8435)</t>
  </si>
  <si>
    <t>Šiluminis mazgas Maironio g. 8,Krekenava (4400-0025-5736)</t>
  </si>
  <si>
    <t>Kompiuteris Dell i3-2120/4GB/240SSD/int./DVD-ROM/24/Klaviatūra+Pelė/Win7</t>
  </si>
  <si>
    <t>Kompiuteris Lenovo i3-2100/4GB/240SSD/int./DVD-ROM/24/Klaviatūra+Pelė/Win7</t>
  </si>
  <si>
    <t>Biuro baldų komplektas</t>
  </si>
  <si>
    <t>2-6-1.KITA_baldai</t>
  </si>
  <si>
    <t>Neš. kompiuteris Think Pad su  monitoriumi, pele, klaviatūra, portų kartotuvu</t>
  </si>
  <si>
    <t>Servo pavara GZ 1200E</t>
  </si>
  <si>
    <t>Spausdintuvas lazerinis ProXpress</t>
  </si>
  <si>
    <t>Neš. kompiuteris L470 20J4  su portų kartotuvu, klaviatūra, monitoriumi</t>
  </si>
  <si>
    <t>Biotualetas</t>
  </si>
  <si>
    <t>Šilumos skaitiklis QALCOMET HEAT1-U2-SDU-1 Qn 3,5 DN25</t>
  </si>
  <si>
    <t>Boiler Model CS Marina 69,60kW katilas su uždegėju, degimo kamera, torbuliatoriais</t>
  </si>
  <si>
    <t>Katilas Alkon 70 C/R NG su priedais</t>
  </si>
  <si>
    <t>Šilumos siurblys NIBE 2120-20 su valdymo moduliu SMO 20</t>
  </si>
  <si>
    <t>Boiler Modal 140 katilas su degikliu</t>
  </si>
  <si>
    <t>Dažnio keitiklis EFC5610-15K5 18,5 kw</t>
  </si>
  <si>
    <t>Duj. krautuvas YALE GLP25 s/n A875B27795B</t>
  </si>
  <si>
    <t>Dyz. krautuvas NISSAN EGH02A30U S/nEGH02-002052</t>
  </si>
  <si>
    <t>Vejos pjovimo traktorius John Deere X748 su žolės surinkimo bunkeriu 580H</t>
  </si>
  <si>
    <t>Priekaba TAURAS B700SP</t>
  </si>
  <si>
    <t>Automobilis Toyota Proace</t>
  </si>
  <si>
    <t>Programinė įranga Lic.el. Office STD 2016 OPL NN</t>
  </si>
  <si>
    <t>Ventiliatorious G3G250</t>
  </si>
  <si>
    <t>Automobilis Citroen Berlingo</t>
  </si>
  <si>
    <t>Automobilis Renault Trafic</t>
  </si>
  <si>
    <t>Katilas Vitoplex 200 SX2A 560kw</t>
  </si>
  <si>
    <t>Šalto vandens skaitiklis DN15 8 cm</t>
  </si>
  <si>
    <t>Paskolų ir palūkanų valdymo programinė įranga</t>
  </si>
  <si>
    <t>Nuotekų valymo siurblys PRO V05DA-124/EAD1*2-T00011-540</t>
  </si>
  <si>
    <t>Nuotekų valymo siurblys SL1.50.65.09.2.50B</t>
  </si>
  <si>
    <t>Šalto vandens skaitiklis DN15 11 cm</t>
  </si>
  <si>
    <t>Įv. š.v. sk. MTKD-N DN32 MID be antg. 10 ltr/imp.</t>
  </si>
  <si>
    <t>Įv.š. vand. skaitiklis DN32 260 mm 10,0M3/H</t>
  </si>
  <si>
    <t>Įv.š. vand. skaitiklis DN40 300 mm 16,0M3/H</t>
  </si>
  <si>
    <t>Automobilis DACIA DOKKER</t>
  </si>
  <si>
    <t>Cirkuliacinis siurblys Yonos Maxo 40/0,5-12 PN6/10</t>
  </si>
  <si>
    <t>Automobilis Fiat Doblo</t>
  </si>
  <si>
    <t>Automobilis Opec Combo</t>
  </si>
  <si>
    <t>Skaitiklis šalto vandens DN15 8 cm</t>
  </si>
  <si>
    <t>Automobilis Škoba Roomster</t>
  </si>
  <si>
    <t>Neš. kompiuteris Think Pad L470 su pele, klaviatūra,išplėtimo įr.</t>
  </si>
  <si>
    <t>Šalto vandens skaitiklis DN20 13 cm</t>
  </si>
  <si>
    <t>Įv.š. vand. skaitiklis DN25 260 mm 6,3M3/H</t>
  </si>
  <si>
    <t>Skaitiklis šalto vandens DN15 11cm</t>
  </si>
  <si>
    <t>Vandens šildymo kondensacinis katilas Modulex 900</t>
  </si>
  <si>
    <t>Šilumos skaitiklis SH-1R-6,0 G1 1/4-E1_LT</t>
  </si>
  <si>
    <t>Variklis FR 2,2 KW 380V su kabeliu</t>
  </si>
  <si>
    <t>Dulkių siurblys MTL202DS KIT d40</t>
  </si>
  <si>
    <t>Vandens skaitiklis MWH DN80</t>
  </si>
  <si>
    <t>Vandens šildymo kondensacinis katilas LUNA DUOTEC MP 1,5</t>
  </si>
  <si>
    <t>Vandens šildymo kondensacinis katilas LUNA DUOTEC MP 1,60</t>
  </si>
  <si>
    <t>Orapūtė LUTOS D/10 T-4</t>
  </si>
  <si>
    <t>Generatorius Generga TP7H AVR</t>
  </si>
  <si>
    <t>Kompiuteris Magnum M350/2000 IN500.01 S310 Intel Pentium G5400/8192MB/1000GB</t>
  </si>
  <si>
    <t>2-4-7.IRAN_Kompiuteriai_serveriai</t>
  </si>
  <si>
    <t>Šilumos skaitiklis SH1-R-1,5 G1-E1_LT</t>
  </si>
  <si>
    <t>Šilumos skaitiklis SH1-R-6,0 G1 1/4-E1_LT</t>
  </si>
  <si>
    <t>Šilumos skaitiklis SH1-R-10 G2-E1_LT</t>
  </si>
  <si>
    <t>Šilumos skaitiklis SH1-R-15 FL-E1_LT</t>
  </si>
  <si>
    <t>Dažnio keitiklis B603B 5,5KW 380V su tvirtinimu ir sl. dav.</t>
  </si>
  <si>
    <t>Dujinis konvektorius Modelis EcoSC45 Trakiškio BN</t>
  </si>
  <si>
    <t>Buitinių nuotekų šalinimo tinklai (unikalus Nr. 4400-4457-5544, statybos metai 2016,  ilgis 16,75 m,</t>
  </si>
  <si>
    <t>Slėginiai nuotekų  šalinimo tinklai (unikalus Nr. 4400-4457-5555, statybos  metai  2016, ilgis</t>
  </si>
  <si>
    <t>Buitinių nuotekų šalinimo tinklai (unikalus Nr. 4400-4457-5522, statybos metai 201 6, ilgis 112,2</t>
  </si>
  <si>
    <t>Slėginiai  nuotekų  šalinimo tinklai (unikalus Nr. 4400-4457-5533, statybos metai 2016, ilgis  I 80</t>
  </si>
  <si>
    <t xml:space="preserve">Buitinių nuotekų šalinimo tinklai (unikalus Nr. 4400-4457-5611, statybos metai 2016, ilgis 53,08 m, </t>
  </si>
  <si>
    <t>Slėginiai nuotekų šalinimo tinklai (unikalus Nr. 4400-4457-5622, statybos metai 2016, ilgis</t>
  </si>
  <si>
    <t>Buitinių nuotekų šalinimo tinklai (unikalus Nr. 4400-4457-5566, statybos metai 2016, ilgis “ 247,20</t>
  </si>
  <si>
    <t>Buitinių nuotekų šalinimo tinklus (unikalus Nr. 4400-4457-5577, statybos metai 2016, ilgis 443,8</t>
  </si>
  <si>
    <t>Slėginiai nuotekų šalinimo tinklai (unikalus Nr. 4400-4457-5588, statybos metai 2016, ilgis 87,22</t>
  </si>
  <si>
    <t>Slėginiai nuotekų šalinimo tinklus (unikalus Nr. 4400-4457-5599, statybos metai 2016, ilgis 376,</t>
  </si>
  <si>
    <t>Granulių bunkeris 1,3m3</t>
  </si>
  <si>
    <t>2-3-1.MAS_stacionarieji_garo_katilai</t>
  </si>
  <si>
    <t>Krosnelė Profi L20  su akmenimis</t>
  </si>
  <si>
    <t>Šildymo katilo darbinis korpusas Vitoplex 200 SX2A, Viessmann</t>
  </si>
  <si>
    <t>Ford WFOLMFE404W390891</t>
  </si>
  <si>
    <t>2-5-3.TRAN_kroviniai_priekabos_pan</t>
  </si>
  <si>
    <t>Vandens skaitiklis MwN DN100</t>
  </si>
  <si>
    <t>MICROSOFT  Office 2019 ESD</t>
  </si>
  <si>
    <t>Aparatas FAST PUMP 500 PRO PLUS</t>
  </si>
  <si>
    <t>Šilumos skaitiklis SH1-R-3,5 G1 1/4-E1_LT</t>
  </si>
  <si>
    <t>Šilumos skaitiklis SH1-R2,5 L130 G1-E1_LT</t>
  </si>
  <si>
    <t>Suskistintų naftos dujų (propano-butano) degiklis</t>
  </si>
  <si>
    <t>Akumuliatorius su įkrovikliu MAKITA</t>
  </si>
  <si>
    <t>Kompiuteris i3-2120/4096/500/int/DVD-RW/Windows XP su monitoriumi Philips</t>
  </si>
  <si>
    <t>Siurblys DP3057. 181MT/230 2,4KW (nuotekų perpumpavimo)</t>
  </si>
  <si>
    <t>Variklis  FR 3KW 380V su kabeliu</t>
  </si>
  <si>
    <t>Kompiuteris G2020/4GB/500/Int.//Win XP su monit. Philips LCD/LED</t>
  </si>
  <si>
    <t>Kompiuteris NB HP  nešiojamas</t>
  </si>
  <si>
    <t>Kompiuteris NB HP nešiojamas</t>
  </si>
  <si>
    <t>Hidroforas  450V-GC</t>
  </si>
  <si>
    <t>Kompiuteris G2030/4GB/500GB/int./DVD-RW/XP PRo</t>
  </si>
  <si>
    <t>Variklis FR 3KW 380V su kabeliu</t>
  </si>
  <si>
    <t>Dažnio keitiklis B600  5,5 KW 380V</t>
  </si>
  <si>
    <t>Kompiuteris G2030/4GB/500/Int./DVD-RW/Klav/Pele/Win 8.1, monit. Benq</t>
  </si>
  <si>
    <t>Siurblys su adapteriu 160SH/253</t>
  </si>
  <si>
    <t xml:space="preserve">Bunkeris 1200 ltr </t>
  </si>
  <si>
    <t>Dažnio keitiklis ATV28HU90N4  5,5 kW</t>
  </si>
  <si>
    <t>Granulių konteineris su granulių padavimo sraigtais</t>
  </si>
  <si>
    <t>Šilumos tinklai Krekenavos mstl. ( 4400-5524-2787)</t>
  </si>
  <si>
    <t>2-2-7.PAST_PER_vamzdynai</t>
  </si>
  <si>
    <t>Degikliai su automatika Paliūniškio katilinėje</t>
  </si>
  <si>
    <t>Bunkeris 6 t Paliūniškio katilinėje</t>
  </si>
  <si>
    <t>Kuro padavimo įranga Paliūniškio katilinėje</t>
  </si>
  <si>
    <t>Inform. programinio komplekso SĄMATA prograinė įranga</t>
  </si>
  <si>
    <t>Vandens šildymo katilas ABKH-100</t>
  </si>
  <si>
    <t>Planšetinis komp. Huawei MediaPad T3 10 9,6 4G</t>
  </si>
  <si>
    <t>Planšetinis komp. Huawei MediaPad T3 10 9,6 4G 16GB</t>
  </si>
  <si>
    <t>Vandens paruošimo (minkštinimo) įranga</t>
  </si>
  <si>
    <t>MX dažnio keitiklis, vektorinis 7,5 Kw, 18A, 400VAC, trifazis</t>
  </si>
  <si>
    <t>Žibartonių katilinė su įrengimais  ( Pastatas - katilinė, unik. Nr.4400-0448-6880 , Kiti statiniai(inžineriniai) - kiemo statiniai (kiemo aikštelė, kaminas), unik.Nr. 4400-0451-1480 ,  Inžineriniai tinklai - vandentiekio tinklai, unik.Nr. 4400-0450-2768 ,</t>
  </si>
  <si>
    <t>Šilumos tinklai (unik.Nr.4400-3806-6685) 469,30 m, Melioratorių g. Dembavos k.      (dalininko įnašas turtu)</t>
  </si>
  <si>
    <t>Nuotekų šalinimo tinklai (4400-2430-7542)  3046,46 m Krekenavos mstl.</t>
  </si>
  <si>
    <t>Krekenavos katilinė su stacion. įrengimais   Vytauto g. 13B , Krekenava, unik. Nr. 6697-6027-8016:0001</t>
  </si>
  <si>
    <t>Šilumos tinklai (unik.Nr.4400-3806-6674) 828,84 m, Veteranų g., Dembavos k.      (dalininko įnašas turtu)</t>
  </si>
  <si>
    <t>Katilinė su joje sumontuota dujine įranga (unik.Nr.4400-1839-0157) Veteranų g. Dembavos k. , bendras plotas 30,36 kv.m</t>
  </si>
  <si>
    <t>111169E</t>
  </si>
  <si>
    <t>111170E</t>
  </si>
  <si>
    <t>111171E</t>
  </si>
  <si>
    <t>111172E</t>
  </si>
  <si>
    <t>111173E</t>
  </si>
  <si>
    <t>111174E</t>
  </si>
  <si>
    <t>111175E</t>
  </si>
  <si>
    <t>111176E</t>
  </si>
  <si>
    <t>111177E</t>
  </si>
  <si>
    <t>111178E</t>
  </si>
  <si>
    <t>111179E</t>
  </si>
  <si>
    <t>111180E</t>
  </si>
  <si>
    <t>111181E</t>
  </si>
  <si>
    <t>111182E</t>
  </si>
  <si>
    <t>111183E</t>
  </si>
  <si>
    <t>111184E</t>
  </si>
  <si>
    <t>111185E</t>
  </si>
  <si>
    <t>111186E</t>
  </si>
  <si>
    <t>111187E</t>
  </si>
  <si>
    <t>111188E</t>
  </si>
  <si>
    <t>111209E</t>
  </si>
  <si>
    <t>111210E</t>
  </si>
  <si>
    <t>111211E</t>
  </si>
  <si>
    <t>111212E</t>
  </si>
  <si>
    <t>111213E</t>
  </si>
  <si>
    <t>111214E</t>
  </si>
  <si>
    <t>111215E</t>
  </si>
  <si>
    <t>111216E</t>
  </si>
  <si>
    <t>111217E</t>
  </si>
  <si>
    <t>111218E</t>
  </si>
  <si>
    <t>111219E</t>
  </si>
  <si>
    <t>111220E</t>
  </si>
  <si>
    <t>111239E</t>
  </si>
  <si>
    <t>111240E</t>
  </si>
  <si>
    <t>111241E</t>
  </si>
  <si>
    <t>11200005E</t>
  </si>
  <si>
    <t>11200006E</t>
  </si>
  <si>
    <t>12000001E</t>
  </si>
  <si>
    <t>12100020E</t>
  </si>
  <si>
    <t>12100021E</t>
  </si>
  <si>
    <t>12100023E</t>
  </si>
  <si>
    <t>12100024E</t>
  </si>
  <si>
    <t>12100025E</t>
  </si>
  <si>
    <t>12100026E</t>
  </si>
  <si>
    <t>12100027E</t>
  </si>
  <si>
    <t>12100028E</t>
  </si>
  <si>
    <t>111189E</t>
  </si>
  <si>
    <t>111190E</t>
  </si>
  <si>
    <t>111191E</t>
  </si>
  <si>
    <t>111192E</t>
  </si>
  <si>
    <t>111193E</t>
  </si>
  <si>
    <t>111194E</t>
  </si>
  <si>
    <t>111195E</t>
  </si>
  <si>
    <t>111196E</t>
  </si>
  <si>
    <t>111197E</t>
  </si>
  <si>
    <t>111198E</t>
  </si>
  <si>
    <t>111199E</t>
  </si>
  <si>
    <t>111200E</t>
  </si>
  <si>
    <t>111201E</t>
  </si>
  <si>
    <t>111202E</t>
  </si>
  <si>
    <t>111203E</t>
  </si>
  <si>
    <t>111204E</t>
  </si>
  <si>
    <t>111205E</t>
  </si>
  <si>
    <t>111206E</t>
  </si>
  <si>
    <t>111207E</t>
  </si>
  <si>
    <t>111208E</t>
  </si>
  <si>
    <t>111242E</t>
  </si>
  <si>
    <t>111243E</t>
  </si>
  <si>
    <t>111244E</t>
  </si>
  <si>
    <t>11200003E</t>
  </si>
  <si>
    <t>12100002E</t>
  </si>
  <si>
    <t>12100003E</t>
  </si>
  <si>
    <t>12100004E</t>
  </si>
  <si>
    <t>12100007E</t>
  </si>
  <si>
    <t>12100010E</t>
  </si>
  <si>
    <t>12100011E</t>
  </si>
  <si>
    <t>12100012E</t>
  </si>
  <si>
    <t>12100013E</t>
  </si>
  <si>
    <t>12100014E</t>
  </si>
  <si>
    <t>12100015E</t>
  </si>
  <si>
    <t>12100016E</t>
  </si>
  <si>
    <t>12100017E</t>
  </si>
  <si>
    <t>12100018E</t>
  </si>
  <si>
    <t>12100019E</t>
  </si>
  <si>
    <t>12100041E</t>
  </si>
  <si>
    <t>12100042E</t>
  </si>
  <si>
    <t>12100043E</t>
  </si>
  <si>
    <t>12100044E</t>
  </si>
  <si>
    <t>12100045E</t>
  </si>
  <si>
    <t>12100046E</t>
  </si>
  <si>
    <t>12100047E</t>
  </si>
  <si>
    <t>12100048E</t>
  </si>
  <si>
    <t>12100049E</t>
  </si>
  <si>
    <t>12100050E</t>
  </si>
  <si>
    <t>12100051E</t>
  </si>
  <si>
    <t>12100052E</t>
  </si>
  <si>
    <t>12100053E</t>
  </si>
  <si>
    <t>12100054E</t>
  </si>
  <si>
    <t>12100055E</t>
  </si>
  <si>
    <t>12100056E</t>
  </si>
  <si>
    <t>12100057E</t>
  </si>
  <si>
    <t>12100058E</t>
  </si>
  <si>
    <t>12100059E</t>
  </si>
  <si>
    <t>12100060E</t>
  </si>
  <si>
    <t>12200011E</t>
  </si>
  <si>
    <t>12200014E</t>
  </si>
  <si>
    <t>12200015E</t>
  </si>
  <si>
    <t>12200016E</t>
  </si>
  <si>
    <t>12200022E</t>
  </si>
  <si>
    <t>12200023E</t>
  </si>
  <si>
    <t>12200024E</t>
  </si>
  <si>
    <t>12200025E</t>
  </si>
  <si>
    <t>12200026E</t>
  </si>
  <si>
    <t>12200027E</t>
  </si>
  <si>
    <t>12200028E</t>
  </si>
  <si>
    <t>12200029E</t>
  </si>
  <si>
    <t>12200030E</t>
  </si>
  <si>
    <t>12200031E</t>
  </si>
  <si>
    <t>12300012E</t>
  </si>
  <si>
    <t>12300013E</t>
  </si>
  <si>
    <t>12100029E</t>
  </si>
  <si>
    <t>12100030E</t>
  </si>
  <si>
    <t>12100031E</t>
  </si>
  <si>
    <t>12100032E</t>
  </si>
  <si>
    <t>12100033E</t>
  </si>
  <si>
    <t>12100034E</t>
  </si>
  <si>
    <t>12100035E</t>
  </si>
  <si>
    <t>12100036E</t>
  </si>
  <si>
    <t>12100037E</t>
  </si>
  <si>
    <t>12100038E</t>
  </si>
  <si>
    <t>12100039E</t>
  </si>
  <si>
    <t>12100040E</t>
  </si>
  <si>
    <t>12100061E</t>
  </si>
  <si>
    <t>12100062E</t>
  </si>
  <si>
    <t>12100063E</t>
  </si>
  <si>
    <t>12100064E</t>
  </si>
  <si>
    <t>12100068E</t>
  </si>
  <si>
    <t>12100069E</t>
  </si>
  <si>
    <t>12100070E</t>
  </si>
  <si>
    <t>12100071E</t>
  </si>
  <si>
    <t>12100072E</t>
  </si>
  <si>
    <t>12100074E</t>
  </si>
  <si>
    <t>12200002E</t>
  </si>
  <si>
    <t>12200004E</t>
  </si>
  <si>
    <t>12200005E</t>
  </si>
  <si>
    <t>12200006E</t>
  </si>
  <si>
    <t>12200007E</t>
  </si>
  <si>
    <t>12200010E</t>
  </si>
  <si>
    <t>12200041-1</t>
  </si>
  <si>
    <t>12300001E</t>
  </si>
  <si>
    <t>12300008E</t>
  </si>
  <si>
    <t>12300009E</t>
  </si>
  <si>
    <t>12300010E</t>
  </si>
  <si>
    <t>12300011E</t>
  </si>
  <si>
    <t>12400003E</t>
  </si>
  <si>
    <t>12400004E</t>
  </si>
  <si>
    <t>12400008E</t>
  </si>
  <si>
    <t>12400011E</t>
  </si>
  <si>
    <t>12400013E</t>
  </si>
  <si>
    <t>12400014E</t>
  </si>
  <si>
    <t>12400015E</t>
  </si>
  <si>
    <t>12400023E</t>
  </si>
  <si>
    <t>12400024E</t>
  </si>
  <si>
    <t>12400025E</t>
  </si>
  <si>
    <t>12400026E</t>
  </si>
  <si>
    <t>12400027E</t>
  </si>
  <si>
    <t>12400028E</t>
  </si>
  <si>
    <t>12400029E</t>
  </si>
  <si>
    <t>12400030E</t>
  </si>
  <si>
    <t>12400031E</t>
  </si>
  <si>
    <t>12400033E</t>
  </si>
  <si>
    <t>12400034E</t>
  </si>
  <si>
    <t>12400035E</t>
  </si>
  <si>
    <t>12400036E</t>
  </si>
  <si>
    <t>12400037E</t>
  </si>
  <si>
    <t>12400038E</t>
  </si>
  <si>
    <t>12400039E</t>
  </si>
  <si>
    <t>12400040E</t>
  </si>
  <si>
    <t>12400041E</t>
  </si>
  <si>
    <t>12400042E</t>
  </si>
  <si>
    <t>12400043E</t>
  </si>
  <si>
    <t>12400044E</t>
  </si>
  <si>
    <t>12400045E</t>
  </si>
  <si>
    <t>12400046E</t>
  </si>
  <si>
    <t>12400047E</t>
  </si>
  <si>
    <t>12400048E</t>
  </si>
  <si>
    <t>12400049E</t>
  </si>
  <si>
    <t>12400050E</t>
  </si>
  <si>
    <t>12400051E</t>
  </si>
  <si>
    <t>12300017E</t>
  </si>
  <si>
    <t>12300018E</t>
  </si>
  <si>
    <t>12300019E</t>
  </si>
  <si>
    <t>12300020E</t>
  </si>
  <si>
    <t>12300021E</t>
  </si>
  <si>
    <t>12300022E</t>
  </si>
  <si>
    <t>12300023E</t>
  </si>
  <si>
    <t>12300024E</t>
  </si>
  <si>
    <t>12300025E</t>
  </si>
  <si>
    <t>12300034-1</t>
  </si>
  <si>
    <t>2020-01-22</t>
  </si>
  <si>
    <t>2020-03-12</t>
  </si>
  <si>
    <t>2020-07-15</t>
  </si>
  <si>
    <t>2020-03-05</t>
  </si>
  <si>
    <t>2020-03-04</t>
  </si>
  <si>
    <t>2020-07-29</t>
  </si>
  <si>
    <t>2020-08-31</t>
  </si>
  <si>
    <t>2020-09-10</t>
  </si>
  <si>
    <t>2020-09-25</t>
  </si>
  <si>
    <t>2020-10-07</t>
  </si>
  <si>
    <t>2020-10-27</t>
  </si>
  <si>
    <t>12400052E</t>
  </si>
  <si>
    <t>12400053E</t>
  </si>
  <si>
    <t>12400054E</t>
  </si>
  <si>
    <t>12400055E</t>
  </si>
  <si>
    <t>12400056E</t>
  </si>
  <si>
    <t>12400057E</t>
  </si>
  <si>
    <t>12400058E</t>
  </si>
  <si>
    <t>12400059E</t>
  </si>
  <si>
    <t>12400060E</t>
  </si>
  <si>
    <t>12400061E</t>
  </si>
  <si>
    <t>12400062E</t>
  </si>
  <si>
    <t>12400063E</t>
  </si>
  <si>
    <t>12400064E</t>
  </si>
  <si>
    <t>12400065E</t>
  </si>
  <si>
    <t>12400066E</t>
  </si>
  <si>
    <t>12400067E</t>
  </si>
  <si>
    <t>12400068E</t>
  </si>
  <si>
    <t>12400069E</t>
  </si>
  <si>
    <t>2020-11-20</t>
  </si>
  <si>
    <t>2020-12-31</t>
  </si>
  <si>
    <t>12100006E</t>
  </si>
  <si>
    <t>12100006E_pag</t>
  </si>
  <si>
    <t>12100006E_pag1</t>
  </si>
  <si>
    <t>12100085_pag</t>
  </si>
  <si>
    <t>12100022E</t>
  </si>
  <si>
    <t>12100022E_pag</t>
  </si>
  <si>
    <t>12100008E</t>
  </si>
  <si>
    <t>12100008E_pag</t>
  </si>
  <si>
    <t>12100083_pag</t>
  </si>
  <si>
    <t>12100073E</t>
  </si>
  <si>
    <t>12100073E_pag</t>
  </si>
  <si>
    <t>230257_pag</t>
  </si>
  <si>
    <t>Bendrovės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</si>
</sst>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_-* #,##0.00\ _L_t_-;\-* #,##0.00\ _L_t_-;_-* &quot;-&quot;??\ _L_t_-;_-@_-"/>
    <numFmt numFmtId="166" formatCode="_-* #,##0\ _L_t_-;\-* #,##0\ _L_t_-;_-* &quot;-&quot;??\ _L_t_-;_-@_-"/>
    <numFmt numFmtId="167" formatCode="#,##0\ ;\-#,##0\ ;\-"/>
    <numFmt numFmtId="168" formatCode="#,##0.00\ ;\-#,##0.00\ ;\-"/>
  </numFmts>
  <fonts count="25"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scheme val="minor"/>
    </font>
    <font>
      <sz val="10"/>
      <color theme="1"/>
      <name val="Arial"/>
      <family val="2"/>
    </font>
    <font>
      <u/>
      <sz val="11"/>
      <color theme="10"/>
      <name val="Calibri"/>
      <family val="2"/>
      <charset val="186"/>
    </font>
    <font>
      <u/>
      <sz val="10"/>
      <color theme="10"/>
      <name val="Arial"/>
      <family val="2"/>
    </font>
    <font>
      <sz val="10"/>
      <color theme="0" tint="-0.499984740745262"/>
      <name val="Arial"/>
      <family val="2"/>
    </font>
    <font>
      <b/>
      <sz val="10"/>
      <color theme="1"/>
      <name val="Arial"/>
      <family val="2"/>
    </font>
    <font>
      <b/>
      <sz val="10"/>
      <color theme="0" tint="-0.499984740745262"/>
      <name val="Arial"/>
      <family val="2"/>
    </font>
    <font>
      <sz val="10"/>
      <name val="Arial"/>
      <family val="2"/>
    </font>
    <font>
      <b/>
      <sz val="10"/>
      <name val="Arial"/>
      <family val="2"/>
    </font>
    <font>
      <sz val="10"/>
      <color rgb="FFFF0000"/>
      <name val="Arial"/>
      <family val="2"/>
    </font>
    <font>
      <b/>
      <sz val="10"/>
      <color rgb="FFFF0000"/>
      <name val="Arial"/>
      <family val="2"/>
    </font>
    <font>
      <sz val="10"/>
      <name val="Arial"/>
      <family val="2"/>
      <charset val="186"/>
    </font>
    <font>
      <sz val="10"/>
      <color rgb="FF000000"/>
      <name val="Arial"/>
      <family val="2"/>
    </font>
    <font>
      <b/>
      <sz val="10"/>
      <color rgb="FF000000"/>
      <name val="Arial"/>
      <family val="2"/>
    </font>
    <font>
      <i/>
      <sz val="10"/>
      <color theme="1"/>
      <name val="Arial"/>
      <family val="2"/>
    </font>
    <font>
      <b/>
      <sz val="10"/>
      <color indexed="8"/>
      <name val="Arial"/>
      <family val="2"/>
    </font>
    <font>
      <sz val="10"/>
      <color indexed="8"/>
      <name val="Arial"/>
      <family val="2"/>
    </font>
    <font>
      <sz val="10"/>
      <color theme="3" tint="-0.249977111117893"/>
      <name val="Arial"/>
      <family val="2"/>
    </font>
    <font>
      <sz val="11"/>
      <name val="Times New Roman"/>
      <family val="1"/>
      <charset val="186"/>
    </font>
    <font>
      <b/>
      <sz val="10"/>
      <color theme="3" tint="-0.249977111117893"/>
      <name val="Arial"/>
      <family val="2"/>
    </font>
    <font>
      <vertAlign val="superscript"/>
      <sz val="10"/>
      <name val="Arial"/>
      <family val="2"/>
    </font>
    <font>
      <vertAlign val="superscript"/>
      <sz val="10"/>
      <color rgb="FFFF0000"/>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EAEAEA"/>
        <bgColor indexed="64"/>
      </patternFill>
    </fill>
    <fill>
      <patternFill patternType="solid">
        <fgColor rgb="FFD9D9D9"/>
        <bgColor indexed="64"/>
      </patternFill>
    </fill>
  </fills>
  <borders count="1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auto="1"/>
      </left>
      <right/>
      <top style="thin">
        <color auto="1"/>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right/>
      <top style="thin">
        <color indexed="64"/>
      </top>
      <bottom style="thin">
        <color indexed="64"/>
      </bottom>
      <diagonal/>
    </border>
  </borders>
  <cellStyleXfs count="18">
    <xf numFmtId="0" fontId="0" fillId="0" borderId="0"/>
    <xf numFmtId="9" fontId="3" fillId="0" borderId="0" applyFont="0" applyFill="0" applyBorder="0" applyAlignment="0" applyProtection="0"/>
    <xf numFmtId="0" fontId="5" fillId="0" borderId="0" applyNumberFormat="0" applyFill="0" applyBorder="0" applyAlignment="0" applyProtection="0">
      <alignment vertical="top"/>
      <protection locked="0"/>
    </xf>
    <xf numFmtId="0" fontId="2" fillId="0" borderId="0"/>
    <xf numFmtId="165" fontId="3" fillId="0" borderId="0" applyFont="0" applyFill="0" applyBorder="0" applyAlignment="0" applyProtection="0"/>
    <xf numFmtId="0" fontId="2" fillId="0" borderId="0"/>
    <xf numFmtId="0" fontId="14" fillId="0" borderId="0"/>
    <xf numFmtId="0" fontId="2" fillId="0" borderId="0"/>
    <xf numFmtId="0" fontId="2" fillId="0" borderId="0"/>
    <xf numFmtId="0" fontId="2" fillId="0" borderId="0"/>
    <xf numFmtId="0" fontId="2"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09">
    <xf numFmtId="0" fontId="0" fillId="0" borderId="0" xfId="0"/>
    <xf numFmtId="0" fontId="4" fillId="2" borderId="0" xfId="0" applyFont="1" applyFill="1"/>
    <xf numFmtId="166" fontId="8" fillId="3" borderId="3" xfId="4" applyNumberFormat="1" applyFont="1" applyFill="1" applyBorder="1" applyAlignment="1">
      <alignment horizontal="right" vertical="center"/>
    </xf>
    <xf numFmtId="166" fontId="8" fillId="3" borderId="3" xfId="4" applyNumberFormat="1" applyFont="1" applyFill="1" applyBorder="1" applyAlignment="1">
      <alignment horizontal="left" vertical="center"/>
    </xf>
    <xf numFmtId="0" fontId="11" fillId="3" borderId="3" xfId="6" applyFont="1" applyFill="1" applyBorder="1" applyAlignment="1" applyProtection="1">
      <alignment horizontal="left" vertical="center" wrapText="1"/>
      <protection locked="0"/>
    </xf>
    <xf numFmtId="0" fontId="11" fillId="3" borderId="3" xfId="6" applyFont="1" applyFill="1" applyBorder="1" applyAlignment="1" applyProtection="1">
      <alignment vertical="center"/>
      <protection locked="0"/>
    </xf>
    <xf numFmtId="0" fontId="9" fillId="3" borderId="8" xfId="6" applyFont="1" applyFill="1" applyBorder="1" applyAlignment="1">
      <alignment horizontal="center" vertical="center" wrapText="1"/>
    </xf>
    <xf numFmtId="0" fontId="9" fillId="3" borderId="3" xfId="6" applyFont="1" applyFill="1" applyBorder="1" applyAlignment="1">
      <alignment horizontal="center" vertical="center" wrapText="1"/>
    </xf>
    <xf numFmtId="0" fontId="10" fillId="2" borderId="3" xfId="6" applyFont="1" applyFill="1" applyBorder="1" applyAlignment="1" applyProtection="1">
      <alignment horizontal="left" vertical="center" wrapText="1"/>
      <protection locked="0"/>
    </xf>
    <xf numFmtId="0" fontId="10" fillId="2" borderId="3" xfId="6" applyFont="1" applyFill="1" applyBorder="1" applyAlignment="1" applyProtection="1">
      <alignment vertical="center"/>
      <protection locked="0"/>
    </xf>
    <xf numFmtId="0" fontId="7" fillId="2" borderId="3" xfId="6" applyFont="1" applyFill="1" applyBorder="1" applyAlignment="1">
      <alignment horizontal="center" vertical="center" wrapText="1"/>
    </xf>
    <xf numFmtId="0" fontId="10" fillId="2" borderId="3" xfId="6" applyFont="1" applyFill="1" applyBorder="1" applyAlignment="1" applyProtection="1">
      <alignment horizontal="left" vertical="center"/>
      <protection locked="0"/>
    </xf>
    <xf numFmtId="0" fontId="10" fillId="2" borderId="1" xfId="6" applyFont="1" applyFill="1" applyBorder="1" applyAlignment="1">
      <alignment horizontal="left" vertical="center"/>
    </xf>
    <xf numFmtId="0" fontId="9" fillId="4" borderId="3" xfId="6" applyFont="1" applyFill="1" applyBorder="1" applyAlignment="1" applyProtection="1">
      <alignment horizontal="center" vertical="center" wrapText="1"/>
      <protection locked="0"/>
    </xf>
    <xf numFmtId="0" fontId="4" fillId="2" borderId="3" xfId="0" applyFont="1" applyFill="1" applyBorder="1" applyAlignment="1">
      <alignment horizontal="center"/>
    </xf>
    <xf numFmtId="0" fontId="10" fillId="2" borderId="3" xfId="6" applyFont="1" applyFill="1" applyBorder="1" applyAlignment="1">
      <alignment horizontal="center" vertical="center" wrapText="1"/>
    </xf>
    <xf numFmtId="0" fontId="4" fillId="2" borderId="3" xfId="0" applyFont="1" applyFill="1" applyBorder="1" applyAlignment="1">
      <alignment horizontal="center" vertical="center"/>
    </xf>
    <xf numFmtId="0" fontId="10" fillId="2" borderId="3" xfId="0" applyFont="1" applyFill="1" applyBorder="1" applyAlignment="1">
      <alignment horizontal="center" vertical="center"/>
    </xf>
    <xf numFmtId="0" fontId="4" fillId="2" borderId="3" xfId="0" applyFont="1" applyFill="1" applyBorder="1" applyAlignment="1">
      <alignment horizontal="left"/>
    </xf>
    <xf numFmtId="2" fontId="4" fillId="2" borderId="3" xfId="0" applyNumberFormat="1" applyFont="1" applyFill="1" applyBorder="1" applyAlignment="1">
      <alignment horizontal="left"/>
    </xf>
    <xf numFmtId="0" fontId="10" fillId="5" borderId="15" xfId="0" applyFont="1" applyFill="1" applyBorder="1"/>
    <xf numFmtId="0" fontId="10" fillId="5" borderId="15" xfId="0" applyFont="1" applyFill="1" applyBorder="1" applyAlignment="1">
      <alignment vertical="center"/>
    </xf>
    <xf numFmtId="9" fontId="18" fillId="2" borderId="3" xfId="1" applyFont="1" applyFill="1" applyBorder="1" applyAlignment="1">
      <alignment horizontal="right" vertical="center"/>
    </xf>
    <xf numFmtId="9" fontId="4" fillId="2" borderId="3" xfId="1" applyFont="1" applyFill="1" applyBorder="1" applyAlignment="1">
      <alignment horizontal="right" vertical="center"/>
    </xf>
    <xf numFmtId="164" fontId="4" fillId="2" borderId="3" xfId="0" applyNumberFormat="1" applyFont="1" applyFill="1" applyBorder="1" applyAlignment="1">
      <alignment horizontal="center" vertical="center"/>
    </xf>
    <xf numFmtId="164" fontId="4" fillId="2" borderId="0" xfId="0" applyNumberFormat="1" applyFont="1" applyFill="1" applyAlignment="1">
      <alignment horizontal="left" vertical="center"/>
    </xf>
    <xf numFmtId="0" fontId="11" fillId="2" borderId="0" xfId="11" applyFont="1" applyFill="1" applyAlignment="1">
      <alignment vertical="center"/>
    </xf>
    <xf numFmtId="0" fontId="13" fillId="2" borderId="0" xfId="11" applyFont="1" applyFill="1" applyAlignment="1">
      <alignment vertical="center"/>
    </xf>
    <xf numFmtId="14" fontId="10" fillId="2" borderId="0" xfId="11" applyNumberFormat="1" applyFont="1" applyFill="1" applyAlignment="1">
      <alignment horizontal="center" vertical="center"/>
    </xf>
    <xf numFmtId="0" fontId="22" fillId="2" borderId="0" xfId="11" applyFont="1" applyFill="1" applyAlignment="1">
      <alignment vertical="center"/>
    </xf>
    <xf numFmtId="0" fontId="10" fillId="2" borderId="0" xfId="11" applyFont="1" applyFill="1" applyAlignment="1">
      <alignment vertical="center"/>
    </xf>
    <xf numFmtId="0" fontId="12" fillId="2" borderId="0" xfId="11" applyFont="1" applyFill="1" applyAlignment="1">
      <alignment vertical="center"/>
    </xf>
    <xf numFmtId="0" fontId="10" fillId="2" borderId="0" xfId="11" applyFont="1" applyFill="1"/>
    <xf numFmtId="0" fontId="12" fillId="2" borderId="0" xfId="11" applyFont="1" applyFill="1"/>
    <xf numFmtId="0" fontId="20" fillId="2" borderId="0" xfId="11" applyFont="1" applyFill="1"/>
    <xf numFmtId="14" fontId="11" fillId="0" borderId="3" xfId="11" applyNumberFormat="1" applyFont="1" applyBorder="1" applyAlignment="1">
      <alignment horizontal="center" vertical="center" wrapText="1"/>
    </xf>
    <xf numFmtId="0" fontId="10" fillId="4" borderId="3" xfId="11" applyFont="1" applyFill="1" applyBorder="1" applyAlignment="1">
      <alignment horizontal="center" vertical="center"/>
    </xf>
    <xf numFmtId="0" fontId="20" fillId="4" borderId="3" xfId="11" applyFont="1" applyFill="1" applyBorder="1" applyAlignment="1">
      <alignment horizontal="center" vertical="center"/>
    </xf>
    <xf numFmtId="4" fontId="11" fillId="2" borderId="3" xfId="11" applyNumberFormat="1" applyFont="1" applyFill="1" applyBorder="1" applyAlignment="1">
      <alignment horizontal="center" vertical="center"/>
    </xf>
    <xf numFmtId="0" fontId="11" fillId="2" borderId="3" xfId="11" applyFont="1" applyFill="1" applyBorder="1" applyAlignment="1">
      <alignment horizontal="center" vertical="center"/>
    </xf>
    <xf numFmtId="0" fontId="10" fillId="2" borderId="3" xfId="6" applyFont="1" applyFill="1" applyBorder="1" applyAlignment="1" applyProtection="1">
      <alignment horizontal="center" vertical="center"/>
      <protection locked="0"/>
    </xf>
    <xf numFmtId="0" fontId="10" fillId="2" borderId="3" xfId="11" applyFont="1" applyFill="1" applyBorder="1" applyAlignment="1">
      <alignment horizontal="left" vertical="center"/>
    </xf>
    <xf numFmtId="0" fontId="10" fillId="2" borderId="3" xfId="11" applyFont="1" applyFill="1" applyBorder="1" applyAlignment="1">
      <alignment horizontal="center" vertical="center"/>
    </xf>
    <xf numFmtId="14" fontId="10" fillId="2" borderId="3" xfId="11" applyNumberFormat="1" applyFont="1" applyFill="1" applyBorder="1" applyAlignment="1">
      <alignment horizontal="center" vertical="center"/>
    </xf>
    <xf numFmtId="1" fontId="10" fillId="2" borderId="3" xfId="11" applyNumberFormat="1" applyFont="1" applyFill="1" applyBorder="1" applyAlignment="1">
      <alignment horizontal="center" vertical="center"/>
    </xf>
    <xf numFmtId="1" fontId="20" fillId="2" borderId="3" xfId="11" applyNumberFormat="1" applyFont="1" applyFill="1" applyBorder="1" applyAlignment="1">
      <alignment horizontal="center" vertical="center"/>
    </xf>
    <xf numFmtId="4" fontId="10" fillId="2" borderId="3" xfId="11" applyNumberFormat="1" applyFont="1" applyFill="1" applyBorder="1" applyAlignment="1">
      <alignment horizontal="right" vertical="center"/>
    </xf>
    <xf numFmtId="3" fontId="10" fillId="2" borderId="3" xfId="11" applyNumberFormat="1" applyFont="1" applyFill="1" applyBorder="1" applyAlignment="1">
      <alignment horizontal="right" vertical="center"/>
    </xf>
    <xf numFmtId="10" fontId="12" fillId="2" borderId="0" xfId="1" applyNumberFormat="1" applyFont="1" applyFill="1" applyAlignment="1"/>
    <xf numFmtId="4" fontId="12" fillId="2" borderId="0" xfId="11" applyNumberFormat="1" applyFont="1" applyFill="1" applyAlignment="1">
      <alignment vertical="center"/>
    </xf>
    <xf numFmtId="0" fontId="11" fillId="2" borderId="3" xfId="11" applyFont="1" applyFill="1" applyBorder="1" applyAlignment="1">
      <alignment horizontal="center" vertical="center" wrapText="1"/>
    </xf>
    <xf numFmtId="0" fontId="10" fillId="4" borderId="3" xfId="11" applyFont="1" applyFill="1" applyBorder="1" applyAlignment="1">
      <alignment horizontal="center" vertical="center" wrapText="1"/>
    </xf>
    <xf numFmtId="4" fontId="11" fillId="2" borderId="3" xfId="11" applyNumberFormat="1" applyFont="1" applyFill="1" applyBorder="1" applyAlignment="1">
      <alignment horizontal="center" vertical="center" wrapText="1"/>
    </xf>
    <xf numFmtId="0" fontId="20" fillId="4" borderId="3" xfId="11" applyFont="1" applyFill="1" applyBorder="1" applyAlignment="1">
      <alignment horizontal="center" vertical="center" wrapText="1"/>
    </xf>
    <xf numFmtId="0" fontId="4" fillId="2" borderId="0" xfId="12" applyFont="1" applyFill="1" applyAlignment="1">
      <alignment horizontal="left"/>
    </xf>
    <xf numFmtId="0" fontId="7" fillId="2" borderId="0" xfId="12" applyFont="1" applyFill="1" applyAlignment="1">
      <alignment horizontal="left"/>
    </xf>
    <xf numFmtId="0" fontId="4" fillId="2" borderId="0" xfId="12" applyFont="1" applyFill="1"/>
    <xf numFmtId="0" fontId="8" fillId="2" borderId="0" xfId="12" applyFont="1" applyFill="1"/>
    <xf numFmtId="0" fontId="7" fillId="2" borderId="0" xfId="12" applyFont="1" applyFill="1"/>
    <xf numFmtId="0" fontId="4" fillId="2" borderId="0" xfId="12" applyFont="1" applyFill="1" applyAlignment="1">
      <alignment horizontal="center"/>
    </xf>
    <xf numFmtId="0" fontId="8" fillId="3" borderId="3" xfId="12" applyFont="1" applyFill="1" applyBorder="1" applyAlignment="1">
      <alignment horizontal="center" vertical="center" wrapText="1"/>
    </xf>
    <xf numFmtId="0" fontId="9" fillId="3" borderId="3" xfId="12" applyFont="1" applyFill="1" applyBorder="1" applyAlignment="1">
      <alignment horizontal="center" vertical="center" wrapText="1"/>
    </xf>
    <xf numFmtId="0" fontId="8" fillId="3" borderId="3" xfId="12" applyFont="1" applyFill="1" applyBorder="1" applyAlignment="1">
      <alignment horizontal="center" vertical="center"/>
    </xf>
    <xf numFmtId="0" fontId="9" fillId="3" borderId="3" xfId="12" applyFont="1" applyFill="1" applyBorder="1" applyAlignment="1">
      <alignment horizontal="center" vertical="center"/>
    </xf>
    <xf numFmtId="0" fontId="4" fillId="2" borderId="3" xfId="12" applyFont="1" applyFill="1" applyBorder="1" applyAlignment="1">
      <alignment vertical="center"/>
    </xf>
    <xf numFmtId="2" fontId="4" fillId="2" borderId="3" xfId="12" applyNumberFormat="1" applyFont="1" applyFill="1" applyBorder="1" applyAlignment="1">
      <alignment horizontal="center" vertical="center"/>
    </xf>
    <xf numFmtId="0" fontId="7" fillId="2" borderId="4" xfId="12" applyFont="1" applyFill="1" applyBorder="1" applyAlignment="1">
      <alignment vertical="center"/>
    </xf>
    <xf numFmtId="0" fontId="4" fillId="3" borderId="3" xfId="12" applyFont="1" applyFill="1" applyBorder="1" applyAlignment="1">
      <alignment horizontal="center"/>
    </xf>
    <xf numFmtId="0" fontId="4" fillId="3" borderId="3" xfId="12" applyFont="1" applyFill="1" applyBorder="1"/>
    <xf numFmtId="0" fontId="4" fillId="3" borderId="3" xfId="12" applyFont="1" applyFill="1" applyBorder="1" applyAlignment="1">
      <alignment horizontal="center" vertical="top" wrapText="1"/>
    </xf>
    <xf numFmtId="0" fontId="4" fillId="3" borderId="3" xfId="12" applyFont="1" applyFill="1" applyBorder="1" applyAlignment="1">
      <alignment horizontal="left" vertical="top" wrapText="1"/>
    </xf>
    <xf numFmtId="0" fontId="4" fillId="2" borderId="3" xfId="12" applyFont="1" applyFill="1" applyBorder="1" applyAlignment="1">
      <alignment horizontal="left" vertical="top" wrapText="1"/>
    </xf>
    <xf numFmtId="0" fontId="7" fillId="2" borderId="6" xfId="12" applyFont="1" applyFill="1" applyBorder="1" applyAlignment="1">
      <alignment vertical="center"/>
    </xf>
    <xf numFmtId="3" fontId="8" fillId="2" borderId="0" xfId="12" applyNumberFormat="1" applyFont="1" applyFill="1"/>
    <xf numFmtId="0" fontId="4" fillId="2" borderId="3" xfId="12" quotePrefix="1" applyFont="1" applyFill="1" applyBorder="1" applyAlignment="1">
      <alignment vertical="center"/>
    </xf>
    <xf numFmtId="0" fontId="4" fillId="3" borderId="7" xfId="12" applyFont="1" applyFill="1" applyBorder="1" applyAlignment="1">
      <alignment horizontal="center" vertical="top" wrapText="1"/>
    </xf>
    <xf numFmtId="0" fontId="4" fillId="3" borderId="5" xfId="12" applyFont="1" applyFill="1" applyBorder="1" applyAlignment="1">
      <alignment horizontal="center" vertical="top" wrapText="1"/>
    </xf>
    <xf numFmtId="164" fontId="10" fillId="2" borderId="8" xfId="12" applyNumberFormat="1" applyFont="1" applyFill="1" applyBorder="1" applyAlignment="1">
      <alignment horizontal="left" vertical="center"/>
    </xf>
    <xf numFmtId="164" fontId="10" fillId="2" borderId="8" xfId="12" applyNumberFormat="1" applyFont="1" applyFill="1" applyBorder="1" applyAlignment="1">
      <alignment horizontal="center" vertical="center"/>
    </xf>
    <xf numFmtId="0" fontId="10" fillId="2" borderId="3" xfId="12" applyFont="1" applyFill="1" applyBorder="1" applyAlignment="1">
      <alignment vertical="center"/>
    </xf>
    <xf numFmtId="3" fontId="11" fillId="2" borderId="8" xfId="12" applyNumberFormat="1" applyFont="1" applyFill="1" applyBorder="1" applyAlignment="1">
      <alignment horizontal="center" vertical="center"/>
    </xf>
    <xf numFmtId="0" fontId="12" fillId="2" borderId="3" xfId="12" quotePrefix="1" applyFont="1" applyFill="1" applyBorder="1" applyAlignment="1">
      <alignment vertical="center"/>
    </xf>
    <xf numFmtId="2" fontId="12" fillId="2" borderId="3" xfId="12" applyNumberFormat="1" applyFont="1" applyFill="1" applyBorder="1" applyAlignment="1">
      <alignment horizontal="center" vertical="center"/>
    </xf>
    <xf numFmtId="0" fontId="12" fillId="2" borderId="3" xfId="12" applyFont="1" applyFill="1" applyBorder="1" applyAlignment="1">
      <alignment vertical="center"/>
    </xf>
    <xf numFmtId="0" fontId="12" fillId="2" borderId="4" xfId="12" applyFont="1" applyFill="1" applyBorder="1" applyAlignment="1">
      <alignment vertical="center"/>
    </xf>
    <xf numFmtId="3" fontId="13" fillId="2" borderId="8" xfId="12" applyNumberFormat="1" applyFont="1" applyFill="1" applyBorder="1" applyAlignment="1">
      <alignment horizontal="right" vertical="center"/>
    </xf>
    <xf numFmtId="164" fontId="12" fillId="2" borderId="8" xfId="12" applyNumberFormat="1" applyFont="1" applyFill="1" applyBorder="1" applyAlignment="1">
      <alignment horizontal="center" vertical="center"/>
    </xf>
    <xf numFmtId="0" fontId="4" fillId="3" borderId="3" xfId="12" applyFont="1" applyFill="1" applyBorder="1" applyAlignment="1">
      <alignment vertical="center" wrapText="1"/>
    </xf>
    <xf numFmtId="0" fontId="8" fillId="3" borderId="3" xfId="12" applyFont="1" applyFill="1" applyBorder="1" applyAlignment="1">
      <alignment horizontal="right" vertical="center"/>
    </xf>
    <xf numFmtId="2" fontId="8" fillId="3" borderId="3" xfId="12" applyNumberFormat="1" applyFont="1" applyFill="1" applyBorder="1" applyAlignment="1">
      <alignment horizontal="right" vertical="center"/>
    </xf>
    <xf numFmtId="0" fontId="8" fillId="2" borderId="0" xfId="12" applyFont="1" applyFill="1" applyAlignment="1">
      <alignment horizontal="left"/>
    </xf>
    <xf numFmtId="0" fontId="9" fillId="2" borderId="0" xfId="12" applyFont="1" applyFill="1" applyAlignment="1">
      <alignment horizontal="left"/>
    </xf>
    <xf numFmtId="3" fontId="4" fillId="2" borderId="3" xfId="12" applyNumberFormat="1" applyFont="1" applyFill="1" applyBorder="1"/>
    <xf numFmtId="0" fontId="8" fillId="2" borderId="0" xfId="12" applyFont="1" applyFill="1" applyAlignment="1">
      <alignment horizontal="right"/>
    </xf>
    <xf numFmtId="0" fontId="8" fillId="2" borderId="6" xfId="12" applyFont="1" applyFill="1" applyBorder="1" applyAlignment="1">
      <alignment horizontal="center"/>
    </xf>
    <xf numFmtId="0" fontId="8" fillId="2" borderId="9" xfId="12" applyFont="1" applyFill="1" applyBorder="1"/>
    <xf numFmtId="0" fontId="4" fillId="2" borderId="9" xfId="12" applyFont="1" applyFill="1" applyBorder="1"/>
    <xf numFmtId="0" fontId="7" fillId="2" borderId="9" xfId="12" applyFont="1" applyFill="1" applyBorder="1"/>
    <xf numFmtId="0" fontId="4" fillId="2" borderId="10" xfId="12" applyFont="1" applyFill="1" applyBorder="1"/>
    <xf numFmtId="0" fontId="4" fillId="2" borderId="11" xfId="12" applyFont="1" applyFill="1" applyBorder="1" applyAlignment="1">
      <alignment horizontal="center"/>
    </xf>
    <xf numFmtId="0" fontId="4" fillId="2" borderId="7" xfId="12" applyFont="1" applyFill="1" applyBorder="1"/>
    <xf numFmtId="0" fontId="4" fillId="2" borderId="12" xfId="12" applyFont="1" applyFill="1" applyBorder="1" applyAlignment="1">
      <alignment horizontal="center"/>
    </xf>
    <xf numFmtId="0" fontId="4" fillId="2" borderId="13" xfId="12" applyFont="1" applyFill="1" applyBorder="1"/>
    <xf numFmtId="0" fontId="7" fillId="2" borderId="13" xfId="12" applyFont="1" applyFill="1" applyBorder="1"/>
    <xf numFmtId="0" fontId="4" fillId="2" borderId="14" xfId="12" applyFont="1" applyFill="1" applyBorder="1"/>
    <xf numFmtId="0" fontId="4" fillId="2" borderId="0" xfId="12" applyFont="1" applyFill="1" applyAlignment="1">
      <alignment horizontal="left" wrapText="1"/>
    </xf>
    <xf numFmtId="0" fontId="4" fillId="2" borderId="0" xfId="12" applyFont="1" applyFill="1" applyAlignment="1">
      <alignment horizontal="center" vertical="center"/>
    </xf>
    <xf numFmtId="0" fontId="7" fillId="2" borderId="0" xfId="13" applyFont="1" applyFill="1" applyAlignment="1">
      <alignment horizontal="center"/>
    </xf>
    <xf numFmtId="0" fontId="8" fillId="3" borderId="4" xfId="12" applyFont="1" applyFill="1" applyBorder="1" applyAlignment="1">
      <alignment horizontal="center" vertical="center"/>
    </xf>
    <xf numFmtId="0" fontId="7" fillId="3" borderId="8" xfId="13" applyFont="1" applyFill="1" applyBorder="1" applyAlignment="1">
      <alignment horizontal="center"/>
    </xf>
    <xf numFmtId="0" fontId="4" fillId="2" borderId="3" xfId="12" applyFont="1" applyFill="1" applyBorder="1"/>
    <xf numFmtId="2" fontId="8" fillId="3" borderId="3" xfId="12" applyNumberFormat="1" applyFont="1" applyFill="1" applyBorder="1" applyAlignment="1">
      <alignment horizontal="left" vertical="center" wrapText="1"/>
    </xf>
    <xf numFmtId="3" fontId="4" fillId="3" borderId="3" xfId="12" applyNumberFormat="1" applyFont="1" applyFill="1" applyBorder="1" applyAlignment="1">
      <alignment vertical="center"/>
    </xf>
    <xf numFmtId="3" fontId="8" fillId="3" borderId="3" xfId="12" applyNumberFormat="1" applyFont="1" applyFill="1" applyBorder="1" applyAlignment="1">
      <alignment vertical="center"/>
    </xf>
    <xf numFmtId="3" fontId="4" fillId="2" borderId="3" xfId="12" applyNumberFormat="1" applyFont="1" applyFill="1" applyBorder="1" applyAlignment="1">
      <alignment vertical="center"/>
    </xf>
    <xf numFmtId="2" fontId="4" fillId="2" borderId="3" xfId="12" applyNumberFormat="1" applyFont="1" applyFill="1" applyBorder="1" applyAlignment="1">
      <alignment horizontal="left" vertical="center" wrapText="1"/>
    </xf>
    <xf numFmtId="3" fontId="8" fillId="2" borderId="3" xfId="12" applyNumberFormat="1" applyFont="1" applyFill="1" applyBorder="1" applyAlignment="1">
      <alignment vertical="center"/>
    </xf>
    <xf numFmtId="0" fontId="4" fillId="2" borderId="3" xfId="12" applyFont="1" applyFill="1" applyBorder="1" applyAlignment="1">
      <alignment horizontal="left"/>
    </xf>
    <xf numFmtId="2" fontId="4" fillId="3" borderId="3" xfId="12" applyNumberFormat="1" applyFont="1" applyFill="1" applyBorder="1" applyAlignment="1">
      <alignment horizontal="left" vertical="center" wrapText="1"/>
    </xf>
    <xf numFmtId="3" fontId="4" fillId="2" borderId="3" xfId="12" applyNumberFormat="1" applyFont="1" applyFill="1" applyBorder="1" applyAlignment="1">
      <alignment vertical="center" wrapText="1"/>
    </xf>
    <xf numFmtId="3" fontId="8" fillId="2" borderId="3" xfId="12" applyNumberFormat="1" applyFont="1" applyFill="1" applyBorder="1" applyAlignment="1">
      <alignment vertical="center" wrapText="1"/>
    </xf>
    <xf numFmtId="3" fontId="4" fillId="2" borderId="0" xfId="12" applyNumberFormat="1" applyFont="1" applyFill="1"/>
    <xf numFmtId="3" fontId="10" fillId="2" borderId="3" xfId="12" applyNumberFormat="1" applyFont="1" applyFill="1" applyBorder="1" applyAlignment="1">
      <alignment vertical="center"/>
    </xf>
    <xf numFmtId="3" fontId="11" fillId="2" borderId="3" xfId="12" applyNumberFormat="1" applyFont="1" applyFill="1" applyBorder="1" applyAlignment="1">
      <alignment vertical="center"/>
    </xf>
    <xf numFmtId="3" fontId="10" fillId="3" borderId="3" xfId="12" applyNumberFormat="1" applyFont="1" applyFill="1" applyBorder="1" applyAlignment="1">
      <alignment vertical="center"/>
    </xf>
    <xf numFmtId="3" fontId="11" fillId="3" borderId="3" xfId="12" applyNumberFormat="1" applyFont="1" applyFill="1" applyBorder="1" applyAlignment="1">
      <alignment vertical="center"/>
    </xf>
    <xf numFmtId="0" fontId="4" fillId="3" borderId="8" xfId="12" applyFont="1" applyFill="1" applyBorder="1" applyAlignment="1">
      <alignment vertical="center" wrapText="1"/>
    </xf>
    <xf numFmtId="0" fontId="8" fillId="3" borderId="8" xfId="12" applyFont="1" applyFill="1" applyBorder="1" applyAlignment="1">
      <alignment horizontal="right" vertical="center"/>
    </xf>
    <xf numFmtId="0" fontId="8" fillId="2" borderId="0" xfId="12" applyFont="1" applyFill="1" applyAlignment="1">
      <alignment horizontal="left" wrapText="1"/>
    </xf>
    <xf numFmtId="0" fontId="8" fillId="2" borderId="6" xfId="12" applyFont="1" applyFill="1" applyBorder="1"/>
    <xf numFmtId="0" fontId="4" fillId="2" borderId="9" xfId="12" applyFont="1" applyFill="1" applyBorder="1" applyAlignment="1">
      <alignment horizontal="left" wrapText="1"/>
    </xf>
    <xf numFmtId="0" fontId="4" fillId="2" borderId="0" xfId="12" applyFont="1" applyFill="1" applyAlignment="1">
      <alignment vertical="center"/>
    </xf>
    <xf numFmtId="0" fontId="4" fillId="2" borderId="13" xfId="12" applyFont="1" applyFill="1" applyBorder="1" applyAlignment="1">
      <alignment horizontal="left" wrapText="1"/>
    </xf>
    <xf numFmtId="0" fontId="4" fillId="2" borderId="0" xfId="12" applyFont="1" applyFill="1" applyAlignment="1">
      <alignment vertical="top" wrapText="1"/>
    </xf>
    <xf numFmtId="0" fontId="8" fillId="2" borderId="0" xfId="12" applyFont="1" applyFill="1" applyAlignment="1">
      <alignment vertical="top"/>
    </xf>
    <xf numFmtId="0" fontId="8" fillId="3" borderId="3" xfId="12" applyFont="1" applyFill="1" applyBorder="1" applyAlignment="1">
      <alignment horizontal="center" vertical="top" wrapText="1"/>
    </xf>
    <xf numFmtId="0" fontId="4" fillId="2" borderId="3" xfId="12" applyFont="1" applyFill="1" applyBorder="1" applyAlignment="1">
      <alignment horizontal="right" vertical="top"/>
    </xf>
    <xf numFmtId="0" fontId="15" fillId="2" borderId="3" xfId="12" applyFont="1" applyFill="1" applyBorder="1" applyAlignment="1">
      <alignment vertical="top" wrapText="1"/>
    </xf>
    <xf numFmtId="3" fontId="15" fillId="2" borderId="3" xfId="12" applyNumberFormat="1" applyFont="1" applyFill="1" applyBorder="1" applyAlignment="1">
      <alignment horizontal="center" vertical="center"/>
    </xf>
    <xf numFmtId="0" fontId="15" fillId="2" borderId="3" xfId="12" applyFont="1" applyFill="1" applyBorder="1" applyAlignment="1">
      <alignment horizontal="center" vertical="center"/>
    </xf>
    <xf numFmtId="0" fontId="15" fillId="2" borderId="3" xfId="12" applyFont="1" applyFill="1" applyBorder="1" applyAlignment="1">
      <alignment horizontal="center" vertical="center" wrapText="1"/>
    </xf>
    <xf numFmtId="0" fontId="4" fillId="2" borderId="3" xfId="12" applyFont="1" applyFill="1" applyBorder="1" applyAlignment="1">
      <alignment horizontal="center" vertical="center"/>
    </xf>
    <xf numFmtId="0" fontId="4" fillId="3" borderId="3" xfId="12" applyFont="1" applyFill="1" applyBorder="1" applyAlignment="1">
      <alignment horizontal="center" vertical="top"/>
    </xf>
    <xf numFmtId="0" fontId="4" fillId="2" borderId="3" xfId="12" applyFont="1" applyFill="1" applyBorder="1" applyAlignment="1">
      <alignment horizontal="center"/>
    </xf>
    <xf numFmtId="0" fontId="16" fillId="3" borderId="3" xfId="12" applyFont="1" applyFill="1" applyBorder="1" applyAlignment="1">
      <alignment horizontal="right" vertical="top" wrapText="1"/>
    </xf>
    <xf numFmtId="0" fontId="16" fillId="3" borderId="3" xfId="12" applyFont="1" applyFill="1" applyBorder="1" applyAlignment="1">
      <alignment horizontal="center" vertical="center"/>
    </xf>
    <xf numFmtId="3" fontId="16" fillId="3" borderId="3" xfId="12" applyNumberFormat="1" applyFont="1" applyFill="1" applyBorder="1" applyAlignment="1">
      <alignment vertical="center"/>
    </xf>
    <xf numFmtId="0" fontId="4" fillId="2" borderId="0" xfId="12" applyFont="1" applyFill="1" applyAlignment="1">
      <alignment wrapText="1"/>
    </xf>
    <xf numFmtId="0" fontId="4" fillId="2" borderId="0" xfId="12" applyFont="1" applyFill="1" applyAlignment="1">
      <alignment horizontal="left" vertical="center" wrapText="1"/>
    </xf>
    <xf numFmtId="0" fontId="8" fillId="3" borderId="4" xfId="12" applyFont="1" applyFill="1" applyBorder="1" applyAlignment="1">
      <alignment horizontal="center" vertical="center" wrapText="1"/>
    </xf>
    <xf numFmtId="0" fontId="8" fillId="3" borderId="10" xfId="12" applyFont="1" applyFill="1" applyBorder="1" applyAlignment="1">
      <alignment horizontal="center" vertical="center"/>
    </xf>
    <xf numFmtId="0" fontId="9" fillId="2" borderId="3" xfId="12" applyFont="1" applyFill="1" applyBorder="1" applyAlignment="1">
      <alignment horizontal="center"/>
    </xf>
    <xf numFmtId="0" fontId="10" fillId="2" borderId="3" xfId="14" applyFont="1" applyFill="1" applyBorder="1" applyAlignment="1">
      <alignment vertical="center"/>
    </xf>
    <xf numFmtId="3" fontId="10" fillId="2" borderId="3" xfId="14" applyNumberFormat="1" applyFont="1" applyFill="1" applyBorder="1" applyAlignment="1">
      <alignment vertical="center" wrapText="1"/>
    </xf>
    <xf numFmtId="167" fontId="4" fillId="2" borderId="3" xfId="12" applyNumberFormat="1" applyFont="1" applyFill="1" applyBorder="1" applyAlignment="1">
      <alignment vertical="center"/>
    </xf>
    <xf numFmtId="167" fontId="4" fillId="2" borderId="3" xfId="12" applyNumberFormat="1" applyFont="1" applyFill="1" applyBorder="1"/>
    <xf numFmtId="0" fontId="7" fillId="2" borderId="3" xfId="12" applyFont="1" applyFill="1" applyBorder="1"/>
    <xf numFmtId="0" fontId="10" fillId="2" borderId="3" xfId="14" applyFont="1" applyFill="1" applyBorder="1" applyAlignment="1">
      <alignment vertical="center" wrapText="1"/>
    </xf>
    <xf numFmtId="0" fontId="4" fillId="3" borderId="3" xfId="12" applyFont="1" applyFill="1" applyBorder="1" applyAlignment="1">
      <alignment horizontal="center" vertical="center"/>
    </xf>
    <xf numFmtId="0" fontId="4" fillId="2" borderId="3" xfId="12" applyFont="1" applyFill="1" applyBorder="1" applyAlignment="1">
      <alignment horizontal="center" vertical="top" wrapText="1"/>
    </xf>
    <xf numFmtId="0" fontId="4" fillId="2" borderId="3" xfId="12" applyFont="1" applyFill="1" applyBorder="1" applyAlignment="1">
      <alignment vertical="top" wrapText="1"/>
    </xf>
    <xf numFmtId="0" fontId="10" fillId="2" borderId="3" xfId="14" applyFont="1" applyFill="1" applyBorder="1" applyAlignment="1">
      <alignment horizontal="left" vertical="center"/>
    </xf>
    <xf numFmtId="0" fontId="4" fillId="2" borderId="3" xfId="12" applyFont="1" applyFill="1" applyBorder="1" applyAlignment="1">
      <alignment horizontal="center" vertical="top"/>
    </xf>
    <xf numFmtId="0" fontId="4" fillId="2" borderId="3" xfId="12" applyFont="1" applyFill="1" applyBorder="1" applyAlignment="1">
      <alignment horizontal="left" vertical="top"/>
    </xf>
    <xf numFmtId="0" fontId="10" fillId="2" borderId="8" xfId="14" applyFont="1" applyFill="1" applyBorder="1" applyAlignment="1">
      <alignment vertical="center"/>
    </xf>
    <xf numFmtId="167" fontId="4" fillId="2" borderId="8" xfId="12" applyNumberFormat="1" applyFont="1" applyFill="1" applyBorder="1" applyAlignment="1">
      <alignment vertical="center"/>
    </xf>
    <xf numFmtId="0" fontId="4" fillId="3" borderId="1" xfId="12" applyFont="1" applyFill="1" applyBorder="1" applyAlignment="1">
      <alignment vertical="center" wrapText="1"/>
    </xf>
    <xf numFmtId="167" fontId="4" fillId="3" borderId="3" xfId="12" applyNumberFormat="1" applyFont="1" applyFill="1" applyBorder="1" applyAlignment="1">
      <alignment vertical="center"/>
    </xf>
    <xf numFmtId="0" fontId="4" fillId="3" borderId="3" xfId="12" applyFont="1" applyFill="1" applyBorder="1" applyAlignment="1">
      <alignment horizontal="center" vertical="center" wrapText="1"/>
    </xf>
    <xf numFmtId="0" fontId="7" fillId="2" borderId="3" xfId="12" applyFont="1" applyFill="1" applyBorder="1" applyAlignment="1">
      <alignment vertical="center"/>
    </xf>
    <xf numFmtId="0" fontId="4" fillId="2" borderId="3" xfId="12" applyFont="1" applyFill="1" applyBorder="1" applyAlignment="1">
      <alignment vertical="center" wrapText="1"/>
    </xf>
    <xf numFmtId="0" fontId="4" fillId="2" borderId="1" xfId="12" applyFont="1" applyFill="1" applyBorder="1" applyAlignment="1">
      <alignment vertical="center" wrapText="1"/>
    </xf>
    <xf numFmtId="168" fontId="4" fillId="2" borderId="3" xfId="12" applyNumberFormat="1" applyFont="1" applyFill="1" applyBorder="1"/>
    <xf numFmtId="0" fontId="4" fillId="3" borderId="3" xfId="12" applyFont="1" applyFill="1" applyBorder="1" applyAlignment="1">
      <alignment vertical="top" wrapText="1"/>
    </xf>
    <xf numFmtId="0" fontId="4" fillId="3" borderId="1" xfId="12" applyFont="1" applyFill="1" applyBorder="1"/>
    <xf numFmtId="0" fontId="10" fillId="3" borderId="3" xfId="14" applyFont="1" applyFill="1" applyBorder="1" applyAlignment="1">
      <alignment vertical="center"/>
    </xf>
    <xf numFmtId="167" fontId="4" fillId="3" borderId="3" xfId="12" applyNumberFormat="1" applyFont="1" applyFill="1" applyBorder="1"/>
    <xf numFmtId="167" fontId="4" fillId="3" borderId="3" xfId="12" applyNumberFormat="1" applyFont="1" applyFill="1" applyBorder="1" applyAlignment="1">
      <alignment horizontal="center"/>
    </xf>
    <xf numFmtId="0" fontId="17" fillId="3" borderId="3" xfId="12" applyFont="1" applyFill="1" applyBorder="1" applyAlignment="1">
      <alignment horizontal="center" vertical="center" wrapText="1"/>
    </xf>
    <xf numFmtId="167" fontId="8" fillId="3" borderId="3" xfId="12" applyNumberFormat="1" applyFont="1" applyFill="1" applyBorder="1"/>
    <xf numFmtId="2" fontId="4" fillId="2" borderId="0" xfId="12" applyNumberFormat="1" applyFont="1" applyFill="1"/>
    <xf numFmtId="0" fontId="8" fillId="2" borderId="0" xfId="12" applyFont="1" applyFill="1" applyAlignment="1">
      <alignment horizontal="center"/>
    </xf>
    <xf numFmtId="11" fontId="4" fillId="2" borderId="0" xfId="12" applyNumberFormat="1" applyFont="1" applyFill="1"/>
    <xf numFmtId="3" fontId="4" fillId="2" borderId="3" xfId="12" applyNumberFormat="1" applyFont="1" applyFill="1" applyBorder="1" applyAlignment="1">
      <alignment wrapText="1"/>
    </xf>
    <xf numFmtId="3" fontId="8" fillId="2" borderId="3" xfId="12" applyNumberFormat="1" applyFont="1" applyFill="1" applyBorder="1"/>
    <xf numFmtId="3" fontId="8" fillId="2" borderId="3" xfId="12" applyNumberFormat="1" applyFont="1" applyFill="1" applyBorder="1" applyAlignment="1">
      <alignment wrapText="1"/>
    </xf>
    <xf numFmtId="167" fontId="8" fillId="2" borderId="0" xfId="12" applyNumberFormat="1" applyFont="1" applyFill="1" applyAlignment="1">
      <alignment horizontal="right"/>
    </xf>
    <xf numFmtId="0" fontId="4" fillId="2" borderId="10" xfId="12" applyFont="1" applyFill="1" applyBorder="1" applyAlignment="1">
      <alignment wrapText="1"/>
    </xf>
    <xf numFmtId="0" fontId="4" fillId="2" borderId="7" xfId="12" applyFont="1" applyFill="1" applyBorder="1" applyAlignment="1">
      <alignment wrapText="1"/>
    </xf>
    <xf numFmtId="0" fontId="4" fillId="2" borderId="14" xfId="12" applyFont="1" applyFill="1" applyBorder="1" applyAlignment="1">
      <alignment wrapText="1"/>
    </xf>
    <xf numFmtId="0" fontId="4" fillId="2" borderId="0" xfId="15" applyFont="1" applyFill="1"/>
    <xf numFmtId="0" fontId="4" fillId="2" borderId="0" xfId="15" applyFont="1" applyFill="1" applyAlignment="1">
      <alignment vertical="center"/>
    </xf>
    <xf numFmtId="0" fontId="4" fillId="2" borderId="0" xfId="15" applyFont="1" applyFill="1" applyAlignment="1">
      <alignment vertical="center" wrapText="1"/>
    </xf>
    <xf numFmtId="0" fontId="8" fillId="2" borderId="0" xfId="15" applyFont="1" applyFill="1"/>
    <xf numFmtId="0" fontId="8" fillId="2" borderId="0" xfId="15" applyFont="1" applyFill="1" applyAlignment="1">
      <alignment vertical="center"/>
    </xf>
    <xf numFmtId="0" fontId="8" fillId="6" borderId="3" xfId="15" applyFont="1" applyFill="1" applyBorder="1" applyAlignment="1">
      <alignment horizontal="center" vertical="center" wrapText="1"/>
    </xf>
    <xf numFmtId="0" fontId="18" fillId="3" borderId="3" xfId="16" applyFont="1" applyFill="1" applyBorder="1" applyAlignment="1">
      <alignment horizontal="center" vertical="center" wrapText="1"/>
    </xf>
    <xf numFmtId="0" fontId="19" fillId="2" borderId="3" xfId="16" applyFont="1" applyFill="1" applyBorder="1" applyAlignment="1">
      <alignment horizontal="left" vertical="center"/>
    </xf>
    <xf numFmtId="0" fontId="19" fillId="2" borderId="3" xfId="16" applyFont="1" applyFill="1" applyBorder="1" applyAlignment="1">
      <alignment horizontal="left" vertical="center" wrapText="1"/>
    </xf>
    <xf numFmtId="164" fontId="8" fillId="2" borderId="0" xfId="15" applyNumberFormat="1" applyFont="1" applyFill="1" applyAlignment="1">
      <alignment vertical="center"/>
    </xf>
    <xf numFmtId="164" fontId="18" fillId="2" borderId="3" xfId="16" applyNumberFormat="1" applyFont="1" applyFill="1" applyBorder="1" applyAlignment="1">
      <alignment horizontal="right" vertical="center"/>
    </xf>
    <xf numFmtId="3" fontId="19" fillId="2" borderId="3" xfId="16" applyNumberFormat="1" applyFont="1" applyFill="1" applyBorder="1" applyAlignment="1">
      <alignment vertical="center" wrapText="1"/>
    </xf>
    <xf numFmtId="164" fontId="10" fillId="2" borderId="3" xfId="16" applyNumberFormat="1" applyFont="1" applyFill="1" applyBorder="1" applyAlignment="1">
      <alignment horizontal="right" vertical="center"/>
    </xf>
    <xf numFmtId="0" fontId="18" fillId="3" borderId="4" xfId="16" applyFont="1" applyFill="1" applyBorder="1" applyAlignment="1">
      <alignment horizontal="center" vertical="center" wrapText="1"/>
    </xf>
    <xf numFmtId="0" fontId="8" fillId="3" borderId="3" xfId="15" applyFont="1" applyFill="1" applyBorder="1" applyAlignment="1">
      <alignment horizontal="center" vertical="center"/>
    </xf>
    <xf numFmtId="0" fontId="19" fillId="2" borderId="1" xfId="16" applyFont="1" applyFill="1" applyBorder="1" applyAlignment="1">
      <alignment horizontal="left" vertical="center" wrapText="1"/>
    </xf>
    <xf numFmtId="0" fontId="19" fillId="2" borderId="1" xfId="16" applyFont="1" applyFill="1" applyBorder="1" applyAlignment="1">
      <alignment horizontal="left" vertical="center"/>
    </xf>
    <xf numFmtId="0" fontId="19" fillId="2" borderId="2" xfId="16" applyFont="1" applyFill="1" applyBorder="1" applyAlignment="1">
      <alignment horizontal="left" vertical="center"/>
    </xf>
    <xf numFmtId="164" fontId="10" fillId="2" borderId="3" xfId="17" applyNumberFormat="1" applyFont="1" applyFill="1" applyBorder="1" applyAlignment="1">
      <alignment horizontal="right" vertical="center"/>
    </xf>
    <xf numFmtId="0" fontId="4" fillId="3" borderId="3" xfId="15" applyFont="1" applyFill="1" applyBorder="1" applyAlignment="1">
      <alignment horizontal="center" vertical="center"/>
    </xf>
    <xf numFmtId="0" fontId="8" fillId="2" borderId="6" xfId="15" applyFont="1" applyFill="1" applyBorder="1" applyAlignment="1">
      <alignment horizontal="center"/>
    </xf>
    <xf numFmtId="0" fontId="8" fillId="2" borderId="9" xfId="15" applyFont="1" applyFill="1" applyBorder="1"/>
    <xf numFmtId="0" fontId="4" fillId="2" borderId="9" xfId="15" applyFont="1" applyFill="1" applyBorder="1" applyAlignment="1">
      <alignment vertical="center"/>
    </xf>
    <xf numFmtId="0" fontId="4" fillId="2" borderId="10" xfId="15" applyFont="1" applyFill="1" applyBorder="1" applyAlignment="1">
      <alignment vertical="center"/>
    </xf>
    <xf numFmtId="0" fontId="4" fillId="2" borderId="11" xfId="15" applyFont="1" applyFill="1" applyBorder="1" applyAlignment="1">
      <alignment horizontal="center"/>
    </xf>
    <xf numFmtId="0" fontId="4" fillId="2" borderId="7" xfId="15" applyFont="1" applyFill="1" applyBorder="1" applyAlignment="1">
      <alignment vertical="center"/>
    </xf>
    <xf numFmtId="0" fontId="4" fillId="2" borderId="11" xfId="15" applyFont="1" applyFill="1" applyBorder="1" applyAlignment="1">
      <alignment vertical="center"/>
    </xf>
    <xf numFmtId="0" fontId="4" fillId="2" borderId="11" xfId="15" applyFont="1" applyFill="1" applyBorder="1" applyAlignment="1">
      <alignment horizontal="center" vertical="center"/>
    </xf>
    <xf numFmtId="0" fontId="4" fillId="2" borderId="12" xfId="15" applyFont="1" applyFill="1" applyBorder="1" applyAlignment="1">
      <alignment horizontal="center" vertical="center"/>
    </xf>
    <xf numFmtId="0" fontId="4" fillId="2" borderId="13" xfId="15" applyFont="1" applyFill="1" applyBorder="1"/>
    <xf numFmtId="0" fontId="4" fillId="2" borderId="13" xfId="15" applyFont="1" applyFill="1" applyBorder="1" applyAlignment="1">
      <alignment vertical="center"/>
    </xf>
    <xf numFmtId="0" fontId="4" fillId="2" borderId="14" xfId="15" applyFont="1" applyFill="1" applyBorder="1" applyAlignment="1">
      <alignment vertical="center"/>
    </xf>
    <xf numFmtId="0" fontId="10" fillId="2" borderId="0" xfId="15" applyFont="1" applyFill="1"/>
    <xf numFmtId="0" fontId="10" fillId="2" borderId="0" xfId="15" applyFont="1" applyFill="1" applyAlignment="1">
      <alignment horizontal="center"/>
    </xf>
    <xf numFmtId="0" fontId="12" fillId="2" borderId="0" xfId="15" applyFont="1" applyFill="1" applyAlignment="1">
      <alignment horizontal="center"/>
    </xf>
    <xf numFmtId="0" fontId="13" fillId="2" borderId="0" xfId="15" applyFont="1" applyFill="1" applyAlignment="1">
      <alignment horizontal="center" vertical="center"/>
    </xf>
    <xf numFmtId="0" fontId="20" fillId="2" borderId="0" xfId="15" applyFont="1" applyFill="1" applyAlignment="1">
      <alignment horizontal="center"/>
    </xf>
    <xf numFmtId="3" fontId="11" fillId="2" borderId="0" xfId="15" applyNumberFormat="1" applyFont="1" applyFill="1" applyAlignment="1">
      <alignment horizontal="center" vertical="center"/>
    </xf>
    <xf numFmtId="0" fontId="12" fillId="2" borderId="0" xfId="15" applyFont="1" applyFill="1"/>
    <xf numFmtId="4" fontId="11" fillId="2" borderId="0" xfId="15" applyNumberFormat="1" applyFont="1" applyFill="1" applyAlignment="1">
      <alignment horizontal="center" vertical="center"/>
    </xf>
    <xf numFmtId="3" fontId="13" fillId="2" borderId="0" xfId="15" applyNumberFormat="1" applyFont="1" applyFill="1"/>
    <xf numFmtId="1" fontId="12" fillId="2" borderId="0" xfId="15" applyNumberFormat="1" applyFont="1" applyFill="1"/>
    <xf numFmtId="3" fontId="12" fillId="2" borderId="0" xfId="15" applyNumberFormat="1" applyFont="1" applyFill="1"/>
    <xf numFmtId="0" fontId="12" fillId="2" borderId="0" xfId="15" applyFont="1" applyFill="1" applyAlignment="1">
      <alignment wrapText="1"/>
    </xf>
    <xf numFmtId="0" fontId="11" fillId="0" borderId="3" xfId="15" applyFont="1" applyBorder="1" applyAlignment="1">
      <alignment horizontal="center" vertical="center"/>
    </xf>
    <xf numFmtId="0" fontId="12" fillId="0" borderId="0" xfId="15" applyFont="1"/>
    <xf numFmtId="3" fontId="12" fillId="0" borderId="0" xfId="15" applyNumberFormat="1" applyFont="1"/>
    <xf numFmtId="0" fontId="12" fillId="0" borderId="0" xfId="15" applyFont="1" applyAlignment="1">
      <alignment wrapText="1"/>
    </xf>
    <xf numFmtId="0" fontId="12" fillId="2" borderId="3" xfId="15" applyFont="1" applyFill="1" applyBorder="1" applyAlignment="1">
      <alignment wrapText="1"/>
    </xf>
    <xf numFmtId="0" fontId="12" fillId="2" borderId="3" xfId="15" applyFont="1" applyFill="1" applyBorder="1"/>
    <xf numFmtId="0" fontId="20" fillId="2" borderId="0" xfId="15" applyFont="1" applyFill="1"/>
    <xf numFmtId="4" fontId="12" fillId="2" borderId="0" xfId="15" applyNumberFormat="1" applyFont="1" applyFill="1"/>
    <xf numFmtId="3" fontId="8" fillId="2" borderId="3" xfId="12" applyNumberFormat="1" applyFont="1" applyFill="1" applyBorder="1" applyAlignment="1">
      <alignment horizontal="center" vertical="center"/>
    </xf>
    <xf numFmtId="164" fontId="4" fillId="2" borderId="3" xfId="12" applyNumberFormat="1" applyFont="1" applyFill="1" applyBorder="1" applyAlignment="1">
      <alignment horizontal="center" vertical="center"/>
    </xf>
    <xf numFmtId="0" fontId="4" fillId="3" borderId="4" xfId="12" applyFont="1" applyFill="1" applyBorder="1" applyAlignment="1">
      <alignment horizontal="center" vertical="center" wrapText="1"/>
    </xf>
    <xf numFmtId="0" fontId="4" fillId="3" borderId="5" xfId="12" applyFont="1" applyFill="1" applyBorder="1" applyAlignment="1">
      <alignment horizontal="center" vertical="center" wrapText="1"/>
    </xf>
    <xf numFmtId="0" fontId="4" fillId="3" borderId="7" xfId="12" applyFont="1" applyFill="1" applyBorder="1" applyAlignment="1">
      <alignment horizontal="center" vertical="center" wrapText="1"/>
    </xf>
    <xf numFmtId="0" fontId="6" fillId="2" borderId="1" xfId="2" quotePrefix="1" applyFont="1" applyFill="1" applyBorder="1" applyAlignment="1" applyProtection="1">
      <alignment horizontal="center"/>
    </xf>
    <xf numFmtId="0" fontId="6" fillId="2" borderId="2" xfId="2" quotePrefix="1" applyFont="1" applyFill="1" applyBorder="1" applyAlignment="1" applyProtection="1">
      <alignment horizontal="center"/>
    </xf>
    <xf numFmtId="0" fontId="8" fillId="3" borderId="3" xfId="12" applyFont="1" applyFill="1" applyBorder="1" applyAlignment="1">
      <alignment horizontal="center" vertical="center"/>
    </xf>
    <xf numFmtId="0" fontId="8" fillId="3" borderId="4" xfId="12" applyFont="1" applyFill="1" applyBorder="1" applyAlignment="1">
      <alignment horizontal="center" vertical="top" wrapText="1"/>
    </xf>
    <xf numFmtId="0" fontId="8" fillId="3" borderId="5" xfId="12" applyFont="1" applyFill="1" applyBorder="1" applyAlignment="1">
      <alignment horizontal="center" vertical="top" wrapText="1"/>
    </xf>
    <xf numFmtId="0" fontId="8" fillId="3" borderId="8" xfId="12" applyFont="1" applyFill="1" applyBorder="1" applyAlignment="1">
      <alignment horizontal="center" vertical="top" wrapText="1"/>
    </xf>
    <xf numFmtId="0" fontId="4" fillId="2" borderId="0" xfId="12" applyFont="1" applyFill="1" applyAlignment="1">
      <alignment horizontal="left" vertical="center"/>
    </xf>
    <xf numFmtId="0" fontId="4" fillId="3" borderId="3" xfId="12" applyFont="1" applyFill="1" applyBorder="1" applyAlignment="1">
      <alignment horizontal="center" vertical="top" wrapText="1"/>
    </xf>
    <xf numFmtId="0" fontId="4" fillId="3" borderId="3" xfId="12" applyFont="1" applyFill="1" applyBorder="1" applyAlignment="1">
      <alignment horizontal="center" vertical="top"/>
    </xf>
    <xf numFmtId="0" fontId="8" fillId="3" borderId="1" xfId="12" applyFont="1" applyFill="1" applyBorder="1" applyAlignment="1">
      <alignment horizontal="right"/>
    </xf>
    <xf numFmtId="0" fontId="8" fillId="3" borderId="16" xfId="12" applyFont="1" applyFill="1" applyBorder="1" applyAlignment="1">
      <alignment horizontal="right"/>
    </xf>
    <xf numFmtId="0" fontId="8" fillId="3" borderId="2" xfId="12" applyFont="1" applyFill="1" applyBorder="1" applyAlignment="1">
      <alignment horizontal="right"/>
    </xf>
    <xf numFmtId="0" fontId="8" fillId="3" borderId="1" xfId="12" applyFont="1" applyFill="1" applyBorder="1" applyAlignment="1">
      <alignment horizontal="center" vertical="center" wrapText="1"/>
    </xf>
    <xf numFmtId="0" fontId="8" fillId="3" borderId="2" xfId="12" applyFont="1" applyFill="1" applyBorder="1" applyAlignment="1">
      <alignment horizontal="center" vertical="center" wrapText="1"/>
    </xf>
    <xf numFmtId="0" fontId="8" fillId="3" borderId="6" xfId="12" applyFont="1" applyFill="1" applyBorder="1" applyAlignment="1">
      <alignment horizontal="center" vertical="center"/>
    </xf>
    <xf numFmtId="0" fontId="8" fillId="3" borderId="10" xfId="12" applyFont="1" applyFill="1" applyBorder="1" applyAlignment="1">
      <alignment horizontal="center" vertical="center"/>
    </xf>
    <xf numFmtId="0" fontId="8" fillId="3" borderId="9" xfId="12" applyFont="1" applyFill="1" applyBorder="1" applyAlignment="1">
      <alignment horizontal="center" vertical="center"/>
    </xf>
    <xf numFmtId="0" fontId="4" fillId="2" borderId="3" xfId="12" applyFont="1" applyFill="1" applyBorder="1" applyAlignment="1">
      <alignment horizontal="center" vertical="center" wrapText="1"/>
    </xf>
    <xf numFmtId="0" fontId="4" fillId="3" borderId="3"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10" fillId="2" borderId="5" xfId="14" applyFont="1" applyFill="1" applyBorder="1" applyAlignment="1">
      <alignment horizontal="left" vertical="center" wrapText="1"/>
    </xf>
    <xf numFmtId="0" fontId="8" fillId="3" borderId="4" xfId="15" applyFont="1" applyFill="1" applyBorder="1" applyAlignment="1">
      <alignment horizontal="center" vertical="center"/>
    </xf>
    <xf numFmtId="0" fontId="8" fillId="3" borderId="5" xfId="15" applyFont="1" applyFill="1" applyBorder="1" applyAlignment="1">
      <alignment horizontal="center" vertical="center"/>
    </xf>
    <xf numFmtId="3" fontId="19" fillId="2" borderId="1" xfId="16" applyNumberFormat="1" applyFont="1" applyFill="1" applyBorder="1" applyAlignment="1">
      <alignment horizontal="left" vertical="center"/>
    </xf>
    <xf numFmtId="3" fontId="19" fillId="2" borderId="16" xfId="16" applyNumberFormat="1" applyFont="1" applyFill="1" applyBorder="1" applyAlignment="1">
      <alignment horizontal="left" vertical="center"/>
    </xf>
    <xf numFmtId="3" fontId="19" fillId="2" borderId="2" xfId="16" applyNumberFormat="1" applyFont="1" applyFill="1" applyBorder="1" applyAlignment="1">
      <alignment horizontal="left" vertical="center"/>
    </xf>
    <xf numFmtId="0" fontId="8" fillId="6" borderId="3" xfId="15" applyFont="1" applyFill="1" applyBorder="1" applyAlignment="1">
      <alignment horizontal="center" vertical="center" wrapText="1"/>
    </xf>
    <xf numFmtId="0" fontId="18" fillId="3" borderId="1" xfId="16" applyFont="1" applyFill="1" applyBorder="1" applyAlignment="1">
      <alignment horizontal="center" vertical="center" wrapText="1"/>
    </xf>
    <xf numFmtId="0" fontId="18" fillId="3" borderId="9" xfId="16" applyFont="1" applyFill="1" applyBorder="1" applyAlignment="1">
      <alignment horizontal="center" vertical="center" wrapText="1"/>
    </xf>
    <xf numFmtId="0" fontId="18" fillId="3" borderId="10" xfId="16" applyFont="1" applyFill="1" applyBorder="1" applyAlignment="1">
      <alignment horizontal="center" vertical="center" wrapText="1"/>
    </xf>
    <xf numFmtId="0" fontId="11" fillId="3" borderId="4" xfId="15" applyFont="1" applyFill="1" applyBorder="1" applyAlignment="1">
      <alignment horizontal="center" vertical="top" wrapText="1"/>
    </xf>
    <xf numFmtId="0" fontId="18" fillId="3" borderId="4" xfId="16" applyFont="1" applyFill="1" applyBorder="1" applyAlignment="1">
      <alignment horizontal="center" vertical="center" wrapText="1"/>
    </xf>
    <xf numFmtId="0" fontId="18" fillId="3" borderId="5" xfId="16" applyFont="1" applyFill="1" applyBorder="1" applyAlignment="1">
      <alignment horizontal="center" vertical="center" wrapText="1"/>
    </xf>
    <xf numFmtId="0" fontId="18" fillId="3" borderId="8" xfId="16" applyFont="1" applyFill="1" applyBorder="1" applyAlignment="1">
      <alignment horizontal="center" vertical="center" wrapText="1"/>
    </xf>
    <xf numFmtId="0" fontId="18" fillId="3" borderId="6" xfId="16" applyFont="1" applyFill="1" applyBorder="1" applyAlignment="1">
      <alignment horizontal="center" vertical="center" wrapText="1"/>
    </xf>
    <xf numFmtId="0" fontId="18" fillId="3" borderId="11" xfId="16" applyFont="1" applyFill="1" applyBorder="1" applyAlignment="1">
      <alignment horizontal="center" vertical="center" wrapText="1"/>
    </xf>
    <xf numFmtId="0" fontId="18" fillId="3" borderId="7" xfId="16" applyFont="1" applyFill="1" applyBorder="1" applyAlignment="1">
      <alignment horizontal="center" vertical="center" wrapText="1"/>
    </xf>
    <xf numFmtId="0" fontId="18" fillId="3" borderId="12" xfId="16" applyFont="1" applyFill="1" applyBorder="1" applyAlignment="1">
      <alignment horizontal="center" vertical="center" wrapText="1"/>
    </xf>
    <xf numFmtId="0" fontId="18" fillId="3" borderId="14" xfId="16" applyFont="1" applyFill="1" applyBorder="1" applyAlignment="1">
      <alignment horizontal="center" vertical="center" wrapText="1"/>
    </xf>
    <xf numFmtId="0" fontId="18" fillId="3" borderId="3" xfId="16" applyFont="1" applyFill="1" applyBorder="1" applyAlignment="1">
      <alignment horizontal="center" vertical="center" wrapText="1"/>
    </xf>
    <xf numFmtId="0" fontId="11" fillId="3" borderId="3" xfId="15" applyFont="1" applyFill="1" applyBorder="1" applyAlignment="1">
      <alignment horizontal="center" vertical="center"/>
    </xf>
    <xf numFmtId="0" fontId="8" fillId="3" borderId="3" xfId="15" applyFont="1" applyFill="1" applyBorder="1" applyAlignment="1">
      <alignment horizontal="center" vertical="center"/>
    </xf>
    <xf numFmtId="0" fontId="8" fillId="6" borderId="1" xfId="15" applyFont="1" applyFill="1" applyBorder="1" applyAlignment="1">
      <alignment horizontal="center" vertical="center" wrapText="1"/>
    </xf>
    <xf numFmtId="0" fontId="8" fillId="6" borderId="16" xfId="15" applyFont="1" applyFill="1" applyBorder="1" applyAlignment="1">
      <alignment horizontal="center" vertical="center" wrapText="1"/>
    </xf>
    <xf numFmtId="0" fontId="8" fillId="6" borderId="2" xfId="15" applyFont="1" applyFill="1" applyBorder="1" applyAlignment="1">
      <alignment horizontal="center" vertical="center" wrapText="1"/>
    </xf>
    <xf numFmtId="0" fontId="18" fillId="3" borderId="2" xfId="16" applyFont="1" applyFill="1" applyBorder="1" applyAlignment="1">
      <alignment horizontal="center" vertical="center" wrapText="1"/>
    </xf>
    <xf numFmtId="0" fontId="11" fillId="3" borderId="1" xfId="15" applyFont="1" applyFill="1" applyBorder="1" applyAlignment="1">
      <alignment horizontal="center" vertical="top" wrapText="1"/>
    </xf>
    <xf numFmtId="0" fontId="11" fillId="3" borderId="16" xfId="15" applyFont="1" applyFill="1" applyBorder="1" applyAlignment="1">
      <alignment horizontal="center" vertical="top" wrapText="1"/>
    </xf>
    <xf numFmtId="0" fontId="11" fillId="3" borderId="2" xfId="15" applyFont="1" applyFill="1" applyBorder="1" applyAlignment="1">
      <alignment horizontal="center" vertical="top" wrapText="1"/>
    </xf>
    <xf numFmtId="0" fontId="11" fillId="2" borderId="3" xfId="11" applyFont="1" applyFill="1" applyBorder="1" applyAlignment="1">
      <alignment horizontal="center" vertical="center" wrapText="1"/>
    </xf>
    <xf numFmtId="0" fontId="10" fillId="4" borderId="3" xfId="11" applyFont="1" applyFill="1" applyBorder="1" applyAlignment="1">
      <alignment horizontal="center" vertical="center" wrapText="1"/>
    </xf>
    <xf numFmtId="4" fontId="11" fillId="2" borderId="3" xfId="11" applyNumberFormat="1" applyFont="1" applyFill="1" applyBorder="1" applyAlignment="1">
      <alignment horizontal="center" vertical="center" wrapText="1"/>
    </xf>
    <xf numFmtId="0" fontId="20" fillId="4" borderId="3" xfId="11" applyFont="1" applyFill="1" applyBorder="1" applyAlignment="1">
      <alignment horizontal="center" vertical="center" wrapText="1"/>
    </xf>
    <xf numFmtId="0" fontId="11" fillId="4" borderId="6" xfId="11" applyFont="1" applyFill="1" applyBorder="1" applyAlignment="1">
      <alignment horizontal="center" vertical="center" wrapText="1"/>
    </xf>
    <xf numFmtId="0" fontId="11" fillId="4" borderId="11" xfId="11" applyFont="1" applyFill="1" applyBorder="1" applyAlignment="1">
      <alignment horizontal="center" vertical="center" wrapText="1"/>
    </xf>
    <xf numFmtId="0" fontId="11" fillId="4" borderId="12" xfId="11" applyFont="1" applyFill="1" applyBorder="1" applyAlignment="1">
      <alignment horizontal="center" vertical="center" wrapText="1"/>
    </xf>
    <xf numFmtId="0" fontId="11" fillId="4" borderId="4" xfId="11" applyFont="1" applyFill="1" applyBorder="1" applyAlignment="1">
      <alignment horizontal="center" vertical="center" wrapText="1"/>
    </xf>
    <xf numFmtId="0" fontId="11" fillId="4" borderId="5" xfId="11" applyFont="1" applyFill="1" applyBorder="1" applyAlignment="1">
      <alignment horizontal="center" vertical="center" wrapText="1"/>
    </xf>
    <xf numFmtId="0" fontId="11" fillId="4" borderId="8" xfId="11" applyFont="1" applyFill="1" applyBorder="1" applyAlignment="1">
      <alignment horizontal="center" vertical="center" wrapText="1"/>
    </xf>
    <xf numFmtId="0" fontId="10" fillId="4" borderId="6" xfId="11" applyFont="1" applyFill="1" applyBorder="1" applyAlignment="1">
      <alignment horizontal="center" vertical="center" wrapText="1"/>
    </xf>
    <xf numFmtId="0" fontId="10" fillId="4" borderId="11" xfId="11" applyFont="1" applyFill="1" applyBorder="1" applyAlignment="1">
      <alignment horizontal="center" vertical="center" wrapText="1"/>
    </xf>
    <xf numFmtId="0" fontId="10" fillId="4" borderId="12" xfId="11" applyFont="1" applyFill="1" applyBorder="1" applyAlignment="1">
      <alignment horizontal="center" vertical="center" wrapText="1"/>
    </xf>
  </cellXfs>
  <cellStyles count="18">
    <cellStyle name="Comma 2" xfId="4" xr:uid="{78B72428-ADC8-40BF-93C5-20AF258D726C}"/>
    <cellStyle name="Hyperlink 2" xfId="2" xr:uid="{41573612-5C50-4C56-A1BC-8FE7B506F453}"/>
    <cellStyle name="Normal" xfId="0" builtinId="0"/>
    <cellStyle name="Normal 10" xfId="5" xr:uid="{9D0FC6D5-D625-412B-9397-EC34BDED395D}"/>
    <cellStyle name="Normal 10 2" xfId="13" xr:uid="{72C0E315-007A-4FD0-8252-BB4AB853ACA4}"/>
    <cellStyle name="Normal 10 8 2" xfId="10" xr:uid="{866B579C-8BC1-40CC-81E3-4E21C528FA21}"/>
    <cellStyle name="Normal 10 8 2 2" xfId="17" xr:uid="{20916924-BF8E-4E2F-82B9-9DCA20C9FF9A}"/>
    <cellStyle name="Normal 11 7 2" xfId="9" xr:uid="{10670183-B8B9-4156-8E00-A6978E974328}"/>
    <cellStyle name="Normal 11 7 2 2" xfId="16" xr:uid="{01CF8F56-001C-4DBD-BE1A-BDAA8DC0E58E}"/>
    <cellStyle name="Normal 2 2 2" xfId="11" xr:uid="{952661AE-A108-4966-BF1C-DEAEB1A69AF9}"/>
    <cellStyle name="Normal 2 2 3 2" xfId="7" xr:uid="{6EE6F2FD-160D-4993-B1C1-E522A645F90C}"/>
    <cellStyle name="Normal 2 2 3 2 2" xfId="8" xr:uid="{985E4E54-E7FB-4E92-9A93-AD6C110FBCB6}"/>
    <cellStyle name="Normal 2 2 3 2 2 2" xfId="15" xr:uid="{8719AA73-72C4-46EA-A156-6B18DAF97071}"/>
    <cellStyle name="Normal 2 2 3 2 3" xfId="14" xr:uid="{78485690-6BD8-4676-9869-EBBAA630B513}"/>
    <cellStyle name="Normal 37 2 2" xfId="3" xr:uid="{177040BE-C8D8-4369-B343-F8D73534CB69}"/>
    <cellStyle name="Normal 37 2 2 2" xfId="12" xr:uid="{11E48E40-0499-41DE-94F5-F3A80974971C}"/>
    <cellStyle name="Paprastas 2" xfId="6" xr:uid="{3D351FE4-950D-472E-9617-7AD6DD88806A}"/>
    <cellStyle name="Percent"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8FAC6-21E6-4B47-BC0F-FC1F4B5D9057}">
  <sheetPr>
    <tabColor theme="1"/>
  </sheetPr>
  <dimension ref="A1"/>
  <sheetViews>
    <sheetView tabSelected="1" workbookViewId="0">
      <selection activeCell="E10" sqref="E10"/>
    </sheetView>
  </sheetViews>
  <sheetFormatPr defaultColWidth="9.140625" defaultRowHeight="12.75" x14ac:dyDescent="0.2"/>
  <cols>
    <col min="1" max="16384" width="9.140625" style="1"/>
  </cols>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FE4CD-A247-43FA-8415-D1BC6DB310C9}">
  <sheetPr>
    <tabColor theme="0" tint="-0.499984740745262"/>
  </sheetPr>
  <dimension ref="A1:Q165"/>
  <sheetViews>
    <sheetView workbookViewId="0">
      <selection activeCell="C24" sqref="C24"/>
    </sheetView>
  </sheetViews>
  <sheetFormatPr defaultColWidth="9.140625" defaultRowHeight="12.75" x14ac:dyDescent="0.2"/>
  <cols>
    <col min="1" max="1" width="4.28515625" style="56" customWidth="1"/>
    <col min="2" max="2" width="9.5703125" style="56" customWidth="1"/>
    <col min="3" max="3" width="56.7109375" style="56" customWidth="1"/>
    <col min="4" max="4" width="16" style="56" customWidth="1"/>
    <col min="5" max="5" width="27" style="56" customWidth="1"/>
    <col min="6" max="6" width="13.7109375" style="58" customWidth="1"/>
    <col min="7" max="7" width="13.42578125" style="56" bestFit="1" customWidth="1"/>
    <col min="8" max="8" width="10.7109375" style="56" bestFit="1" customWidth="1"/>
    <col min="9" max="9" width="8.5703125" style="56" customWidth="1"/>
    <col min="10" max="10" width="13.7109375" style="56" bestFit="1" customWidth="1"/>
    <col min="11" max="12" width="8.5703125" style="56" customWidth="1"/>
    <col min="13" max="13" width="13.42578125" style="56" bestFit="1" customWidth="1"/>
    <col min="14" max="14" width="15.28515625" style="56" customWidth="1"/>
    <col min="15" max="15" width="9.140625" style="56"/>
    <col min="16" max="16" width="9.140625" style="56" customWidth="1"/>
    <col min="17" max="17" width="78.28515625" style="56" customWidth="1"/>
    <col min="18" max="16384" width="9.140625" style="56"/>
  </cols>
  <sheetData>
    <row r="1" spans="1:17" s="54" customFormat="1" ht="12.75" customHeight="1" x14ac:dyDescent="0.2">
      <c r="A1" s="247" t="s">
        <v>0</v>
      </c>
      <c r="B1" s="248"/>
      <c r="F1" s="55"/>
      <c r="G1" s="56"/>
      <c r="H1" s="56"/>
      <c r="I1" s="56"/>
      <c r="J1" s="56"/>
      <c r="K1" s="56"/>
      <c r="L1" s="56"/>
      <c r="M1" s="56"/>
      <c r="N1" s="56"/>
    </row>
    <row r="3" spans="1:17" x14ac:dyDescent="0.2">
      <c r="B3" s="57" t="s">
        <v>1</v>
      </c>
    </row>
    <row r="4" spans="1:17" x14ac:dyDescent="0.2">
      <c r="B4" s="57" t="s">
        <v>2</v>
      </c>
    </row>
    <row r="5" spans="1:17" x14ac:dyDescent="0.2">
      <c r="J5" s="59"/>
      <c r="K5" s="59">
        <v>1</v>
      </c>
      <c r="L5" s="59">
        <v>2</v>
      </c>
    </row>
    <row r="6" spans="1:17" ht="25.5" customHeight="1" x14ac:dyDescent="0.2">
      <c r="B6" s="60" t="s">
        <v>3</v>
      </c>
      <c r="C6" s="60" t="s">
        <v>4</v>
      </c>
      <c r="D6" s="60" t="s">
        <v>5</v>
      </c>
      <c r="E6" s="60" t="s">
        <v>6</v>
      </c>
      <c r="F6" s="61" t="s">
        <v>6</v>
      </c>
      <c r="G6" s="60" t="s">
        <v>7</v>
      </c>
      <c r="H6" s="62" t="s">
        <v>8</v>
      </c>
      <c r="I6" s="62" t="s">
        <v>9</v>
      </c>
      <c r="J6" s="62" t="s">
        <v>10</v>
      </c>
      <c r="K6" s="62" t="s">
        <v>11</v>
      </c>
      <c r="L6" s="62" t="s">
        <v>12</v>
      </c>
      <c r="M6" s="60" t="s">
        <v>13</v>
      </c>
      <c r="N6" s="60" t="s">
        <v>14</v>
      </c>
      <c r="P6" s="62" t="s">
        <v>3</v>
      </c>
      <c r="Q6" s="62" t="s">
        <v>15</v>
      </c>
    </row>
    <row r="7" spans="1:17" x14ac:dyDescent="0.2">
      <c r="B7" s="62" t="s">
        <v>16</v>
      </c>
      <c r="C7" s="62" t="s">
        <v>17</v>
      </c>
      <c r="D7" s="62" t="s">
        <v>18</v>
      </c>
      <c r="E7" s="62" t="s">
        <v>19</v>
      </c>
      <c r="F7" s="63"/>
      <c r="G7" s="62" t="s">
        <v>20</v>
      </c>
      <c r="H7" s="249" t="s">
        <v>21</v>
      </c>
      <c r="I7" s="249"/>
      <c r="J7" s="249"/>
      <c r="K7" s="249"/>
      <c r="L7" s="249"/>
      <c r="M7" s="62" t="s">
        <v>22</v>
      </c>
      <c r="N7" s="62" t="s">
        <v>23</v>
      </c>
      <c r="P7" s="62" t="s">
        <v>24</v>
      </c>
      <c r="Q7" s="62" t="s">
        <v>25</v>
      </c>
    </row>
    <row r="8" spans="1:17" s="57" customFormat="1" ht="12.75" customHeight="1" x14ac:dyDescent="0.2">
      <c r="A8" s="56"/>
      <c r="B8" s="64">
        <v>1</v>
      </c>
      <c r="C8" s="64" t="s">
        <v>745</v>
      </c>
      <c r="D8" s="65">
        <v>1</v>
      </c>
      <c r="E8" s="64" t="s">
        <v>746</v>
      </c>
      <c r="F8" s="66" t="s">
        <v>509</v>
      </c>
      <c r="G8" s="242">
        <v>149803.11000000002</v>
      </c>
      <c r="H8" s="243" t="s">
        <v>26</v>
      </c>
      <c r="I8" s="243" t="s">
        <v>26</v>
      </c>
      <c r="J8" s="243">
        <v>1753.4599999999919</v>
      </c>
      <c r="K8" s="243" t="s">
        <v>27</v>
      </c>
      <c r="L8" s="243"/>
      <c r="M8" s="242">
        <f>+SUM(G8:L17)</f>
        <v>151556.57</v>
      </c>
      <c r="N8" s="244" t="s">
        <v>28</v>
      </c>
      <c r="P8" s="67" t="s">
        <v>8</v>
      </c>
      <c r="Q8" s="68" t="s">
        <v>29</v>
      </c>
    </row>
    <row r="9" spans="1:17" s="57" customFormat="1" x14ac:dyDescent="0.2">
      <c r="A9" s="56"/>
      <c r="B9" s="64">
        <v>2</v>
      </c>
      <c r="C9" s="64" t="s">
        <v>747</v>
      </c>
      <c r="D9" s="65">
        <v>1</v>
      </c>
      <c r="E9" s="64" t="s">
        <v>746</v>
      </c>
      <c r="F9" s="66" t="s">
        <v>509</v>
      </c>
      <c r="G9" s="242"/>
      <c r="H9" s="243"/>
      <c r="I9" s="243"/>
      <c r="J9" s="243"/>
      <c r="K9" s="243"/>
      <c r="L9" s="243"/>
      <c r="M9" s="242"/>
      <c r="N9" s="245"/>
      <c r="P9" s="67" t="s">
        <v>9</v>
      </c>
      <c r="Q9" s="68" t="s">
        <v>30</v>
      </c>
    </row>
    <row r="10" spans="1:17" x14ac:dyDescent="0.2">
      <c r="B10" s="64">
        <v>3</v>
      </c>
      <c r="C10" s="64" t="s">
        <v>748</v>
      </c>
      <c r="D10" s="65">
        <v>1</v>
      </c>
      <c r="E10" s="64" t="s">
        <v>746</v>
      </c>
      <c r="F10" s="66" t="s">
        <v>509</v>
      </c>
      <c r="G10" s="242"/>
      <c r="H10" s="243"/>
      <c r="I10" s="243"/>
      <c r="J10" s="243"/>
      <c r="K10" s="243"/>
      <c r="L10" s="243"/>
      <c r="M10" s="242"/>
      <c r="N10" s="245"/>
      <c r="P10" s="69" t="s">
        <v>10</v>
      </c>
      <c r="Q10" s="70" t="str">
        <f>'3.4'!AC10</f>
        <v>Darbo sąnaudų perskirstymas pagal faktiškai dirbtą laiką veiklose</v>
      </c>
    </row>
    <row r="11" spans="1:17" x14ac:dyDescent="0.2">
      <c r="B11" s="64">
        <v>4</v>
      </c>
      <c r="C11" s="64" t="s">
        <v>749</v>
      </c>
      <c r="D11" s="65">
        <v>1</v>
      </c>
      <c r="E11" s="64" t="s">
        <v>746</v>
      </c>
      <c r="F11" s="66" t="s">
        <v>509</v>
      </c>
      <c r="G11" s="242"/>
      <c r="H11" s="243"/>
      <c r="I11" s="243"/>
      <c r="J11" s="243"/>
      <c r="K11" s="243"/>
      <c r="L11" s="243"/>
      <c r="M11" s="242"/>
      <c r="N11" s="245"/>
      <c r="P11" s="69" t="s">
        <v>11</v>
      </c>
      <c r="Q11" s="71" t="s">
        <v>864</v>
      </c>
    </row>
    <row r="12" spans="1:17" s="57" customFormat="1" x14ac:dyDescent="0.2">
      <c r="A12" s="56"/>
      <c r="B12" s="64">
        <v>5</v>
      </c>
      <c r="C12" s="64" t="s">
        <v>750</v>
      </c>
      <c r="D12" s="65">
        <v>0.96</v>
      </c>
      <c r="E12" s="64" t="s">
        <v>746</v>
      </c>
      <c r="F12" s="66" t="s">
        <v>509</v>
      </c>
      <c r="G12" s="242"/>
      <c r="H12" s="243"/>
      <c r="I12" s="243"/>
      <c r="J12" s="243"/>
      <c r="K12" s="243"/>
      <c r="L12" s="243"/>
      <c r="M12" s="242"/>
      <c r="N12" s="245"/>
      <c r="P12" s="69" t="s">
        <v>12</v>
      </c>
      <c r="Q12" s="71" t="s">
        <v>865</v>
      </c>
    </row>
    <row r="13" spans="1:17" x14ac:dyDescent="0.2">
      <c r="B13" s="64">
        <v>6</v>
      </c>
      <c r="C13" s="64" t="s">
        <v>751</v>
      </c>
      <c r="D13" s="65">
        <v>1</v>
      </c>
      <c r="E13" s="64" t="s">
        <v>746</v>
      </c>
      <c r="F13" s="66" t="s">
        <v>509</v>
      </c>
      <c r="G13" s="242"/>
      <c r="H13" s="243"/>
      <c r="I13" s="243"/>
      <c r="J13" s="243"/>
      <c r="K13" s="243"/>
      <c r="L13" s="243"/>
      <c r="M13" s="242"/>
      <c r="N13" s="245"/>
      <c r="P13" s="69" t="s">
        <v>31</v>
      </c>
      <c r="Q13" s="71" t="s">
        <v>866</v>
      </c>
    </row>
    <row r="14" spans="1:17" x14ac:dyDescent="0.2">
      <c r="B14" s="64">
        <v>7</v>
      </c>
      <c r="C14" s="64" t="s">
        <v>752</v>
      </c>
      <c r="D14" s="65">
        <v>1</v>
      </c>
      <c r="E14" s="64" t="s">
        <v>746</v>
      </c>
      <c r="F14" s="66" t="s">
        <v>509</v>
      </c>
      <c r="G14" s="242"/>
      <c r="H14" s="243"/>
      <c r="I14" s="243"/>
      <c r="J14" s="243"/>
      <c r="K14" s="243"/>
      <c r="L14" s="243"/>
      <c r="M14" s="242"/>
      <c r="N14" s="245"/>
      <c r="P14" s="69" t="s">
        <v>32</v>
      </c>
      <c r="Q14" s="71" t="s">
        <v>867</v>
      </c>
    </row>
    <row r="15" spans="1:17" s="57" customFormat="1" x14ac:dyDescent="0.2">
      <c r="A15" s="56"/>
      <c r="B15" s="64">
        <v>8</v>
      </c>
      <c r="C15" s="64" t="s">
        <v>753</v>
      </c>
      <c r="D15" s="65">
        <v>1</v>
      </c>
      <c r="E15" s="64" t="s">
        <v>746</v>
      </c>
      <c r="F15" s="66" t="s">
        <v>509</v>
      </c>
      <c r="G15" s="242"/>
      <c r="H15" s="243"/>
      <c r="I15" s="243"/>
      <c r="J15" s="243"/>
      <c r="K15" s="243"/>
      <c r="L15" s="243"/>
      <c r="M15" s="242"/>
      <c r="N15" s="245"/>
      <c r="P15" s="69" t="s">
        <v>33</v>
      </c>
      <c r="Q15" s="71" t="s">
        <v>868</v>
      </c>
    </row>
    <row r="16" spans="1:17" ht="25.5" x14ac:dyDescent="0.2">
      <c r="B16" s="64">
        <v>9</v>
      </c>
      <c r="C16" s="64" t="s">
        <v>754</v>
      </c>
      <c r="D16" s="65">
        <v>1</v>
      </c>
      <c r="E16" s="64" t="s">
        <v>746</v>
      </c>
      <c r="F16" s="66" t="s">
        <v>509</v>
      </c>
      <c r="G16" s="242"/>
      <c r="H16" s="243"/>
      <c r="I16" s="243"/>
      <c r="J16" s="243"/>
      <c r="K16" s="243"/>
      <c r="L16" s="243"/>
      <c r="M16" s="242"/>
      <c r="N16" s="245"/>
      <c r="P16" s="69" t="s">
        <v>34</v>
      </c>
      <c r="Q16" s="71" t="s">
        <v>869</v>
      </c>
    </row>
    <row r="17" spans="2:17" x14ac:dyDescent="0.2">
      <c r="B17" s="64">
        <v>10</v>
      </c>
      <c r="C17" s="64" t="s">
        <v>755</v>
      </c>
      <c r="D17" s="65">
        <v>0.23</v>
      </c>
      <c r="E17" s="64" t="s">
        <v>746</v>
      </c>
      <c r="F17" s="66" t="s">
        <v>509</v>
      </c>
      <c r="G17" s="242"/>
      <c r="H17" s="243"/>
      <c r="I17" s="243"/>
      <c r="J17" s="243"/>
      <c r="K17" s="243"/>
      <c r="L17" s="243"/>
      <c r="M17" s="242"/>
      <c r="N17" s="245"/>
      <c r="P17" s="69" t="s">
        <v>35</v>
      </c>
      <c r="Q17" s="71" t="s">
        <v>870</v>
      </c>
    </row>
    <row r="18" spans="2:17" s="57" customFormat="1" x14ac:dyDescent="0.2">
      <c r="B18" s="64">
        <v>11</v>
      </c>
      <c r="C18" s="64" t="s">
        <v>756</v>
      </c>
      <c r="D18" s="65">
        <v>0.54</v>
      </c>
      <c r="E18" s="64" t="s">
        <v>757</v>
      </c>
      <c r="F18" s="72" t="s">
        <v>705</v>
      </c>
      <c r="G18" s="242">
        <v>231222.43000000008</v>
      </c>
      <c r="H18" s="243" t="s">
        <v>26</v>
      </c>
      <c r="I18" s="243" t="s">
        <v>26</v>
      </c>
      <c r="J18" s="243">
        <v>-147721.19000000012</v>
      </c>
      <c r="K18" s="243" t="s">
        <v>27</v>
      </c>
      <c r="L18" s="243" t="s">
        <v>27</v>
      </c>
      <c r="M18" s="242">
        <f>+SUM(G18:L42)</f>
        <v>83501.239999999962</v>
      </c>
      <c r="N18" s="246"/>
      <c r="P18" s="69" t="s">
        <v>36</v>
      </c>
      <c r="Q18" s="71" t="s">
        <v>871</v>
      </c>
    </row>
    <row r="19" spans="2:17" s="57" customFormat="1" x14ac:dyDescent="0.2">
      <c r="B19" s="64">
        <v>12</v>
      </c>
      <c r="C19" s="64" t="s">
        <v>758</v>
      </c>
      <c r="D19" s="65">
        <v>0.1</v>
      </c>
      <c r="E19" s="64" t="s">
        <v>757</v>
      </c>
      <c r="F19" s="72" t="s">
        <v>705</v>
      </c>
      <c r="G19" s="242"/>
      <c r="H19" s="243"/>
      <c r="I19" s="243"/>
      <c r="J19" s="243"/>
      <c r="K19" s="243"/>
      <c r="L19" s="243"/>
      <c r="M19" s="242"/>
      <c r="N19" s="246"/>
      <c r="P19" s="69" t="s">
        <v>37</v>
      </c>
      <c r="Q19" s="71" t="s">
        <v>872</v>
      </c>
    </row>
    <row r="20" spans="2:17" s="57" customFormat="1" x14ac:dyDescent="0.2">
      <c r="B20" s="64">
        <v>13</v>
      </c>
      <c r="C20" s="64" t="s">
        <v>759</v>
      </c>
      <c r="D20" s="65">
        <v>0</v>
      </c>
      <c r="E20" s="64" t="s">
        <v>757</v>
      </c>
      <c r="F20" s="72" t="s">
        <v>705</v>
      </c>
      <c r="G20" s="242"/>
      <c r="H20" s="243"/>
      <c r="I20" s="243"/>
      <c r="J20" s="243"/>
      <c r="K20" s="243"/>
      <c r="L20" s="243"/>
      <c r="M20" s="242"/>
      <c r="N20" s="246"/>
      <c r="P20" s="69" t="s">
        <v>38</v>
      </c>
      <c r="Q20" s="71">
        <v>0</v>
      </c>
    </row>
    <row r="21" spans="2:17" s="57" customFormat="1" x14ac:dyDescent="0.2">
      <c r="B21" s="64">
        <v>14</v>
      </c>
      <c r="C21" s="64" t="s">
        <v>760</v>
      </c>
      <c r="D21" s="65">
        <v>0</v>
      </c>
      <c r="E21" s="64" t="s">
        <v>757</v>
      </c>
      <c r="F21" s="72" t="s">
        <v>705</v>
      </c>
      <c r="G21" s="242"/>
      <c r="H21" s="243"/>
      <c r="I21" s="243"/>
      <c r="J21" s="243"/>
      <c r="K21" s="243"/>
      <c r="L21" s="243"/>
      <c r="M21" s="242"/>
      <c r="N21" s="246"/>
      <c r="P21" s="69" t="s">
        <v>39</v>
      </c>
      <c r="Q21" s="71">
        <v>0</v>
      </c>
    </row>
    <row r="22" spans="2:17" s="57" customFormat="1" x14ac:dyDescent="0.2">
      <c r="B22" s="64">
        <v>15</v>
      </c>
      <c r="C22" s="64" t="s">
        <v>761</v>
      </c>
      <c r="D22" s="65">
        <v>0.13</v>
      </c>
      <c r="E22" s="64" t="s">
        <v>757</v>
      </c>
      <c r="F22" s="72" t="s">
        <v>705</v>
      </c>
      <c r="G22" s="242"/>
      <c r="H22" s="243"/>
      <c r="I22" s="243"/>
      <c r="J22" s="243"/>
      <c r="K22" s="243"/>
      <c r="L22" s="243"/>
      <c r="M22" s="242"/>
      <c r="N22" s="246"/>
      <c r="P22" s="69" t="s">
        <v>40</v>
      </c>
      <c r="Q22" s="71">
        <v>0</v>
      </c>
    </row>
    <row r="23" spans="2:17" s="57" customFormat="1" x14ac:dyDescent="0.2">
      <c r="B23" s="64">
        <v>16</v>
      </c>
      <c r="C23" s="64" t="s">
        <v>762</v>
      </c>
      <c r="D23" s="65">
        <v>0</v>
      </c>
      <c r="E23" s="64" t="s">
        <v>757</v>
      </c>
      <c r="F23" s="72" t="s">
        <v>705</v>
      </c>
      <c r="G23" s="242"/>
      <c r="H23" s="243"/>
      <c r="I23" s="243"/>
      <c r="J23" s="243"/>
      <c r="K23" s="243"/>
      <c r="L23" s="243"/>
      <c r="M23" s="242"/>
      <c r="N23" s="246"/>
      <c r="P23" s="69" t="s">
        <v>41</v>
      </c>
      <c r="Q23" s="71">
        <v>0</v>
      </c>
    </row>
    <row r="24" spans="2:17" s="57" customFormat="1" x14ac:dyDescent="0.2">
      <c r="B24" s="64">
        <v>17</v>
      </c>
      <c r="C24" s="64" t="s">
        <v>763</v>
      </c>
      <c r="D24" s="65">
        <v>0</v>
      </c>
      <c r="E24" s="64" t="s">
        <v>757</v>
      </c>
      <c r="F24" s="72" t="s">
        <v>705</v>
      </c>
      <c r="G24" s="242"/>
      <c r="H24" s="243"/>
      <c r="I24" s="243"/>
      <c r="J24" s="243"/>
      <c r="K24" s="243"/>
      <c r="L24" s="243"/>
      <c r="M24" s="242"/>
      <c r="N24" s="246"/>
      <c r="P24" s="69" t="s">
        <v>42</v>
      </c>
      <c r="Q24" s="71">
        <v>0</v>
      </c>
    </row>
    <row r="25" spans="2:17" s="57" customFormat="1" x14ac:dyDescent="0.2">
      <c r="B25" s="64">
        <v>18</v>
      </c>
      <c r="C25" s="64" t="s">
        <v>764</v>
      </c>
      <c r="D25" s="65">
        <v>1</v>
      </c>
      <c r="E25" s="64" t="s">
        <v>757</v>
      </c>
      <c r="F25" s="72" t="s">
        <v>705</v>
      </c>
      <c r="G25" s="242"/>
      <c r="H25" s="243"/>
      <c r="I25" s="243"/>
      <c r="J25" s="243"/>
      <c r="K25" s="243"/>
      <c r="L25" s="243"/>
      <c r="M25" s="242"/>
      <c r="N25" s="246"/>
    </row>
    <row r="26" spans="2:17" s="57" customFormat="1" x14ac:dyDescent="0.2">
      <c r="B26" s="64">
        <v>19</v>
      </c>
      <c r="C26" s="64" t="s">
        <v>765</v>
      </c>
      <c r="D26" s="65">
        <v>0.38</v>
      </c>
      <c r="E26" s="64" t="s">
        <v>757</v>
      </c>
      <c r="F26" s="72" t="s">
        <v>705</v>
      </c>
      <c r="G26" s="242"/>
      <c r="H26" s="243"/>
      <c r="I26" s="243"/>
      <c r="J26" s="243"/>
      <c r="K26" s="243"/>
      <c r="L26" s="243"/>
      <c r="M26" s="242"/>
      <c r="N26" s="246"/>
    </row>
    <row r="27" spans="2:17" s="57" customFormat="1" x14ac:dyDescent="0.2">
      <c r="B27" s="64">
        <v>20</v>
      </c>
      <c r="C27" s="64" t="s">
        <v>766</v>
      </c>
      <c r="D27" s="65">
        <v>0</v>
      </c>
      <c r="E27" s="64" t="s">
        <v>757</v>
      </c>
      <c r="F27" s="72" t="s">
        <v>705</v>
      </c>
      <c r="G27" s="242"/>
      <c r="H27" s="243"/>
      <c r="I27" s="243"/>
      <c r="J27" s="243"/>
      <c r="K27" s="243"/>
      <c r="L27" s="243"/>
      <c r="M27" s="242"/>
      <c r="N27" s="246"/>
    </row>
    <row r="28" spans="2:17" s="57" customFormat="1" x14ac:dyDescent="0.2">
      <c r="B28" s="64">
        <v>21</v>
      </c>
      <c r="C28" s="64" t="s">
        <v>767</v>
      </c>
      <c r="D28" s="65">
        <v>0.38</v>
      </c>
      <c r="E28" s="64" t="s">
        <v>757</v>
      </c>
      <c r="F28" s="72" t="s">
        <v>705</v>
      </c>
      <c r="G28" s="242"/>
      <c r="H28" s="243"/>
      <c r="I28" s="243"/>
      <c r="J28" s="243"/>
      <c r="K28" s="243"/>
      <c r="L28" s="243"/>
      <c r="M28" s="242"/>
      <c r="N28" s="246"/>
    </row>
    <row r="29" spans="2:17" s="57" customFormat="1" x14ac:dyDescent="0.2">
      <c r="B29" s="64">
        <v>22</v>
      </c>
      <c r="C29" s="64" t="s">
        <v>768</v>
      </c>
      <c r="D29" s="65">
        <v>0.38</v>
      </c>
      <c r="E29" s="64" t="s">
        <v>757</v>
      </c>
      <c r="F29" s="72" t="s">
        <v>705</v>
      </c>
      <c r="G29" s="242"/>
      <c r="H29" s="243"/>
      <c r="I29" s="243"/>
      <c r="J29" s="243"/>
      <c r="K29" s="243"/>
      <c r="L29" s="243"/>
      <c r="M29" s="242"/>
      <c r="N29" s="246"/>
    </row>
    <row r="30" spans="2:17" s="57" customFormat="1" x14ac:dyDescent="0.2">
      <c r="B30" s="64">
        <v>23</v>
      </c>
      <c r="C30" s="64" t="s">
        <v>769</v>
      </c>
      <c r="D30" s="65">
        <v>0.38</v>
      </c>
      <c r="E30" s="64" t="s">
        <v>757</v>
      </c>
      <c r="F30" s="72" t="s">
        <v>705</v>
      </c>
      <c r="G30" s="242"/>
      <c r="H30" s="243"/>
      <c r="I30" s="243"/>
      <c r="J30" s="243"/>
      <c r="K30" s="243"/>
      <c r="L30" s="243"/>
      <c r="M30" s="242"/>
      <c r="N30" s="246"/>
    </row>
    <row r="31" spans="2:17" s="57" customFormat="1" x14ac:dyDescent="0.2">
      <c r="B31" s="64">
        <v>24</v>
      </c>
      <c r="C31" s="64" t="s">
        <v>770</v>
      </c>
      <c r="D31" s="65">
        <v>0</v>
      </c>
      <c r="E31" s="64" t="s">
        <v>757</v>
      </c>
      <c r="F31" s="72" t="s">
        <v>705</v>
      </c>
      <c r="G31" s="242"/>
      <c r="H31" s="243"/>
      <c r="I31" s="243"/>
      <c r="J31" s="243"/>
      <c r="K31" s="243"/>
      <c r="L31" s="243"/>
      <c r="M31" s="242"/>
      <c r="N31" s="246"/>
    </row>
    <row r="32" spans="2:17" s="57" customFormat="1" x14ac:dyDescent="0.2">
      <c r="B32" s="64">
        <v>25</v>
      </c>
      <c r="C32" s="64" t="s">
        <v>771</v>
      </c>
      <c r="D32" s="65">
        <v>0.67</v>
      </c>
      <c r="E32" s="64" t="s">
        <v>757</v>
      </c>
      <c r="F32" s="72" t="s">
        <v>705</v>
      </c>
      <c r="G32" s="242"/>
      <c r="H32" s="243"/>
      <c r="I32" s="243"/>
      <c r="J32" s="243"/>
      <c r="K32" s="243"/>
      <c r="L32" s="243"/>
      <c r="M32" s="242"/>
      <c r="N32" s="246"/>
    </row>
    <row r="33" spans="2:14" s="57" customFormat="1" x14ac:dyDescent="0.2">
      <c r="B33" s="64">
        <v>26</v>
      </c>
      <c r="C33" s="64" t="s">
        <v>772</v>
      </c>
      <c r="D33" s="65">
        <v>0.57999999999999996</v>
      </c>
      <c r="E33" s="64" t="s">
        <v>757</v>
      </c>
      <c r="F33" s="72" t="s">
        <v>705</v>
      </c>
      <c r="G33" s="242"/>
      <c r="H33" s="243"/>
      <c r="I33" s="243"/>
      <c r="J33" s="243"/>
      <c r="K33" s="243"/>
      <c r="L33" s="243"/>
      <c r="M33" s="242"/>
      <c r="N33" s="246"/>
    </row>
    <row r="34" spans="2:14" s="57" customFormat="1" x14ac:dyDescent="0.2">
      <c r="B34" s="64">
        <v>27</v>
      </c>
      <c r="C34" s="64" t="s">
        <v>773</v>
      </c>
      <c r="D34" s="65">
        <v>0.57999999999999996</v>
      </c>
      <c r="E34" s="64" t="s">
        <v>757</v>
      </c>
      <c r="F34" s="72" t="s">
        <v>705</v>
      </c>
      <c r="G34" s="242"/>
      <c r="H34" s="243"/>
      <c r="I34" s="243"/>
      <c r="J34" s="243"/>
      <c r="K34" s="243"/>
      <c r="L34" s="243"/>
      <c r="M34" s="242"/>
      <c r="N34" s="246"/>
    </row>
    <row r="35" spans="2:14" s="57" customFormat="1" x14ac:dyDescent="0.2">
      <c r="B35" s="64">
        <v>28</v>
      </c>
      <c r="C35" s="64" t="s">
        <v>774</v>
      </c>
      <c r="D35" s="65">
        <v>0.5</v>
      </c>
      <c r="E35" s="64" t="s">
        <v>757</v>
      </c>
      <c r="F35" s="72" t="s">
        <v>705</v>
      </c>
      <c r="G35" s="242"/>
      <c r="H35" s="243"/>
      <c r="I35" s="243"/>
      <c r="J35" s="243"/>
      <c r="K35" s="243"/>
      <c r="L35" s="243"/>
      <c r="M35" s="242"/>
      <c r="N35" s="246"/>
    </row>
    <row r="36" spans="2:14" s="57" customFormat="1" x14ac:dyDescent="0.2">
      <c r="B36" s="64">
        <v>29</v>
      </c>
      <c r="C36" s="64" t="s">
        <v>775</v>
      </c>
      <c r="D36" s="65">
        <v>0.58333333333333337</v>
      </c>
      <c r="E36" s="64" t="s">
        <v>757</v>
      </c>
      <c r="F36" s="72" t="s">
        <v>705</v>
      </c>
      <c r="G36" s="242"/>
      <c r="H36" s="243"/>
      <c r="I36" s="243"/>
      <c r="J36" s="243"/>
      <c r="K36" s="243"/>
      <c r="L36" s="243"/>
      <c r="M36" s="242"/>
      <c r="N36" s="246"/>
    </row>
    <row r="37" spans="2:14" s="57" customFormat="1" x14ac:dyDescent="0.2">
      <c r="B37" s="64">
        <v>30</v>
      </c>
      <c r="C37" s="64" t="s">
        <v>776</v>
      </c>
      <c r="D37" s="65">
        <v>0.58333333333333337</v>
      </c>
      <c r="E37" s="64" t="s">
        <v>757</v>
      </c>
      <c r="F37" s="72" t="s">
        <v>705</v>
      </c>
      <c r="G37" s="242"/>
      <c r="H37" s="243"/>
      <c r="I37" s="243"/>
      <c r="J37" s="243"/>
      <c r="K37" s="243"/>
      <c r="L37" s="243"/>
      <c r="M37" s="242"/>
      <c r="N37" s="246"/>
    </row>
    <row r="38" spans="2:14" s="57" customFormat="1" ht="15" customHeight="1" x14ac:dyDescent="0.2">
      <c r="B38" s="64">
        <v>31</v>
      </c>
      <c r="C38" s="64" t="s">
        <v>777</v>
      </c>
      <c r="D38" s="65">
        <v>0.5</v>
      </c>
      <c r="E38" s="64" t="s">
        <v>757</v>
      </c>
      <c r="F38" s="72" t="s">
        <v>705</v>
      </c>
      <c r="G38" s="242"/>
      <c r="H38" s="243"/>
      <c r="I38" s="243"/>
      <c r="J38" s="243"/>
      <c r="K38" s="243"/>
      <c r="L38" s="243"/>
      <c r="M38" s="242"/>
      <c r="N38" s="246"/>
    </row>
    <row r="39" spans="2:14" s="57" customFormat="1" x14ac:dyDescent="0.2">
      <c r="B39" s="64">
        <v>32</v>
      </c>
      <c r="C39" s="64" t="s">
        <v>778</v>
      </c>
      <c r="D39" s="65">
        <v>0.5</v>
      </c>
      <c r="E39" s="64" t="s">
        <v>757</v>
      </c>
      <c r="F39" s="72" t="s">
        <v>705</v>
      </c>
      <c r="G39" s="242"/>
      <c r="H39" s="243"/>
      <c r="I39" s="243"/>
      <c r="J39" s="243"/>
      <c r="K39" s="243"/>
      <c r="L39" s="243"/>
      <c r="M39" s="242"/>
      <c r="N39" s="246"/>
    </row>
    <row r="40" spans="2:14" s="57" customFormat="1" x14ac:dyDescent="0.2">
      <c r="B40" s="64">
        <v>33</v>
      </c>
      <c r="C40" s="64" t="s">
        <v>779</v>
      </c>
      <c r="D40" s="65">
        <v>0.5</v>
      </c>
      <c r="E40" s="64" t="s">
        <v>757</v>
      </c>
      <c r="F40" s="72" t="s">
        <v>705</v>
      </c>
      <c r="G40" s="242"/>
      <c r="H40" s="243"/>
      <c r="I40" s="243"/>
      <c r="J40" s="243"/>
      <c r="K40" s="243"/>
      <c r="L40" s="243"/>
      <c r="M40" s="242"/>
      <c r="N40" s="246"/>
    </row>
    <row r="41" spans="2:14" s="57" customFormat="1" x14ac:dyDescent="0.2">
      <c r="B41" s="64">
        <v>34</v>
      </c>
      <c r="C41" s="64" t="s">
        <v>780</v>
      </c>
      <c r="D41" s="65">
        <v>0.17</v>
      </c>
      <c r="E41" s="64" t="s">
        <v>757</v>
      </c>
      <c r="F41" s="72" t="s">
        <v>705</v>
      </c>
      <c r="G41" s="242"/>
      <c r="H41" s="243"/>
      <c r="I41" s="243"/>
      <c r="J41" s="243"/>
      <c r="K41" s="243"/>
      <c r="L41" s="243"/>
      <c r="M41" s="242"/>
      <c r="N41" s="246"/>
    </row>
    <row r="42" spans="2:14" s="57" customFormat="1" x14ac:dyDescent="0.2">
      <c r="B42" s="64">
        <v>35</v>
      </c>
      <c r="C42" s="64" t="s">
        <v>781</v>
      </c>
      <c r="D42" s="65">
        <v>0.15</v>
      </c>
      <c r="E42" s="64" t="s">
        <v>757</v>
      </c>
      <c r="F42" s="72" t="s">
        <v>705</v>
      </c>
      <c r="G42" s="242"/>
      <c r="H42" s="243"/>
      <c r="I42" s="243"/>
      <c r="J42" s="243"/>
      <c r="K42" s="243"/>
      <c r="L42" s="243"/>
      <c r="M42" s="242"/>
      <c r="N42" s="246"/>
    </row>
    <row r="43" spans="2:14" s="57" customFormat="1" x14ac:dyDescent="0.2">
      <c r="B43" s="64">
        <v>36</v>
      </c>
      <c r="C43" s="64" t="s">
        <v>782</v>
      </c>
      <c r="D43" s="65">
        <v>1</v>
      </c>
      <c r="E43" s="64" t="s">
        <v>783</v>
      </c>
      <c r="F43" s="66" t="s">
        <v>709</v>
      </c>
      <c r="G43" s="242">
        <v>4317.2299999999996</v>
      </c>
      <c r="H43" s="243" t="s">
        <v>26</v>
      </c>
      <c r="I43" s="243" t="s">
        <v>26</v>
      </c>
      <c r="J43" s="243">
        <v>111868.68000000001</v>
      </c>
      <c r="K43" s="243" t="s">
        <v>27</v>
      </c>
      <c r="L43" s="243" t="s">
        <v>27</v>
      </c>
      <c r="M43" s="242">
        <f>+SUM(G43:L57)</f>
        <v>116185.91</v>
      </c>
      <c r="N43" s="245"/>
    </row>
    <row r="44" spans="2:14" s="57" customFormat="1" x14ac:dyDescent="0.2">
      <c r="B44" s="64">
        <v>37</v>
      </c>
      <c r="C44" s="64" t="s">
        <v>784</v>
      </c>
      <c r="D44" s="65">
        <v>0.92</v>
      </c>
      <c r="E44" s="64" t="s">
        <v>783</v>
      </c>
      <c r="F44" s="66" t="s">
        <v>709</v>
      </c>
      <c r="G44" s="242"/>
      <c r="H44" s="243"/>
      <c r="I44" s="243"/>
      <c r="J44" s="243"/>
      <c r="K44" s="243"/>
      <c r="L44" s="243"/>
      <c r="M44" s="242"/>
      <c r="N44" s="245"/>
    </row>
    <row r="45" spans="2:14" s="57" customFormat="1" x14ac:dyDescent="0.2">
      <c r="B45" s="64">
        <v>38</v>
      </c>
      <c r="C45" s="64" t="s">
        <v>785</v>
      </c>
      <c r="D45" s="65">
        <v>1</v>
      </c>
      <c r="E45" s="64" t="s">
        <v>783</v>
      </c>
      <c r="F45" s="66" t="s">
        <v>709</v>
      </c>
      <c r="G45" s="242"/>
      <c r="H45" s="243"/>
      <c r="I45" s="243"/>
      <c r="J45" s="243"/>
      <c r="K45" s="243"/>
      <c r="L45" s="243"/>
      <c r="M45" s="242"/>
      <c r="N45" s="245"/>
    </row>
    <row r="46" spans="2:14" s="57" customFormat="1" x14ac:dyDescent="0.2">
      <c r="B46" s="64">
        <v>39</v>
      </c>
      <c r="C46" s="64" t="s">
        <v>786</v>
      </c>
      <c r="D46" s="65">
        <v>0</v>
      </c>
      <c r="E46" s="64" t="s">
        <v>783</v>
      </c>
      <c r="F46" s="66" t="s">
        <v>709</v>
      </c>
      <c r="G46" s="242"/>
      <c r="H46" s="243"/>
      <c r="I46" s="243"/>
      <c r="J46" s="243"/>
      <c r="K46" s="243"/>
      <c r="L46" s="243"/>
      <c r="M46" s="242"/>
      <c r="N46" s="245"/>
    </row>
    <row r="47" spans="2:14" s="57" customFormat="1" x14ac:dyDescent="0.2">
      <c r="B47" s="64">
        <v>40</v>
      </c>
      <c r="C47" s="64" t="s">
        <v>787</v>
      </c>
      <c r="D47" s="65">
        <v>1</v>
      </c>
      <c r="E47" s="64" t="s">
        <v>783</v>
      </c>
      <c r="F47" s="66" t="s">
        <v>709</v>
      </c>
      <c r="G47" s="242"/>
      <c r="H47" s="243"/>
      <c r="I47" s="243"/>
      <c r="J47" s="243"/>
      <c r="K47" s="243"/>
      <c r="L47" s="243"/>
      <c r="M47" s="242"/>
      <c r="N47" s="245"/>
    </row>
    <row r="48" spans="2:14" s="57" customFormat="1" x14ac:dyDescent="0.2">
      <c r="B48" s="64">
        <v>41</v>
      </c>
      <c r="C48" s="64" t="s">
        <v>788</v>
      </c>
      <c r="D48" s="65">
        <v>1</v>
      </c>
      <c r="E48" s="64" t="s">
        <v>783</v>
      </c>
      <c r="F48" s="66" t="s">
        <v>709</v>
      </c>
      <c r="G48" s="242"/>
      <c r="H48" s="243"/>
      <c r="I48" s="243"/>
      <c r="J48" s="243"/>
      <c r="K48" s="243"/>
      <c r="L48" s="243"/>
      <c r="M48" s="242"/>
      <c r="N48" s="245"/>
    </row>
    <row r="49" spans="2:14" s="57" customFormat="1" x14ac:dyDescent="0.2">
      <c r="B49" s="64">
        <v>42</v>
      </c>
      <c r="C49" s="64" t="s">
        <v>789</v>
      </c>
      <c r="D49" s="65">
        <v>0.63</v>
      </c>
      <c r="E49" s="64" t="s">
        <v>783</v>
      </c>
      <c r="F49" s="66" t="s">
        <v>709</v>
      </c>
      <c r="G49" s="242"/>
      <c r="H49" s="243"/>
      <c r="I49" s="243"/>
      <c r="J49" s="243"/>
      <c r="K49" s="243"/>
      <c r="L49" s="243"/>
      <c r="M49" s="242"/>
      <c r="N49" s="245"/>
    </row>
    <row r="50" spans="2:14" s="57" customFormat="1" x14ac:dyDescent="0.2">
      <c r="B50" s="64">
        <v>43</v>
      </c>
      <c r="C50" s="64" t="s">
        <v>790</v>
      </c>
      <c r="D50" s="65">
        <v>0.63</v>
      </c>
      <c r="E50" s="64" t="s">
        <v>783</v>
      </c>
      <c r="F50" s="66" t="s">
        <v>709</v>
      </c>
      <c r="G50" s="242"/>
      <c r="H50" s="243"/>
      <c r="I50" s="243"/>
      <c r="J50" s="243"/>
      <c r="K50" s="243"/>
      <c r="L50" s="243"/>
      <c r="M50" s="242"/>
      <c r="N50" s="245"/>
    </row>
    <row r="51" spans="2:14" s="57" customFormat="1" x14ac:dyDescent="0.2">
      <c r="B51" s="64">
        <v>44</v>
      </c>
      <c r="C51" s="64" t="s">
        <v>791</v>
      </c>
      <c r="D51" s="65">
        <v>0</v>
      </c>
      <c r="E51" s="64" t="s">
        <v>783</v>
      </c>
      <c r="F51" s="66" t="s">
        <v>709</v>
      </c>
      <c r="G51" s="242"/>
      <c r="H51" s="243"/>
      <c r="I51" s="243"/>
      <c r="J51" s="243"/>
      <c r="K51" s="243"/>
      <c r="L51" s="243"/>
      <c r="M51" s="242"/>
      <c r="N51" s="245"/>
    </row>
    <row r="52" spans="2:14" s="57" customFormat="1" x14ac:dyDescent="0.2">
      <c r="B52" s="64">
        <v>45</v>
      </c>
      <c r="C52" s="64" t="s">
        <v>792</v>
      </c>
      <c r="D52" s="65">
        <v>1</v>
      </c>
      <c r="E52" s="64" t="s">
        <v>783</v>
      </c>
      <c r="F52" s="66" t="s">
        <v>709</v>
      </c>
      <c r="G52" s="242"/>
      <c r="H52" s="243"/>
      <c r="I52" s="243"/>
      <c r="J52" s="243"/>
      <c r="K52" s="243"/>
      <c r="L52" s="243"/>
      <c r="M52" s="242"/>
      <c r="N52" s="245"/>
    </row>
    <row r="53" spans="2:14" s="57" customFormat="1" x14ac:dyDescent="0.2">
      <c r="B53" s="64">
        <v>46</v>
      </c>
      <c r="C53" s="64" t="s">
        <v>793</v>
      </c>
      <c r="D53" s="65">
        <v>1</v>
      </c>
      <c r="E53" s="64" t="s">
        <v>783</v>
      </c>
      <c r="F53" s="66" t="s">
        <v>709</v>
      </c>
      <c r="G53" s="242"/>
      <c r="H53" s="243"/>
      <c r="I53" s="243"/>
      <c r="J53" s="243"/>
      <c r="K53" s="243"/>
      <c r="L53" s="243"/>
      <c r="M53" s="242"/>
      <c r="N53" s="245"/>
    </row>
    <row r="54" spans="2:14" s="57" customFormat="1" x14ac:dyDescent="0.2">
      <c r="B54" s="64">
        <v>47</v>
      </c>
      <c r="C54" s="64" t="s">
        <v>794</v>
      </c>
      <c r="D54" s="65">
        <v>1</v>
      </c>
      <c r="E54" s="64" t="s">
        <v>783</v>
      </c>
      <c r="F54" s="66" t="s">
        <v>709</v>
      </c>
      <c r="G54" s="242"/>
      <c r="H54" s="243"/>
      <c r="I54" s="243"/>
      <c r="J54" s="243"/>
      <c r="K54" s="243"/>
      <c r="L54" s="243"/>
      <c r="M54" s="242"/>
      <c r="N54" s="245"/>
    </row>
    <row r="55" spans="2:14" s="57" customFormat="1" x14ac:dyDescent="0.2">
      <c r="B55" s="64">
        <v>48</v>
      </c>
      <c r="C55" s="64" t="s">
        <v>795</v>
      </c>
      <c r="D55" s="65">
        <v>0</v>
      </c>
      <c r="E55" s="64" t="s">
        <v>783</v>
      </c>
      <c r="F55" s="66" t="s">
        <v>709</v>
      </c>
      <c r="G55" s="242"/>
      <c r="H55" s="243"/>
      <c r="I55" s="243"/>
      <c r="J55" s="243"/>
      <c r="K55" s="243"/>
      <c r="L55" s="243"/>
      <c r="M55" s="242"/>
      <c r="N55" s="245"/>
    </row>
    <row r="56" spans="2:14" s="57" customFormat="1" x14ac:dyDescent="0.2">
      <c r="B56" s="64">
        <v>49</v>
      </c>
      <c r="C56" s="64" t="s">
        <v>796</v>
      </c>
      <c r="D56" s="65">
        <v>0.08</v>
      </c>
      <c r="E56" s="64" t="s">
        <v>783</v>
      </c>
      <c r="F56" s="66" t="s">
        <v>709</v>
      </c>
      <c r="G56" s="242"/>
      <c r="H56" s="243"/>
      <c r="I56" s="243"/>
      <c r="J56" s="243"/>
      <c r="K56" s="243"/>
      <c r="L56" s="243"/>
      <c r="M56" s="242"/>
      <c r="N56" s="245"/>
    </row>
    <row r="57" spans="2:14" s="57" customFormat="1" x14ac:dyDescent="0.2">
      <c r="B57" s="64">
        <v>50</v>
      </c>
      <c r="C57" s="64" t="s">
        <v>797</v>
      </c>
      <c r="D57" s="65">
        <v>0.46</v>
      </c>
      <c r="E57" s="64" t="s">
        <v>783</v>
      </c>
      <c r="F57" s="66" t="s">
        <v>709</v>
      </c>
      <c r="G57" s="242"/>
      <c r="H57" s="243"/>
      <c r="I57" s="243"/>
      <c r="J57" s="243"/>
      <c r="K57" s="243"/>
      <c r="L57" s="243"/>
      <c r="M57" s="242"/>
      <c r="N57" s="245"/>
    </row>
    <row r="58" spans="2:14" s="57" customFormat="1" x14ac:dyDescent="0.2">
      <c r="B58" s="64">
        <v>51</v>
      </c>
      <c r="C58" s="64" t="s">
        <v>798</v>
      </c>
      <c r="D58" s="65">
        <v>1</v>
      </c>
      <c r="E58" s="64" t="s">
        <v>799</v>
      </c>
      <c r="F58" s="72" t="s">
        <v>712</v>
      </c>
      <c r="G58" s="242">
        <v>0</v>
      </c>
      <c r="H58" s="243" t="s">
        <v>26</v>
      </c>
      <c r="I58" s="243" t="s">
        <v>26</v>
      </c>
      <c r="J58" s="243">
        <v>71460.47</v>
      </c>
      <c r="K58" s="243" t="s">
        <v>27</v>
      </c>
      <c r="L58" s="243" t="s">
        <v>27</v>
      </c>
      <c r="M58" s="242">
        <f>+SUM(G58:L63)</f>
        <v>71460.47</v>
      </c>
      <c r="N58" s="246"/>
    </row>
    <row r="59" spans="2:14" s="57" customFormat="1" x14ac:dyDescent="0.2">
      <c r="B59" s="64">
        <v>52</v>
      </c>
      <c r="C59" s="64" t="s">
        <v>800</v>
      </c>
      <c r="D59" s="65">
        <v>1</v>
      </c>
      <c r="E59" s="64" t="s">
        <v>799</v>
      </c>
      <c r="F59" s="72" t="s">
        <v>712</v>
      </c>
      <c r="G59" s="242"/>
      <c r="H59" s="243"/>
      <c r="I59" s="243"/>
      <c r="J59" s="243"/>
      <c r="K59" s="243"/>
      <c r="L59" s="243"/>
      <c r="M59" s="242"/>
      <c r="N59" s="246"/>
    </row>
    <row r="60" spans="2:14" s="57" customFormat="1" x14ac:dyDescent="0.2">
      <c r="B60" s="64">
        <v>53</v>
      </c>
      <c r="C60" s="64" t="s">
        <v>801</v>
      </c>
      <c r="D60" s="65">
        <v>1</v>
      </c>
      <c r="E60" s="64" t="s">
        <v>799</v>
      </c>
      <c r="F60" s="72" t="s">
        <v>712</v>
      </c>
      <c r="G60" s="242"/>
      <c r="H60" s="243"/>
      <c r="I60" s="243"/>
      <c r="J60" s="243"/>
      <c r="K60" s="243"/>
      <c r="L60" s="243"/>
      <c r="M60" s="242"/>
      <c r="N60" s="246"/>
    </row>
    <row r="61" spans="2:14" s="57" customFormat="1" x14ac:dyDescent="0.2">
      <c r="B61" s="64">
        <v>54</v>
      </c>
      <c r="C61" s="64" t="s">
        <v>802</v>
      </c>
      <c r="D61" s="65">
        <v>1</v>
      </c>
      <c r="E61" s="64" t="s">
        <v>799</v>
      </c>
      <c r="F61" s="72" t="s">
        <v>712</v>
      </c>
      <c r="G61" s="242"/>
      <c r="H61" s="243"/>
      <c r="I61" s="243"/>
      <c r="J61" s="243"/>
      <c r="K61" s="243"/>
      <c r="L61" s="243"/>
      <c r="M61" s="242"/>
      <c r="N61" s="246"/>
    </row>
    <row r="62" spans="2:14" s="57" customFormat="1" x14ac:dyDescent="0.2">
      <c r="B62" s="64">
        <v>55</v>
      </c>
      <c r="C62" s="64" t="s">
        <v>803</v>
      </c>
      <c r="D62" s="65">
        <v>0</v>
      </c>
      <c r="E62" s="64" t="s">
        <v>799</v>
      </c>
      <c r="F62" s="72" t="s">
        <v>712</v>
      </c>
      <c r="G62" s="242"/>
      <c r="H62" s="243"/>
      <c r="I62" s="243"/>
      <c r="J62" s="243"/>
      <c r="K62" s="243"/>
      <c r="L62" s="243"/>
      <c r="M62" s="242"/>
      <c r="N62" s="246"/>
    </row>
    <row r="63" spans="2:14" s="57" customFormat="1" x14ac:dyDescent="0.2">
      <c r="B63" s="64">
        <v>56</v>
      </c>
      <c r="C63" s="64" t="s">
        <v>804</v>
      </c>
      <c r="D63" s="65">
        <v>1</v>
      </c>
      <c r="E63" s="64" t="s">
        <v>799</v>
      </c>
      <c r="F63" s="72" t="s">
        <v>712</v>
      </c>
      <c r="G63" s="242"/>
      <c r="H63" s="243"/>
      <c r="I63" s="243"/>
      <c r="J63" s="243"/>
      <c r="K63" s="243"/>
      <c r="L63" s="243"/>
      <c r="M63" s="242"/>
      <c r="N63" s="246"/>
    </row>
    <row r="64" spans="2:14" s="57" customFormat="1" x14ac:dyDescent="0.2">
      <c r="B64" s="64">
        <v>57</v>
      </c>
      <c r="C64" s="64" t="s">
        <v>805</v>
      </c>
      <c r="D64" s="65">
        <v>0.63</v>
      </c>
      <c r="E64" s="64" t="s">
        <v>806</v>
      </c>
      <c r="F64" s="72" t="s">
        <v>719</v>
      </c>
      <c r="G64" s="242">
        <v>190609.54000000004</v>
      </c>
      <c r="H64" s="243" t="s">
        <v>26</v>
      </c>
      <c r="I64" s="243" t="s">
        <v>26</v>
      </c>
      <c r="J64" s="243">
        <v>-76358.000000000058</v>
      </c>
      <c r="K64" s="243" t="s">
        <v>27</v>
      </c>
      <c r="L64" s="243" t="s">
        <v>27</v>
      </c>
      <c r="M64" s="242">
        <f>+SUM(G64:L101)</f>
        <v>114251.53999999998</v>
      </c>
      <c r="N64" s="246"/>
    </row>
    <row r="65" spans="2:14" s="57" customFormat="1" x14ac:dyDescent="0.2">
      <c r="B65" s="64">
        <v>58</v>
      </c>
      <c r="C65" s="64" t="s">
        <v>807</v>
      </c>
      <c r="D65" s="65">
        <v>1</v>
      </c>
      <c r="E65" s="64" t="s">
        <v>806</v>
      </c>
      <c r="F65" s="72" t="s">
        <v>719</v>
      </c>
      <c r="G65" s="242"/>
      <c r="H65" s="243"/>
      <c r="I65" s="243"/>
      <c r="J65" s="243"/>
      <c r="K65" s="243"/>
      <c r="L65" s="243"/>
      <c r="M65" s="242"/>
      <c r="N65" s="246"/>
    </row>
    <row r="66" spans="2:14" s="57" customFormat="1" x14ac:dyDescent="0.2">
      <c r="B66" s="64">
        <v>59</v>
      </c>
      <c r="C66" s="64" t="s">
        <v>808</v>
      </c>
      <c r="D66" s="65">
        <v>1</v>
      </c>
      <c r="E66" s="64" t="s">
        <v>806</v>
      </c>
      <c r="F66" s="72" t="s">
        <v>719</v>
      </c>
      <c r="G66" s="242"/>
      <c r="H66" s="243"/>
      <c r="I66" s="243"/>
      <c r="J66" s="243"/>
      <c r="K66" s="243"/>
      <c r="L66" s="243"/>
      <c r="M66" s="242"/>
      <c r="N66" s="246"/>
    </row>
    <row r="67" spans="2:14" s="57" customFormat="1" x14ac:dyDescent="0.2">
      <c r="B67" s="64">
        <v>60</v>
      </c>
      <c r="C67" s="64" t="s">
        <v>809</v>
      </c>
      <c r="D67" s="65">
        <v>0</v>
      </c>
      <c r="E67" s="64" t="s">
        <v>806</v>
      </c>
      <c r="F67" s="72" t="s">
        <v>719</v>
      </c>
      <c r="G67" s="242"/>
      <c r="H67" s="243"/>
      <c r="I67" s="243"/>
      <c r="J67" s="243"/>
      <c r="K67" s="243"/>
      <c r="L67" s="243"/>
      <c r="M67" s="242"/>
      <c r="N67" s="246"/>
    </row>
    <row r="68" spans="2:14" s="57" customFormat="1" x14ac:dyDescent="0.2">
      <c r="B68" s="64">
        <v>61</v>
      </c>
      <c r="C68" s="64" t="s">
        <v>810</v>
      </c>
      <c r="D68" s="65">
        <v>0.35</v>
      </c>
      <c r="E68" s="64" t="s">
        <v>806</v>
      </c>
      <c r="F68" s="72" t="s">
        <v>719</v>
      </c>
      <c r="G68" s="242"/>
      <c r="H68" s="243"/>
      <c r="I68" s="243"/>
      <c r="J68" s="243"/>
      <c r="K68" s="243"/>
      <c r="L68" s="243"/>
      <c r="M68" s="242"/>
      <c r="N68" s="246"/>
    </row>
    <row r="69" spans="2:14" s="57" customFormat="1" x14ac:dyDescent="0.2">
      <c r="B69" s="64">
        <v>62</v>
      </c>
      <c r="C69" s="64" t="s">
        <v>811</v>
      </c>
      <c r="D69" s="65">
        <v>1</v>
      </c>
      <c r="E69" s="64" t="s">
        <v>806</v>
      </c>
      <c r="F69" s="72" t="s">
        <v>719</v>
      </c>
      <c r="G69" s="242"/>
      <c r="H69" s="243"/>
      <c r="I69" s="243"/>
      <c r="J69" s="243"/>
      <c r="K69" s="243"/>
      <c r="L69" s="243"/>
      <c r="M69" s="242"/>
      <c r="N69" s="246"/>
    </row>
    <row r="70" spans="2:14" s="57" customFormat="1" x14ac:dyDescent="0.2">
      <c r="B70" s="64">
        <v>63</v>
      </c>
      <c r="C70" s="64" t="s">
        <v>812</v>
      </c>
      <c r="D70" s="65">
        <v>1</v>
      </c>
      <c r="E70" s="64" t="s">
        <v>806</v>
      </c>
      <c r="F70" s="72" t="s">
        <v>719</v>
      </c>
      <c r="G70" s="242"/>
      <c r="H70" s="243"/>
      <c r="I70" s="243"/>
      <c r="J70" s="243"/>
      <c r="K70" s="243"/>
      <c r="L70" s="243"/>
      <c r="M70" s="242"/>
      <c r="N70" s="246"/>
    </row>
    <row r="71" spans="2:14" s="57" customFormat="1" x14ac:dyDescent="0.2">
      <c r="B71" s="64">
        <v>64</v>
      </c>
      <c r="C71" s="64" t="s">
        <v>813</v>
      </c>
      <c r="D71" s="65">
        <v>0</v>
      </c>
      <c r="E71" s="64" t="s">
        <v>806</v>
      </c>
      <c r="F71" s="72" t="s">
        <v>719</v>
      </c>
      <c r="G71" s="242"/>
      <c r="H71" s="243"/>
      <c r="I71" s="243"/>
      <c r="J71" s="243"/>
      <c r="K71" s="243"/>
      <c r="L71" s="243"/>
      <c r="M71" s="242"/>
      <c r="N71" s="246"/>
    </row>
    <row r="72" spans="2:14" s="57" customFormat="1" x14ac:dyDescent="0.2">
      <c r="B72" s="64">
        <v>65</v>
      </c>
      <c r="C72" s="64" t="s">
        <v>814</v>
      </c>
      <c r="D72" s="65">
        <v>0.75</v>
      </c>
      <c r="E72" s="64" t="s">
        <v>806</v>
      </c>
      <c r="F72" s="72" t="s">
        <v>719</v>
      </c>
      <c r="G72" s="242"/>
      <c r="H72" s="243"/>
      <c r="I72" s="243"/>
      <c r="J72" s="243"/>
      <c r="K72" s="243"/>
      <c r="L72" s="243"/>
      <c r="M72" s="242"/>
      <c r="N72" s="246"/>
    </row>
    <row r="73" spans="2:14" s="57" customFormat="1" x14ac:dyDescent="0.2">
      <c r="B73" s="64">
        <v>66</v>
      </c>
      <c r="C73" s="64" t="s">
        <v>815</v>
      </c>
      <c r="D73" s="65">
        <v>1</v>
      </c>
      <c r="E73" s="64" t="s">
        <v>816</v>
      </c>
      <c r="F73" s="72" t="s">
        <v>722</v>
      </c>
      <c r="G73" s="242"/>
      <c r="H73" s="243"/>
      <c r="I73" s="243"/>
      <c r="J73" s="243"/>
      <c r="K73" s="243"/>
      <c r="L73" s="243"/>
      <c r="M73" s="242"/>
      <c r="N73" s="246"/>
    </row>
    <row r="74" spans="2:14" s="57" customFormat="1" x14ac:dyDescent="0.2">
      <c r="B74" s="64">
        <v>67</v>
      </c>
      <c r="C74" s="64" t="s">
        <v>817</v>
      </c>
      <c r="D74" s="65">
        <v>0.11</v>
      </c>
      <c r="E74" s="64" t="s">
        <v>806</v>
      </c>
      <c r="F74" s="72" t="s">
        <v>719</v>
      </c>
      <c r="G74" s="242"/>
      <c r="H74" s="243"/>
      <c r="I74" s="243"/>
      <c r="J74" s="243"/>
      <c r="K74" s="243"/>
      <c r="L74" s="243"/>
      <c r="M74" s="242"/>
      <c r="N74" s="246"/>
    </row>
    <row r="75" spans="2:14" s="57" customFormat="1" x14ac:dyDescent="0.2">
      <c r="B75" s="64">
        <v>68</v>
      </c>
      <c r="C75" s="64" t="s">
        <v>817</v>
      </c>
      <c r="D75" s="65">
        <v>0.11</v>
      </c>
      <c r="E75" s="64" t="s">
        <v>806</v>
      </c>
      <c r="F75" s="72" t="s">
        <v>719</v>
      </c>
      <c r="G75" s="242"/>
      <c r="H75" s="243"/>
      <c r="I75" s="243"/>
      <c r="J75" s="243"/>
      <c r="K75" s="243"/>
      <c r="L75" s="243"/>
      <c r="M75" s="242"/>
      <c r="N75" s="246"/>
    </row>
    <row r="76" spans="2:14" s="57" customFormat="1" x14ac:dyDescent="0.2">
      <c r="B76" s="64">
        <v>69</v>
      </c>
      <c r="C76" s="64" t="s">
        <v>817</v>
      </c>
      <c r="D76" s="65">
        <v>0.11</v>
      </c>
      <c r="E76" s="64" t="s">
        <v>806</v>
      </c>
      <c r="F76" s="72" t="s">
        <v>719</v>
      </c>
      <c r="G76" s="242"/>
      <c r="H76" s="243"/>
      <c r="I76" s="243"/>
      <c r="J76" s="243"/>
      <c r="K76" s="243"/>
      <c r="L76" s="243"/>
      <c r="M76" s="242"/>
      <c r="N76" s="246"/>
    </row>
    <row r="77" spans="2:14" s="57" customFormat="1" x14ac:dyDescent="0.2">
      <c r="B77" s="64">
        <v>70</v>
      </c>
      <c r="C77" s="64" t="s">
        <v>817</v>
      </c>
      <c r="D77" s="65">
        <v>0.11</v>
      </c>
      <c r="E77" s="64" t="s">
        <v>806</v>
      </c>
      <c r="F77" s="72" t="s">
        <v>719</v>
      </c>
      <c r="G77" s="242"/>
      <c r="H77" s="243"/>
      <c r="I77" s="243"/>
      <c r="J77" s="243"/>
      <c r="K77" s="243"/>
      <c r="L77" s="243"/>
      <c r="M77" s="242"/>
      <c r="N77" s="246"/>
    </row>
    <row r="78" spans="2:14" s="57" customFormat="1" x14ac:dyDescent="0.2">
      <c r="B78" s="64">
        <v>71</v>
      </c>
      <c r="C78" s="64" t="s">
        <v>817</v>
      </c>
      <c r="D78" s="65">
        <v>0.11</v>
      </c>
      <c r="E78" s="64" t="s">
        <v>806</v>
      </c>
      <c r="F78" s="72" t="s">
        <v>719</v>
      </c>
      <c r="G78" s="242"/>
      <c r="H78" s="243"/>
      <c r="I78" s="243"/>
      <c r="J78" s="243"/>
      <c r="K78" s="243"/>
      <c r="L78" s="243"/>
      <c r="M78" s="242"/>
      <c r="N78" s="246"/>
    </row>
    <row r="79" spans="2:14" s="57" customFormat="1" x14ac:dyDescent="0.2">
      <c r="B79" s="64">
        <v>72</v>
      </c>
      <c r="C79" s="64" t="s">
        <v>818</v>
      </c>
      <c r="D79" s="65">
        <v>0.11</v>
      </c>
      <c r="E79" s="64" t="s">
        <v>806</v>
      </c>
      <c r="F79" s="72" t="s">
        <v>719</v>
      </c>
      <c r="G79" s="242"/>
      <c r="H79" s="243"/>
      <c r="I79" s="243"/>
      <c r="J79" s="243"/>
      <c r="K79" s="243"/>
      <c r="L79" s="243"/>
      <c r="M79" s="242"/>
      <c r="N79" s="246"/>
    </row>
    <row r="80" spans="2:14" s="57" customFormat="1" x14ac:dyDescent="0.2">
      <c r="B80" s="64">
        <v>73</v>
      </c>
      <c r="C80" s="64" t="s">
        <v>818</v>
      </c>
      <c r="D80" s="65">
        <v>0.11</v>
      </c>
      <c r="E80" s="64" t="s">
        <v>806</v>
      </c>
      <c r="F80" s="72" t="s">
        <v>719</v>
      </c>
      <c r="G80" s="242"/>
      <c r="H80" s="243"/>
      <c r="I80" s="243"/>
      <c r="J80" s="243"/>
      <c r="K80" s="243"/>
      <c r="L80" s="243"/>
      <c r="M80" s="242"/>
      <c r="N80" s="246"/>
    </row>
    <row r="81" spans="2:14" s="57" customFormat="1" x14ac:dyDescent="0.2">
      <c r="B81" s="64">
        <v>74</v>
      </c>
      <c r="C81" s="64" t="s">
        <v>818</v>
      </c>
      <c r="D81" s="65">
        <v>0.11</v>
      </c>
      <c r="E81" s="64" t="s">
        <v>806</v>
      </c>
      <c r="F81" s="72" t="s">
        <v>719</v>
      </c>
      <c r="G81" s="242"/>
      <c r="H81" s="243"/>
      <c r="I81" s="243"/>
      <c r="J81" s="243"/>
      <c r="K81" s="243"/>
      <c r="L81" s="243"/>
      <c r="M81" s="242"/>
      <c r="N81" s="246"/>
    </row>
    <row r="82" spans="2:14" s="57" customFormat="1" x14ac:dyDescent="0.2">
      <c r="B82" s="64">
        <v>75</v>
      </c>
      <c r="C82" s="64" t="s">
        <v>818</v>
      </c>
      <c r="D82" s="65">
        <v>0.11</v>
      </c>
      <c r="E82" s="64" t="s">
        <v>806</v>
      </c>
      <c r="F82" s="72" t="s">
        <v>719</v>
      </c>
      <c r="G82" s="242"/>
      <c r="H82" s="243"/>
      <c r="I82" s="243"/>
      <c r="J82" s="243"/>
      <c r="K82" s="243"/>
      <c r="L82" s="243"/>
      <c r="M82" s="242"/>
      <c r="N82" s="246"/>
    </row>
    <row r="83" spans="2:14" s="57" customFormat="1" x14ac:dyDescent="0.2">
      <c r="B83" s="64">
        <v>76</v>
      </c>
      <c r="C83" s="64" t="s">
        <v>818</v>
      </c>
      <c r="D83" s="65">
        <v>0.11</v>
      </c>
      <c r="E83" s="64" t="s">
        <v>806</v>
      </c>
      <c r="F83" s="72" t="s">
        <v>719</v>
      </c>
      <c r="G83" s="242"/>
      <c r="H83" s="243"/>
      <c r="I83" s="243"/>
      <c r="J83" s="243"/>
      <c r="K83" s="243"/>
      <c r="L83" s="243"/>
      <c r="M83" s="242"/>
      <c r="N83" s="246"/>
    </row>
    <row r="84" spans="2:14" s="57" customFormat="1" x14ac:dyDescent="0.2">
      <c r="B84" s="64">
        <v>77</v>
      </c>
      <c r="C84" s="64" t="s">
        <v>819</v>
      </c>
      <c r="D84" s="65">
        <v>0.46</v>
      </c>
      <c r="E84" s="64" t="s">
        <v>806</v>
      </c>
      <c r="F84" s="72" t="s">
        <v>719</v>
      </c>
      <c r="G84" s="242"/>
      <c r="H84" s="243"/>
      <c r="I84" s="243"/>
      <c r="J84" s="243"/>
      <c r="K84" s="243"/>
      <c r="L84" s="243"/>
      <c r="M84" s="242"/>
      <c r="N84" s="246"/>
    </row>
    <row r="85" spans="2:14" s="57" customFormat="1" x14ac:dyDescent="0.2">
      <c r="B85" s="64">
        <v>78</v>
      </c>
      <c r="C85" s="64" t="s">
        <v>820</v>
      </c>
      <c r="D85" s="65">
        <v>0.2</v>
      </c>
      <c r="E85" s="64" t="s">
        <v>806</v>
      </c>
      <c r="F85" s="72" t="s">
        <v>719</v>
      </c>
      <c r="G85" s="242"/>
      <c r="H85" s="243"/>
      <c r="I85" s="243"/>
      <c r="J85" s="243"/>
      <c r="K85" s="243"/>
      <c r="L85" s="243"/>
      <c r="M85" s="242"/>
      <c r="N85" s="246"/>
    </row>
    <row r="86" spans="2:14" s="57" customFormat="1" x14ac:dyDescent="0.2">
      <c r="B86" s="64">
        <v>79</v>
      </c>
      <c r="C86" s="64" t="s">
        <v>820</v>
      </c>
      <c r="D86" s="65">
        <v>0.2</v>
      </c>
      <c r="E86" s="64" t="s">
        <v>806</v>
      </c>
      <c r="F86" s="72" t="s">
        <v>719</v>
      </c>
      <c r="G86" s="242"/>
      <c r="H86" s="243"/>
      <c r="I86" s="243"/>
      <c r="J86" s="243"/>
      <c r="K86" s="243"/>
      <c r="L86" s="243"/>
      <c r="M86" s="242"/>
      <c r="N86" s="246"/>
    </row>
    <row r="87" spans="2:14" s="57" customFormat="1" x14ac:dyDescent="0.2">
      <c r="B87" s="64">
        <v>80</v>
      </c>
      <c r="C87" s="64" t="s">
        <v>820</v>
      </c>
      <c r="D87" s="65">
        <v>0.2</v>
      </c>
      <c r="E87" s="64" t="s">
        <v>806</v>
      </c>
      <c r="F87" s="72" t="s">
        <v>719</v>
      </c>
      <c r="G87" s="242"/>
      <c r="H87" s="243"/>
      <c r="I87" s="243"/>
      <c r="J87" s="243"/>
      <c r="K87" s="243"/>
      <c r="L87" s="243"/>
      <c r="M87" s="242"/>
      <c r="N87" s="246"/>
    </row>
    <row r="88" spans="2:14" s="57" customFormat="1" x14ac:dyDescent="0.2">
      <c r="B88" s="64">
        <v>81</v>
      </c>
      <c r="C88" s="64" t="s">
        <v>820</v>
      </c>
      <c r="D88" s="65">
        <v>0.2</v>
      </c>
      <c r="E88" s="64" t="s">
        <v>806</v>
      </c>
      <c r="F88" s="72" t="s">
        <v>719</v>
      </c>
      <c r="G88" s="242"/>
      <c r="H88" s="243"/>
      <c r="I88" s="243"/>
      <c r="J88" s="243"/>
      <c r="K88" s="243"/>
      <c r="L88" s="243"/>
      <c r="M88" s="242"/>
      <c r="N88" s="246"/>
    </row>
    <row r="89" spans="2:14" s="57" customFormat="1" x14ac:dyDescent="0.2">
      <c r="B89" s="64">
        <v>82</v>
      </c>
      <c r="C89" s="64" t="s">
        <v>820</v>
      </c>
      <c r="D89" s="65">
        <v>0.2</v>
      </c>
      <c r="E89" s="64" t="s">
        <v>806</v>
      </c>
      <c r="F89" s="72" t="s">
        <v>719</v>
      </c>
      <c r="G89" s="242"/>
      <c r="H89" s="243"/>
      <c r="I89" s="243"/>
      <c r="J89" s="243"/>
      <c r="K89" s="243"/>
      <c r="L89" s="243"/>
      <c r="M89" s="242"/>
      <c r="N89" s="246"/>
    </row>
    <row r="90" spans="2:14" s="57" customFormat="1" x14ac:dyDescent="0.2">
      <c r="B90" s="64">
        <v>83</v>
      </c>
      <c r="C90" s="64" t="s">
        <v>821</v>
      </c>
      <c r="D90" s="65">
        <v>0.2</v>
      </c>
      <c r="E90" s="64" t="s">
        <v>806</v>
      </c>
      <c r="F90" s="72" t="s">
        <v>719</v>
      </c>
      <c r="G90" s="242"/>
      <c r="H90" s="243"/>
      <c r="I90" s="243"/>
      <c r="J90" s="243"/>
      <c r="K90" s="243"/>
      <c r="L90" s="243"/>
      <c r="M90" s="242"/>
      <c r="N90" s="246"/>
    </row>
    <row r="91" spans="2:14" s="57" customFormat="1" x14ac:dyDescent="0.2">
      <c r="B91" s="64">
        <v>84</v>
      </c>
      <c r="C91" s="64" t="s">
        <v>821</v>
      </c>
      <c r="D91" s="65">
        <v>0.2</v>
      </c>
      <c r="E91" s="64" t="s">
        <v>806</v>
      </c>
      <c r="F91" s="72" t="s">
        <v>719</v>
      </c>
      <c r="G91" s="242"/>
      <c r="H91" s="243"/>
      <c r="I91" s="243"/>
      <c r="J91" s="243"/>
      <c r="K91" s="243"/>
      <c r="L91" s="243"/>
      <c r="M91" s="242"/>
      <c r="N91" s="246"/>
    </row>
    <row r="92" spans="2:14" s="57" customFormat="1" x14ac:dyDescent="0.2">
      <c r="B92" s="64">
        <v>85</v>
      </c>
      <c r="C92" s="64" t="s">
        <v>821</v>
      </c>
      <c r="D92" s="65">
        <v>0.2</v>
      </c>
      <c r="E92" s="64" t="s">
        <v>806</v>
      </c>
      <c r="F92" s="72" t="s">
        <v>719</v>
      </c>
      <c r="G92" s="242"/>
      <c r="H92" s="243"/>
      <c r="I92" s="243"/>
      <c r="J92" s="243"/>
      <c r="K92" s="243"/>
      <c r="L92" s="243"/>
      <c r="M92" s="242"/>
      <c r="N92" s="246"/>
    </row>
    <row r="93" spans="2:14" s="57" customFormat="1" x14ac:dyDescent="0.2">
      <c r="B93" s="64">
        <v>86</v>
      </c>
      <c r="C93" s="64" t="s">
        <v>821</v>
      </c>
      <c r="D93" s="65">
        <v>0.2</v>
      </c>
      <c r="E93" s="64" t="s">
        <v>806</v>
      </c>
      <c r="F93" s="72" t="s">
        <v>719</v>
      </c>
      <c r="G93" s="242"/>
      <c r="H93" s="243"/>
      <c r="I93" s="243"/>
      <c r="J93" s="243"/>
      <c r="K93" s="243"/>
      <c r="L93" s="243"/>
      <c r="M93" s="242"/>
      <c r="N93" s="246"/>
    </row>
    <row r="94" spans="2:14" s="57" customFormat="1" x14ac:dyDescent="0.2">
      <c r="B94" s="64">
        <v>87</v>
      </c>
      <c r="C94" s="64" t="s">
        <v>821</v>
      </c>
      <c r="D94" s="65">
        <v>0.2</v>
      </c>
      <c r="E94" s="64" t="s">
        <v>806</v>
      </c>
      <c r="F94" s="72" t="s">
        <v>719</v>
      </c>
      <c r="G94" s="242"/>
      <c r="H94" s="243"/>
      <c r="I94" s="243"/>
      <c r="J94" s="243"/>
      <c r="K94" s="243"/>
      <c r="L94" s="243"/>
      <c r="M94" s="242"/>
      <c r="N94" s="246"/>
    </row>
    <row r="95" spans="2:14" s="57" customFormat="1" x14ac:dyDescent="0.2">
      <c r="B95" s="64">
        <v>88</v>
      </c>
      <c r="C95" s="64" t="s">
        <v>822</v>
      </c>
      <c r="D95" s="65">
        <v>0.11</v>
      </c>
      <c r="E95" s="64" t="s">
        <v>806</v>
      </c>
      <c r="F95" s="72" t="s">
        <v>719</v>
      </c>
      <c r="G95" s="242"/>
      <c r="H95" s="243"/>
      <c r="I95" s="243"/>
      <c r="J95" s="243"/>
      <c r="K95" s="243"/>
      <c r="L95" s="243"/>
      <c r="M95" s="242"/>
      <c r="N95" s="246"/>
    </row>
    <row r="96" spans="2:14" s="57" customFormat="1" x14ac:dyDescent="0.2">
      <c r="B96" s="64">
        <v>89</v>
      </c>
      <c r="C96" s="64" t="s">
        <v>822</v>
      </c>
      <c r="D96" s="65">
        <v>0.01</v>
      </c>
      <c r="E96" s="64" t="s">
        <v>806</v>
      </c>
      <c r="F96" s="72" t="s">
        <v>719</v>
      </c>
      <c r="G96" s="242"/>
      <c r="H96" s="243"/>
      <c r="I96" s="243"/>
      <c r="J96" s="243"/>
      <c r="K96" s="243"/>
      <c r="L96" s="243"/>
      <c r="M96" s="242"/>
      <c r="N96" s="246"/>
    </row>
    <row r="97" spans="2:16" s="57" customFormat="1" x14ac:dyDescent="0.2">
      <c r="B97" s="64">
        <v>90</v>
      </c>
      <c r="C97" s="64" t="s">
        <v>822</v>
      </c>
      <c r="D97" s="65">
        <v>0.01</v>
      </c>
      <c r="E97" s="64" t="s">
        <v>806</v>
      </c>
      <c r="F97" s="72" t="s">
        <v>719</v>
      </c>
      <c r="G97" s="242"/>
      <c r="H97" s="243"/>
      <c r="I97" s="243"/>
      <c r="J97" s="243"/>
      <c r="K97" s="243"/>
      <c r="L97" s="243"/>
      <c r="M97" s="242"/>
      <c r="N97" s="246"/>
      <c r="P97" s="73"/>
    </row>
    <row r="98" spans="2:16" s="57" customFormat="1" x14ac:dyDescent="0.2">
      <c r="B98" s="64">
        <v>91</v>
      </c>
      <c r="C98" s="64" t="s">
        <v>822</v>
      </c>
      <c r="D98" s="65">
        <v>0.01</v>
      </c>
      <c r="E98" s="64" t="s">
        <v>806</v>
      </c>
      <c r="F98" s="72" t="s">
        <v>719</v>
      </c>
      <c r="G98" s="242"/>
      <c r="H98" s="243"/>
      <c r="I98" s="243"/>
      <c r="J98" s="243"/>
      <c r="K98" s="243"/>
      <c r="L98" s="243"/>
      <c r="M98" s="242"/>
      <c r="N98" s="246"/>
    </row>
    <row r="99" spans="2:16" s="57" customFormat="1" x14ac:dyDescent="0.2">
      <c r="B99" s="64">
        <v>92</v>
      </c>
      <c r="C99" s="64" t="s">
        <v>822</v>
      </c>
      <c r="D99" s="65">
        <v>0.01</v>
      </c>
      <c r="E99" s="64" t="s">
        <v>806</v>
      </c>
      <c r="F99" s="72" t="s">
        <v>719</v>
      </c>
      <c r="G99" s="242"/>
      <c r="H99" s="243"/>
      <c r="I99" s="243"/>
      <c r="J99" s="243"/>
      <c r="K99" s="243"/>
      <c r="L99" s="243"/>
      <c r="M99" s="242"/>
      <c r="N99" s="246"/>
    </row>
    <row r="100" spans="2:16" s="57" customFormat="1" x14ac:dyDescent="0.2">
      <c r="B100" s="64">
        <v>93</v>
      </c>
      <c r="C100" s="64" t="s">
        <v>823</v>
      </c>
      <c r="D100" s="65">
        <v>0.54</v>
      </c>
      <c r="E100" s="64" t="s">
        <v>806</v>
      </c>
      <c r="F100" s="72" t="s">
        <v>719</v>
      </c>
      <c r="G100" s="242"/>
      <c r="H100" s="243"/>
      <c r="I100" s="243"/>
      <c r="J100" s="243"/>
      <c r="K100" s="243"/>
      <c r="L100" s="243"/>
      <c r="M100" s="242"/>
      <c r="N100" s="246"/>
    </row>
    <row r="101" spans="2:16" s="57" customFormat="1" x14ac:dyDescent="0.2">
      <c r="B101" s="64">
        <v>94</v>
      </c>
      <c r="C101" s="74" t="s">
        <v>824</v>
      </c>
      <c r="D101" s="65">
        <v>0.17</v>
      </c>
      <c r="E101" s="64" t="s">
        <v>806</v>
      </c>
      <c r="F101" s="72" t="s">
        <v>719</v>
      </c>
      <c r="G101" s="242"/>
      <c r="H101" s="243"/>
      <c r="I101" s="243"/>
      <c r="J101" s="243"/>
      <c r="K101" s="243"/>
      <c r="L101" s="243"/>
      <c r="M101" s="242"/>
      <c r="N101" s="75"/>
    </row>
    <row r="102" spans="2:16" s="57" customFormat="1" x14ac:dyDescent="0.2">
      <c r="B102" s="64">
        <v>95</v>
      </c>
      <c r="C102" s="74" t="s">
        <v>825</v>
      </c>
      <c r="D102" s="65">
        <v>1</v>
      </c>
      <c r="E102" s="64" t="s">
        <v>816</v>
      </c>
      <c r="F102" s="66" t="s">
        <v>722</v>
      </c>
      <c r="G102" s="242">
        <v>162326.21999999997</v>
      </c>
      <c r="H102" s="243" t="s">
        <v>26</v>
      </c>
      <c r="I102" s="243" t="s">
        <v>26</v>
      </c>
      <c r="J102" s="243">
        <v>41077.430000000051</v>
      </c>
      <c r="K102" s="243" t="s">
        <v>27</v>
      </c>
      <c r="L102" s="243" t="s">
        <v>27</v>
      </c>
      <c r="M102" s="242">
        <f>+SUM(G102:L140)</f>
        <v>203403.65000000002</v>
      </c>
      <c r="N102" s="76"/>
    </row>
    <row r="103" spans="2:16" s="57" customFormat="1" x14ac:dyDescent="0.2">
      <c r="B103" s="64">
        <v>96</v>
      </c>
      <c r="C103" s="74" t="s">
        <v>826</v>
      </c>
      <c r="D103" s="65">
        <v>1</v>
      </c>
      <c r="E103" s="64" t="s">
        <v>816</v>
      </c>
      <c r="F103" s="66" t="s">
        <v>722</v>
      </c>
      <c r="G103" s="242"/>
      <c r="H103" s="243"/>
      <c r="I103" s="243"/>
      <c r="J103" s="243"/>
      <c r="K103" s="243"/>
      <c r="L103" s="243"/>
      <c r="M103" s="242"/>
      <c r="N103" s="76"/>
    </row>
    <row r="104" spans="2:16" s="57" customFormat="1" x14ac:dyDescent="0.2">
      <c r="B104" s="64">
        <v>97</v>
      </c>
      <c r="C104" s="74" t="s">
        <v>827</v>
      </c>
      <c r="D104" s="65">
        <v>0.54</v>
      </c>
      <c r="E104" s="64" t="s">
        <v>816</v>
      </c>
      <c r="F104" s="66" t="s">
        <v>722</v>
      </c>
      <c r="G104" s="242"/>
      <c r="H104" s="243"/>
      <c r="I104" s="243"/>
      <c r="J104" s="243"/>
      <c r="K104" s="243"/>
      <c r="L104" s="243"/>
      <c r="M104" s="242"/>
      <c r="N104" s="76"/>
    </row>
    <row r="105" spans="2:16" s="57" customFormat="1" x14ac:dyDescent="0.2">
      <c r="B105" s="64">
        <v>98</v>
      </c>
      <c r="C105" s="74" t="s">
        <v>828</v>
      </c>
      <c r="D105" s="65">
        <v>0.54</v>
      </c>
      <c r="E105" s="64" t="s">
        <v>816</v>
      </c>
      <c r="F105" s="66" t="s">
        <v>722</v>
      </c>
      <c r="G105" s="242"/>
      <c r="H105" s="243"/>
      <c r="I105" s="243"/>
      <c r="J105" s="243"/>
      <c r="K105" s="243"/>
      <c r="L105" s="243"/>
      <c r="M105" s="242"/>
      <c r="N105" s="76"/>
    </row>
    <row r="106" spans="2:16" s="57" customFormat="1" x14ac:dyDescent="0.2">
      <c r="B106" s="64">
        <v>99</v>
      </c>
      <c r="C106" s="74" t="s">
        <v>829</v>
      </c>
      <c r="D106" s="65">
        <v>0</v>
      </c>
      <c r="E106" s="64" t="s">
        <v>816</v>
      </c>
      <c r="F106" s="66" t="s">
        <v>722</v>
      </c>
      <c r="G106" s="242"/>
      <c r="H106" s="243"/>
      <c r="I106" s="243"/>
      <c r="J106" s="243"/>
      <c r="K106" s="243"/>
      <c r="L106" s="243"/>
      <c r="M106" s="242"/>
      <c r="N106" s="76"/>
    </row>
    <row r="107" spans="2:16" s="57" customFormat="1" x14ac:dyDescent="0.2">
      <c r="B107" s="64">
        <v>100</v>
      </c>
      <c r="C107" s="74" t="s">
        <v>830</v>
      </c>
      <c r="D107" s="65">
        <v>0.54</v>
      </c>
      <c r="E107" s="64" t="s">
        <v>816</v>
      </c>
      <c r="F107" s="66" t="s">
        <v>722</v>
      </c>
      <c r="G107" s="242"/>
      <c r="H107" s="243"/>
      <c r="I107" s="243"/>
      <c r="J107" s="243"/>
      <c r="K107" s="243"/>
      <c r="L107" s="243"/>
      <c r="M107" s="242"/>
      <c r="N107" s="76"/>
    </row>
    <row r="108" spans="2:16" s="57" customFormat="1" x14ac:dyDescent="0.2">
      <c r="B108" s="64">
        <v>101</v>
      </c>
      <c r="C108" s="74" t="s">
        <v>831</v>
      </c>
      <c r="D108" s="65">
        <v>0</v>
      </c>
      <c r="E108" s="64" t="s">
        <v>816</v>
      </c>
      <c r="F108" s="66" t="s">
        <v>722</v>
      </c>
      <c r="G108" s="242"/>
      <c r="H108" s="243"/>
      <c r="I108" s="243"/>
      <c r="J108" s="243"/>
      <c r="K108" s="243"/>
      <c r="L108" s="243"/>
      <c r="M108" s="242"/>
      <c r="N108" s="76"/>
    </row>
    <row r="109" spans="2:16" s="57" customFormat="1" x14ac:dyDescent="0.2">
      <c r="B109" s="64">
        <v>102</v>
      </c>
      <c r="C109" s="74" t="s">
        <v>832</v>
      </c>
      <c r="D109" s="65">
        <v>0.27</v>
      </c>
      <c r="E109" s="64" t="s">
        <v>816</v>
      </c>
      <c r="F109" s="66" t="s">
        <v>722</v>
      </c>
      <c r="G109" s="242"/>
      <c r="H109" s="243"/>
      <c r="I109" s="243"/>
      <c r="J109" s="243"/>
      <c r="K109" s="243"/>
      <c r="L109" s="243"/>
      <c r="M109" s="242"/>
      <c r="N109" s="76"/>
    </row>
    <row r="110" spans="2:16" s="57" customFormat="1" x14ac:dyDescent="0.2">
      <c r="B110" s="64">
        <v>103</v>
      </c>
      <c r="C110" s="74" t="s">
        <v>833</v>
      </c>
      <c r="D110" s="65">
        <v>0</v>
      </c>
      <c r="E110" s="64" t="s">
        <v>816</v>
      </c>
      <c r="F110" s="66" t="s">
        <v>722</v>
      </c>
      <c r="G110" s="242"/>
      <c r="H110" s="243"/>
      <c r="I110" s="243"/>
      <c r="J110" s="243"/>
      <c r="K110" s="243"/>
      <c r="L110" s="243"/>
      <c r="M110" s="242"/>
      <c r="N110" s="76"/>
    </row>
    <row r="111" spans="2:16" s="57" customFormat="1" x14ac:dyDescent="0.2">
      <c r="B111" s="64">
        <v>104</v>
      </c>
      <c r="C111" s="74" t="s">
        <v>834</v>
      </c>
      <c r="D111" s="65">
        <v>0</v>
      </c>
      <c r="E111" s="64" t="s">
        <v>816</v>
      </c>
      <c r="F111" s="66" t="s">
        <v>722</v>
      </c>
      <c r="G111" s="242"/>
      <c r="H111" s="243"/>
      <c r="I111" s="243"/>
      <c r="J111" s="243"/>
      <c r="K111" s="243"/>
      <c r="L111" s="243"/>
      <c r="M111" s="242"/>
      <c r="N111" s="76"/>
    </row>
    <row r="112" spans="2:16" s="57" customFormat="1" x14ac:dyDescent="0.2">
      <c r="B112" s="64">
        <v>105</v>
      </c>
      <c r="C112" s="74" t="s">
        <v>835</v>
      </c>
      <c r="D112" s="65">
        <v>0.33</v>
      </c>
      <c r="E112" s="64" t="s">
        <v>816</v>
      </c>
      <c r="F112" s="66" t="s">
        <v>722</v>
      </c>
      <c r="G112" s="242"/>
      <c r="H112" s="243"/>
      <c r="I112" s="243"/>
      <c r="J112" s="243"/>
      <c r="K112" s="243"/>
      <c r="L112" s="243"/>
      <c r="M112" s="242"/>
      <c r="N112" s="76"/>
    </row>
    <row r="113" spans="2:14" s="57" customFormat="1" x14ac:dyDescent="0.2">
      <c r="B113" s="64">
        <v>106</v>
      </c>
      <c r="C113" s="74" t="s">
        <v>836</v>
      </c>
      <c r="D113" s="65">
        <v>1</v>
      </c>
      <c r="E113" s="64" t="s">
        <v>816</v>
      </c>
      <c r="F113" s="66" t="s">
        <v>722</v>
      </c>
      <c r="G113" s="242"/>
      <c r="H113" s="243"/>
      <c r="I113" s="243"/>
      <c r="J113" s="243"/>
      <c r="K113" s="243"/>
      <c r="L113" s="243"/>
      <c r="M113" s="242"/>
      <c r="N113" s="76"/>
    </row>
    <row r="114" spans="2:14" s="57" customFormat="1" x14ac:dyDescent="0.2">
      <c r="B114" s="64">
        <v>107</v>
      </c>
      <c r="C114" s="74" t="s">
        <v>837</v>
      </c>
      <c r="D114" s="65">
        <v>0.79</v>
      </c>
      <c r="E114" s="64" t="s">
        <v>816</v>
      </c>
      <c r="F114" s="66" t="s">
        <v>722</v>
      </c>
      <c r="G114" s="242"/>
      <c r="H114" s="243"/>
      <c r="I114" s="243"/>
      <c r="J114" s="243"/>
      <c r="K114" s="243"/>
      <c r="L114" s="243"/>
      <c r="M114" s="242"/>
      <c r="N114" s="76"/>
    </row>
    <row r="115" spans="2:14" s="57" customFormat="1" x14ac:dyDescent="0.2">
      <c r="B115" s="64">
        <v>108</v>
      </c>
      <c r="C115" s="74" t="s">
        <v>838</v>
      </c>
      <c r="D115" s="65">
        <v>0</v>
      </c>
      <c r="E115" s="64" t="s">
        <v>816</v>
      </c>
      <c r="F115" s="66" t="s">
        <v>722</v>
      </c>
      <c r="G115" s="242"/>
      <c r="H115" s="243"/>
      <c r="I115" s="243"/>
      <c r="J115" s="243"/>
      <c r="K115" s="243"/>
      <c r="L115" s="243"/>
      <c r="M115" s="242"/>
      <c r="N115" s="76"/>
    </row>
    <row r="116" spans="2:14" s="57" customFormat="1" x14ac:dyDescent="0.2">
      <c r="B116" s="64">
        <v>109</v>
      </c>
      <c r="C116" s="74" t="s">
        <v>839</v>
      </c>
      <c r="D116" s="65">
        <v>0</v>
      </c>
      <c r="E116" s="64" t="s">
        <v>816</v>
      </c>
      <c r="F116" s="66" t="s">
        <v>722</v>
      </c>
      <c r="G116" s="242"/>
      <c r="H116" s="243"/>
      <c r="I116" s="243"/>
      <c r="J116" s="243"/>
      <c r="K116" s="243"/>
      <c r="L116" s="243"/>
      <c r="M116" s="242"/>
      <c r="N116" s="76"/>
    </row>
    <row r="117" spans="2:14" s="57" customFormat="1" x14ac:dyDescent="0.2">
      <c r="B117" s="64">
        <v>110</v>
      </c>
      <c r="C117" s="74" t="s">
        <v>840</v>
      </c>
      <c r="D117" s="65">
        <v>1</v>
      </c>
      <c r="E117" s="64" t="s">
        <v>816</v>
      </c>
      <c r="F117" s="66" t="s">
        <v>722</v>
      </c>
      <c r="G117" s="242"/>
      <c r="H117" s="243"/>
      <c r="I117" s="243"/>
      <c r="J117" s="243"/>
      <c r="K117" s="243"/>
      <c r="L117" s="243"/>
      <c r="M117" s="242"/>
      <c r="N117" s="76"/>
    </row>
    <row r="118" spans="2:14" s="57" customFormat="1" x14ac:dyDescent="0.2">
      <c r="B118" s="64">
        <v>111</v>
      </c>
      <c r="C118" s="74" t="s">
        <v>841</v>
      </c>
      <c r="D118" s="65">
        <v>1</v>
      </c>
      <c r="E118" s="64" t="s">
        <v>816</v>
      </c>
      <c r="F118" s="66" t="s">
        <v>722</v>
      </c>
      <c r="G118" s="242"/>
      <c r="H118" s="243"/>
      <c r="I118" s="243"/>
      <c r="J118" s="243"/>
      <c r="K118" s="243"/>
      <c r="L118" s="243"/>
      <c r="M118" s="242"/>
      <c r="N118" s="76"/>
    </row>
    <row r="119" spans="2:14" s="57" customFormat="1" x14ac:dyDescent="0.2">
      <c r="B119" s="64">
        <v>112</v>
      </c>
      <c r="C119" s="74" t="s">
        <v>842</v>
      </c>
      <c r="D119" s="65">
        <v>0.46</v>
      </c>
      <c r="E119" s="64" t="s">
        <v>816</v>
      </c>
      <c r="F119" s="66" t="s">
        <v>722</v>
      </c>
      <c r="G119" s="242"/>
      <c r="H119" s="243"/>
      <c r="I119" s="243"/>
      <c r="J119" s="243"/>
      <c r="K119" s="243"/>
      <c r="L119" s="243"/>
      <c r="M119" s="242"/>
      <c r="N119" s="76"/>
    </row>
    <row r="120" spans="2:14" s="57" customFormat="1" x14ac:dyDescent="0.2">
      <c r="B120" s="64">
        <v>113</v>
      </c>
      <c r="C120" s="74" t="s">
        <v>843</v>
      </c>
      <c r="D120" s="65">
        <v>1</v>
      </c>
      <c r="E120" s="64" t="s">
        <v>816</v>
      </c>
      <c r="F120" s="66" t="s">
        <v>722</v>
      </c>
      <c r="G120" s="242"/>
      <c r="H120" s="243"/>
      <c r="I120" s="243"/>
      <c r="J120" s="243"/>
      <c r="K120" s="243"/>
      <c r="L120" s="243"/>
      <c r="M120" s="242"/>
      <c r="N120" s="76"/>
    </row>
    <row r="121" spans="2:14" s="57" customFormat="1" x14ac:dyDescent="0.2">
      <c r="B121" s="64">
        <v>114</v>
      </c>
      <c r="C121" s="74" t="s">
        <v>844</v>
      </c>
      <c r="D121" s="65">
        <v>1</v>
      </c>
      <c r="E121" s="64" t="s">
        <v>816</v>
      </c>
      <c r="F121" s="66" t="s">
        <v>722</v>
      </c>
      <c r="G121" s="242"/>
      <c r="H121" s="243"/>
      <c r="I121" s="243"/>
      <c r="J121" s="243"/>
      <c r="K121" s="243"/>
      <c r="L121" s="243"/>
      <c r="M121" s="242"/>
      <c r="N121" s="76"/>
    </row>
    <row r="122" spans="2:14" s="57" customFormat="1" x14ac:dyDescent="0.2">
      <c r="B122" s="64">
        <v>115</v>
      </c>
      <c r="C122" s="74" t="s">
        <v>845</v>
      </c>
      <c r="D122" s="65">
        <v>1</v>
      </c>
      <c r="E122" s="64" t="s">
        <v>816</v>
      </c>
      <c r="F122" s="66" t="s">
        <v>722</v>
      </c>
      <c r="G122" s="242"/>
      <c r="H122" s="243"/>
      <c r="I122" s="243"/>
      <c r="J122" s="243"/>
      <c r="K122" s="243"/>
      <c r="L122" s="243"/>
      <c r="M122" s="242"/>
      <c r="N122" s="76"/>
    </row>
    <row r="123" spans="2:14" s="57" customFormat="1" x14ac:dyDescent="0.2">
      <c r="B123" s="64">
        <v>116</v>
      </c>
      <c r="C123" s="74" t="s">
        <v>846</v>
      </c>
      <c r="D123" s="65">
        <v>1</v>
      </c>
      <c r="E123" s="64" t="s">
        <v>816</v>
      </c>
      <c r="F123" s="66" t="s">
        <v>722</v>
      </c>
      <c r="G123" s="242"/>
      <c r="H123" s="243"/>
      <c r="I123" s="243"/>
      <c r="J123" s="243"/>
      <c r="K123" s="243"/>
      <c r="L123" s="243"/>
      <c r="M123" s="242"/>
      <c r="N123" s="76"/>
    </row>
    <row r="124" spans="2:14" s="57" customFormat="1" x14ac:dyDescent="0.2">
      <c r="B124" s="64">
        <v>117</v>
      </c>
      <c r="C124" s="74" t="s">
        <v>847</v>
      </c>
      <c r="D124" s="65">
        <v>1</v>
      </c>
      <c r="E124" s="64" t="s">
        <v>816</v>
      </c>
      <c r="F124" s="66" t="s">
        <v>722</v>
      </c>
      <c r="G124" s="242"/>
      <c r="H124" s="243"/>
      <c r="I124" s="243"/>
      <c r="J124" s="243"/>
      <c r="K124" s="243"/>
      <c r="L124" s="243"/>
      <c r="M124" s="242"/>
      <c r="N124" s="76"/>
    </row>
    <row r="125" spans="2:14" s="57" customFormat="1" x14ac:dyDescent="0.2">
      <c r="B125" s="64">
        <v>118</v>
      </c>
      <c r="C125" s="74" t="s">
        <v>848</v>
      </c>
      <c r="D125" s="65">
        <v>0.46</v>
      </c>
      <c r="E125" s="64" t="s">
        <v>816</v>
      </c>
      <c r="F125" s="66" t="s">
        <v>722</v>
      </c>
      <c r="G125" s="242"/>
      <c r="H125" s="243"/>
      <c r="I125" s="243"/>
      <c r="J125" s="243"/>
      <c r="K125" s="243"/>
      <c r="L125" s="243"/>
      <c r="M125" s="242"/>
      <c r="N125" s="76"/>
    </row>
    <row r="126" spans="2:14" s="57" customFormat="1" x14ac:dyDescent="0.2">
      <c r="B126" s="64">
        <v>119</v>
      </c>
      <c r="C126" s="74" t="s">
        <v>849</v>
      </c>
      <c r="D126" s="65">
        <v>0.83</v>
      </c>
      <c r="E126" s="64" t="s">
        <v>816</v>
      </c>
      <c r="F126" s="66" t="s">
        <v>722</v>
      </c>
      <c r="G126" s="242"/>
      <c r="H126" s="243"/>
      <c r="I126" s="243"/>
      <c r="J126" s="243"/>
      <c r="K126" s="243"/>
      <c r="L126" s="243"/>
      <c r="M126" s="242"/>
      <c r="N126" s="76"/>
    </row>
    <row r="127" spans="2:14" s="57" customFormat="1" x14ac:dyDescent="0.2">
      <c r="B127" s="64">
        <v>120</v>
      </c>
      <c r="C127" s="74" t="s">
        <v>850</v>
      </c>
      <c r="D127" s="65">
        <v>7.0000000000000007E-2</v>
      </c>
      <c r="E127" s="64" t="s">
        <v>816</v>
      </c>
      <c r="F127" s="66" t="s">
        <v>722</v>
      </c>
      <c r="G127" s="242"/>
      <c r="H127" s="243"/>
      <c r="I127" s="243"/>
      <c r="J127" s="243"/>
      <c r="K127" s="243"/>
      <c r="L127" s="243"/>
      <c r="M127" s="242"/>
      <c r="N127" s="76"/>
    </row>
    <row r="128" spans="2:14" s="57" customFormat="1" x14ac:dyDescent="0.2">
      <c r="B128" s="64">
        <v>121</v>
      </c>
      <c r="C128" s="74" t="s">
        <v>851</v>
      </c>
      <c r="D128" s="65">
        <v>0.21</v>
      </c>
      <c r="E128" s="64" t="s">
        <v>816</v>
      </c>
      <c r="F128" s="66" t="s">
        <v>722</v>
      </c>
      <c r="G128" s="242"/>
      <c r="H128" s="243"/>
      <c r="I128" s="243"/>
      <c r="J128" s="243"/>
      <c r="K128" s="243"/>
      <c r="L128" s="243"/>
      <c r="M128" s="242"/>
      <c r="N128" s="76"/>
    </row>
    <row r="129" spans="2:14" s="57" customFormat="1" x14ac:dyDescent="0.2">
      <c r="B129" s="64">
        <v>122</v>
      </c>
      <c r="C129" s="74" t="s">
        <v>852</v>
      </c>
      <c r="D129" s="65">
        <v>0.02</v>
      </c>
      <c r="E129" s="64" t="s">
        <v>816</v>
      </c>
      <c r="F129" s="66" t="s">
        <v>722</v>
      </c>
      <c r="G129" s="242"/>
      <c r="H129" s="243"/>
      <c r="I129" s="243"/>
      <c r="J129" s="243"/>
      <c r="K129" s="243"/>
      <c r="L129" s="243"/>
      <c r="M129" s="242"/>
      <c r="N129" s="76"/>
    </row>
    <row r="130" spans="2:14" s="57" customFormat="1" x14ac:dyDescent="0.2">
      <c r="B130" s="64">
        <v>123</v>
      </c>
      <c r="C130" s="74" t="s">
        <v>853</v>
      </c>
      <c r="D130" s="65">
        <v>0.87</v>
      </c>
      <c r="E130" s="64" t="s">
        <v>816</v>
      </c>
      <c r="F130" s="66" t="s">
        <v>722</v>
      </c>
      <c r="G130" s="242"/>
      <c r="H130" s="243"/>
      <c r="I130" s="243"/>
      <c r="J130" s="243"/>
      <c r="K130" s="243"/>
      <c r="L130" s="243"/>
      <c r="M130" s="242"/>
      <c r="N130" s="76"/>
    </row>
    <row r="131" spans="2:14" s="57" customFormat="1" x14ac:dyDescent="0.2">
      <c r="B131" s="64">
        <v>124</v>
      </c>
      <c r="C131" s="74" t="s">
        <v>854</v>
      </c>
      <c r="D131" s="65">
        <v>0.63</v>
      </c>
      <c r="E131" s="64" t="s">
        <v>816</v>
      </c>
      <c r="F131" s="66" t="s">
        <v>722</v>
      </c>
      <c r="G131" s="242"/>
      <c r="H131" s="243"/>
      <c r="I131" s="243"/>
      <c r="J131" s="243"/>
      <c r="K131" s="243"/>
      <c r="L131" s="243"/>
      <c r="M131" s="242"/>
      <c r="N131" s="76"/>
    </row>
    <row r="132" spans="2:14" s="57" customFormat="1" x14ac:dyDescent="0.2">
      <c r="B132" s="64">
        <v>125</v>
      </c>
      <c r="C132" s="74" t="s">
        <v>855</v>
      </c>
      <c r="D132" s="65">
        <v>0.68</v>
      </c>
      <c r="E132" s="64" t="s">
        <v>816</v>
      </c>
      <c r="F132" s="66" t="s">
        <v>722</v>
      </c>
      <c r="G132" s="242"/>
      <c r="H132" s="243"/>
      <c r="I132" s="243"/>
      <c r="J132" s="243"/>
      <c r="K132" s="243"/>
      <c r="L132" s="243"/>
      <c r="M132" s="242"/>
      <c r="N132" s="76"/>
    </row>
    <row r="133" spans="2:14" s="57" customFormat="1" x14ac:dyDescent="0.2">
      <c r="B133" s="64">
        <v>126</v>
      </c>
      <c r="C133" s="74" t="s">
        <v>856</v>
      </c>
      <c r="D133" s="65">
        <v>0.38</v>
      </c>
      <c r="E133" s="64" t="s">
        <v>816</v>
      </c>
      <c r="F133" s="66" t="s">
        <v>722</v>
      </c>
      <c r="G133" s="242"/>
      <c r="H133" s="243"/>
      <c r="I133" s="243"/>
      <c r="J133" s="243"/>
      <c r="K133" s="243"/>
      <c r="L133" s="243"/>
      <c r="M133" s="242"/>
      <c r="N133" s="76"/>
    </row>
    <row r="134" spans="2:14" s="57" customFormat="1" x14ac:dyDescent="0.2">
      <c r="B134" s="64">
        <v>127</v>
      </c>
      <c r="C134" s="74" t="s">
        <v>857</v>
      </c>
      <c r="D134" s="65">
        <v>0.66</v>
      </c>
      <c r="E134" s="64" t="s">
        <v>816</v>
      </c>
      <c r="F134" s="66" t="s">
        <v>722</v>
      </c>
      <c r="G134" s="242"/>
      <c r="H134" s="243"/>
      <c r="I134" s="243"/>
      <c r="J134" s="243"/>
      <c r="K134" s="243"/>
      <c r="L134" s="243"/>
      <c r="M134" s="242"/>
      <c r="N134" s="76"/>
    </row>
    <row r="135" spans="2:14" s="57" customFormat="1" x14ac:dyDescent="0.2">
      <c r="B135" s="64">
        <v>128</v>
      </c>
      <c r="C135" s="74" t="s">
        <v>858</v>
      </c>
      <c r="D135" s="65">
        <v>0.2</v>
      </c>
      <c r="E135" s="64" t="s">
        <v>816</v>
      </c>
      <c r="F135" s="66" t="s">
        <v>722</v>
      </c>
      <c r="G135" s="242"/>
      <c r="H135" s="243"/>
      <c r="I135" s="243"/>
      <c r="J135" s="243"/>
      <c r="K135" s="243"/>
      <c r="L135" s="243"/>
      <c r="M135" s="242"/>
      <c r="N135" s="76"/>
    </row>
    <row r="136" spans="2:14" s="57" customFormat="1" x14ac:dyDescent="0.2">
      <c r="B136" s="64">
        <v>129</v>
      </c>
      <c r="C136" s="74" t="s">
        <v>859</v>
      </c>
      <c r="D136" s="65">
        <v>0.24</v>
      </c>
      <c r="E136" s="64" t="s">
        <v>816</v>
      </c>
      <c r="F136" s="66" t="s">
        <v>722</v>
      </c>
      <c r="G136" s="242"/>
      <c r="H136" s="243"/>
      <c r="I136" s="243"/>
      <c r="J136" s="243"/>
      <c r="K136" s="243"/>
      <c r="L136" s="243"/>
      <c r="M136" s="242"/>
      <c r="N136" s="76"/>
    </row>
    <row r="137" spans="2:14" s="57" customFormat="1" x14ac:dyDescent="0.2">
      <c r="B137" s="64">
        <v>130</v>
      </c>
      <c r="C137" s="74" t="s">
        <v>860</v>
      </c>
      <c r="D137" s="65">
        <v>0.83</v>
      </c>
      <c r="E137" s="64" t="s">
        <v>816</v>
      </c>
      <c r="F137" s="66" t="s">
        <v>722</v>
      </c>
      <c r="G137" s="242"/>
      <c r="H137" s="243"/>
      <c r="I137" s="243"/>
      <c r="J137" s="243"/>
      <c r="K137" s="243"/>
      <c r="L137" s="243"/>
      <c r="M137" s="242"/>
      <c r="N137" s="76"/>
    </row>
    <row r="138" spans="2:14" s="57" customFormat="1" x14ac:dyDescent="0.2">
      <c r="B138" s="64">
        <v>131</v>
      </c>
      <c r="C138" s="74" t="s">
        <v>861</v>
      </c>
      <c r="D138" s="65">
        <v>0.21</v>
      </c>
      <c r="E138" s="64" t="s">
        <v>816</v>
      </c>
      <c r="F138" s="66" t="s">
        <v>722</v>
      </c>
      <c r="G138" s="242"/>
      <c r="H138" s="243"/>
      <c r="I138" s="243"/>
      <c r="J138" s="243"/>
      <c r="K138" s="243"/>
      <c r="L138" s="243"/>
      <c r="M138" s="242"/>
      <c r="N138" s="76"/>
    </row>
    <row r="139" spans="2:14" s="57" customFormat="1" x14ac:dyDescent="0.2">
      <c r="B139" s="64">
        <v>132</v>
      </c>
      <c r="C139" s="74" t="s">
        <v>862</v>
      </c>
      <c r="D139" s="65">
        <v>0.28999999999999998</v>
      </c>
      <c r="E139" s="64" t="s">
        <v>816</v>
      </c>
      <c r="F139" s="66" t="s">
        <v>722</v>
      </c>
      <c r="G139" s="242"/>
      <c r="H139" s="243"/>
      <c r="I139" s="243"/>
      <c r="J139" s="243"/>
      <c r="K139" s="243"/>
      <c r="L139" s="243"/>
      <c r="M139" s="242"/>
      <c r="N139" s="76"/>
    </row>
    <row r="140" spans="2:14" s="57" customFormat="1" x14ac:dyDescent="0.2">
      <c r="B140" s="64">
        <v>133</v>
      </c>
      <c r="C140" s="74" t="s">
        <v>755</v>
      </c>
      <c r="D140" s="65">
        <v>0.23</v>
      </c>
      <c r="E140" s="64" t="s">
        <v>816</v>
      </c>
      <c r="F140" s="66" t="s">
        <v>722</v>
      </c>
      <c r="G140" s="242"/>
      <c r="H140" s="243"/>
      <c r="I140" s="243"/>
      <c r="J140" s="243"/>
      <c r="K140" s="243"/>
      <c r="L140" s="243"/>
      <c r="M140" s="242"/>
      <c r="N140" s="76"/>
    </row>
    <row r="141" spans="2:14" s="57" customFormat="1" x14ac:dyDescent="0.2">
      <c r="B141" s="64">
        <v>134</v>
      </c>
      <c r="C141" s="77" t="s">
        <v>27</v>
      </c>
      <c r="D141" s="78" t="s">
        <v>27</v>
      </c>
      <c r="E141" s="79" t="s">
        <v>43</v>
      </c>
      <c r="F141" s="66" t="s">
        <v>44</v>
      </c>
      <c r="G141" s="80">
        <v>2080.85</v>
      </c>
      <c r="H141" s="78" t="s">
        <v>26</v>
      </c>
      <c r="I141" s="78" t="s">
        <v>26</v>
      </c>
      <c r="J141" s="78">
        <v>-2080.85</v>
      </c>
      <c r="K141" s="78" t="s">
        <v>27</v>
      </c>
      <c r="L141" s="78" t="s">
        <v>27</v>
      </c>
      <c r="M141" s="80">
        <f>+SUM(G141:L141)</f>
        <v>0</v>
      </c>
      <c r="N141" s="76"/>
    </row>
    <row r="142" spans="2:14" s="57" customFormat="1" x14ac:dyDescent="0.2">
      <c r="B142" s="64">
        <v>135</v>
      </c>
      <c r="C142" s="81"/>
      <c r="D142" s="82"/>
      <c r="E142" s="83"/>
      <c r="F142" s="84"/>
      <c r="G142" s="85"/>
      <c r="H142" s="86"/>
      <c r="I142" s="86"/>
      <c r="J142" s="86"/>
      <c r="K142" s="86"/>
      <c r="L142" s="86"/>
      <c r="M142" s="85"/>
      <c r="N142" s="76"/>
    </row>
    <row r="143" spans="2:14" x14ac:dyDescent="0.2">
      <c r="B143" s="87"/>
      <c r="C143" s="88" t="s">
        <v>45</v>
      </c>
      <c r="D143" s="89">
        <f>SUM(D8:D100)</f>
        <v>43.496666666666691</v>
      </c>
      <c r="E143" s="62" t="s">
        <v>46</v>
      </c>
      <c r="F143" s="63"/>
      <c r="G143" s="2">
        <f>SUM(G8:G142)</f>
        <v>740359.38</v>
      </c>
      <c r="H143" s="2">
        <f t="shared" ref="H143:L143" si="0">SUM(H8:H141)</f>
        <v>0</v>
      </c>
      <c r="I143" s="2">
        <f t="shared" si="0"/>
        <v>0</v>
      </c>
      <c r="J143" s="3">
        <f>SUM(J8:J142)</f>
        <v>-1.2505552149377763E-10</v>
      </c>
      <c r="K143" s="2">
        <f t="shared" si="0"/>
        <v>0</v>
      </c>
      <c r="L143" s="2">
        <f t="shared" si="0"/>
        <v>0</v>
      </c>
      <c r="M143" s="2">
        <f>SUM(M8:M142)</f>
        <v>740359.38</v>
      </c>
      <c r="N143" s="62" t="s">
        <v>46</v>
      </c>
    </row>
    <row r="145" spans="2:14" x14ac:dyDescent="0.2">
      <c r="E145" s="90" t="s">
        <v>47</v>
      </c>
      <c r="F145" s="91"/>
      <c r="G145" s="92">
        <v>740359.38</v>
      </c>
      <c r="L145" s="57" t="s">
        <v>48</v>
      </c>
      <c r="M145" s="92">
        <v>740359.38000000035</v>
      </c>
    </row>
    <row r="146" spans="2:14" x14ac:dyDescent="0.2">
      <c r="E146" s="54"/>
      <c r="F146" s="55"/>
    </row>
    <row r="147" spans="2:14" x14ac:dyDescent="0.2">
      <c r="E147" s="90" t="s">
        <v>49</v>
      </c>
      <c r="F147" s="91"/>
      <c r="G147" s="92">
        <f>+G145-G143</f>
        <v>0</v>
      </c>
      <c r="L147" s="93" t="s">
        <v>49</v>
      </c>
      <c r="M147" s="92">
        <f>+M145-M143</f>
        <v>0</v>
      </c>
    </row>
    <row r="148" spans="2:14" x14ac:dyDescent="0.2">
      <c r="B148" s="57"/>
    </row>
    <row r="149" spans="2:14" x14ac:dyDescent="0.2">
      <c r="B149" s="94" t="s">
        <v>50</v>
      </c>
      <c r="C149" s="95" t="s">
        <v>51</v>
      </c>
      <c r="D149" s="96"/>
      <c r="E149" s="96"/>
      <c r="F149" s="97"/>
      <c r="G149" s="96"/>
      <c r="H149" s="96"/>
      <c r="I149" s="96"/>
      <c r="J149" s="96"/>
      <c r="K149" s="96"/>
      <c r="L149" s="96"/>
      <c r="M149" s="96"/>
      <c r="N149" s="98"/>
    </row>
    <row r="150" spans="2:14" x14ac:dyDescent="0.2">
      <c r="B150" s="99" t="s">
        <v>16</v>
      </c>
      <c r="C150" s="56" t="s">
        <v>52</v>
      </c>
      <c r="N150" s="100"/>
    </row>
    <row r="151" spans="2:14" x14ac:dyDescent="0.2">
      <c r="B151" s="99" t="s">
        <v>17</v>
      </c>
      <c r="C151" s="56" t="s">
        <v>53</v>
      </c>
      <c r="N151" s="100"/>
    </row>
    <row r="152" spans="2:14" x14ac:dyDescent="0.2">
      <c r="B152" s="99"/>
      <c r="C152" s="56" t="s">
        <v>54</v>
      </c>
      <c r="N152" s="100"/>
    </row>
    <row r="153" spans="2:14" x14ac:dyDescent="0.2">
      <c r="B153" s="99"/>
      <c r="C153" s="56" t="s">
        <v>55</v>
      </c>
      <c r="N153" s="100"/>
    </row>
    <row r="154" spans="2:14" x14ac:dyDescent="0.2">
      <c r="B154" s="99"/>
      <c r="C154" s="56" t="s">
        <v>56</v>
      </c>
      <c r="N154" s="100"/>
    </row>
    <row r="155" spans="2:14" x14ac:dyDescent="0.2">
      <c r="B155" s="99"/>
      <c r="C155" s="56" t="s">
        <v>57</v>
      </c>
      <c r="N155" s="100"/>
    </row>
    <row r="156" spans="2:14" x14ac:dyDescent="0.2">
      <c r="B156" s="99"/>
      <c r="C156" s="56" t="s">
        <v>58</v>
      </c>
      <c r="N156" s="100"/>
    </row>
    <row r="157" spans="2:14" x14ac:dyDescent="0.2">
      <c r="B157" s="99" t="s">
        <v>18</v>
      </c>
      <c r="C157" s="56" t="s">
        <v>59</v>
      </c>
      <c r="N157" s="100"/>
    </row>
    <row r="158" spans="2:14" x14ac:dyDescent="0.2">
      <c r="B158" s="99" t="s">
        <v>19</v>
      </c>
      <c r="C158" s="56" t="s">
        <v>60</v>
      </c>
      <c r="N158" s="100"/>
    </row>
    <row r="159" spans="2:14" x14ac:dyDescent="0.2">
      <c r="B159" s="99"/>
      <c r="C159" s="56" t="s">
        <v>61</v>
      </c>
      <c r="N159" s="100"/>
    </row>
    <row r="160" spans="2:14" x14ac:dyDescent="0.2">
      <c r="B160" s="99" t="s">
        <v>20</v>
      </c>
      <c r="C160" s="56" t="s">
        <v>62</v>
      </c>
      <c r="N160" s="100"/>
    </row>
    <row r="161" spans="2:14" x14ac:dyDescent="0.2">
      <c r="B161" s="99" t="s">
        <v>21</v>
      </c>
      <c r="C161" s="56" t="s">
        <v>63</v>
      </c>
      <c r="N161" s="100"/>
    </row>
    <row r="162" spans="2:14" x14ac:dyDescent="0.2">
      <c r="B162" s="99" t="s">
        <v>22</v>
      </c>
      <c r="C162" s="56" t="s">
        <v>64</v>
      </c>
      <c r="N162" s="100"/>
    </row>
    <row r="163" spans="2:14" x14ac:dyDescent="0.2">
      <c r="B163" s="99" t="s">
        <v>23</v>
      </c>
      <c r="C163" s="56" t="s">
        <v>65</v>
      </c>
      <c r="N163" s="100"/>
    </row>
    <row r="164" spans="2:14" x14ac:dyDescent="0.2">
      <c r="B164" s="99" t="s">
        <v>24</v>
      </c>
      <c r="C164" s="56" t="s">
        <v>66</v>
      </c>
      <c r="N164" s="100"/>
    </row>
    <row r="165" spans="2:14" x14ac:dyDescent="0.2">
      <c r="B165" s="101" t="s">
        <v>25</v>
      </c>
      <c r="C165" s="102" t="s">
        <v>67</v>
      </c>
      <c r="D165" s="102"/>
      <c r="E165" s="102"/>
      <c r="F165" s="103"/>
      <c r="G165" s="102"/>
      <c r="H165" s="102"/>
      <c r="I165" s="102"/>
      <c r="J165" s="102"/>
      <c r="K165" s="102"/>
      <c r="L165" s="102"/>
      <c r="M165" s="102"/>
      <c r="N165" s="104"/>
    </row>
  </sheetData>
  <autoFilter ref="B6:N143" xr:uid="{A58B353A-B364-4AC4-BCB7-F42AA04E87D8}"/>
  <mergeCells count="45">
    <mergeCell ref="A1:B1"/>
    <mergeCell ref="H7:L7"/>
    <mergeCell ref="G8:G17"/>
    <mergeCell ref="H8:H17"/>
    <mergeCell ref="I8:I17"/>
    <mergeCell ref="J8:J17"/>
    <mergeCell ref="K8:K17"/>
    <mergeCell ref="L8:L17"/>
    <mergeCell ref="M43:M57"/>
    <mergeCell ref="M8:M17"/>
    <mergeCell ref="N8:N100"/>
    <mergeCell ref="G18:G42"/>
    <mergeCell ref="H18:H42"/>
    <mergeCell ref="I18:I42"/>
    <mergeCell ref="J18:J42"/>
    <mergeCell ref="K18:K42"/>
    <mergeCell ref="L18:L42"/>
    <mergeCell ref="M18:M42"/>
    <mergeCell ref="G43:G57"/>
    <mergeCell ref="H43:H57"/>
    <mergeCell ref="I43:I57"/>
    <mergeCell ref="J43:J57"/>
    <mergeCell ref="K43:K57"/>
    <mergeCell ref="L43:L57"/>
    <mergeCell ref="M58:M63"/>
    <mergeCell ref="G64:G101"/>
    <mergeCell ref="H64:H101"/>
    <mergeCell ref="I64:I101"/>
    <mergeCell ref="J64:J101"/>
    <mergeCell ref="K64:K101"/>
    <mergeCell ref="L64:L101"/>
    <mergeCell ref="M64:M101"/>
    <mergeCell ref="G58:G63"/>
    <mergeCell ref="H58:H63"/>
    <mergeCell ref="I58:I63"/>
    <mergeCell ref="J58:J63"/>
    <mergeCell ref="K58:K63"/>
    <mergeCell ref="L58:L63"/>
    <mergeCell ref="M102:M140"/>
    <mergeCell ref="G102:G140"/>
    <mergeCell ref="H102:H140"/>
    <mergeCell ref="I102:I140"/>
    <mergeCell ref="J102:J140"/>
    <mergeCell ref="K102:K140"/>
    <mergeCell ref="L102:L140"/>
  </mergeCells>
  <hyperlinks>
    <hyperlink ref="A1" location="DK!A1" display="DK" xr:uid="{45FF67D3-38CE-4F59-B869-8323A2574275}"/>
    <hyperlink ref="A1:B1" location="'3.1'!A1" display="3.1" xr:uid="{1246D5A2-3124-46A9-8A37-160644C5B597}"/>
  </hyperlinks>
  <pageMargins left="0.7" right="0.7" top="0.75" bottom="0.75" header="0.3" footer="0.3"/>
  <pageSetup paperSize="9" scale="5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D1508-2153-466F-A60E-3C9C238B70CC}">
  <sheetPr>
    <tabColor theme="0" tint="-0.499984740745262"/>
    <outlinePr summaryBelow="0" summaryRight="0"/>
  </sheetPr>
  <dimension ref="B1:DF180"/>
  <sheetViews>
    <sheetView topLeftCell="M1" workbookViewId="0"/>
  </sheetViews>
  <sheetFormatPr defaultColWidth="9.140625" defaultRowHeight="12.75" outlineLevelCol="1" x14ac:dyDescent="0.2"/>
  <cols>
    <col min="1" max="1" width="4.28515625" style="56" customWidth="1"/>
    <col min="2" max="2" width="9.42578125" style="56" bestFit="1" customWidth="1"/>
    <col min="3" max="3" width="64.7109375" style="56" customWidth="1"/>
    <col min="4" max="4" width="15.140625" style="105" customWidth="1"/>
    <col min="5" max="5" width="15" style="56" customWidth="1"/>
    <col min="6" max="9" width="13.140625" style="56" customWidth="1"/>
    <col min="10" max="10" width="13" style="56" customWidth="1"/>
    <col min="11" max="17" width="13.140625" style="56" customWidth="1"/>
    <col min="18" max="18" width="13.140625" style="56" customWidth="1" collapsed="1"/>
    <col min="19" max="23" width="13.140625" style="56" hidden="1" customWidth="1" outlineLevel="1"/>
    <col min="24" max="24" width="13.140625" style="56" customWidth="1"/>
    <col min="25" max="25" width="16" style="56" customWidth="1"/>
    <col min="26" max="26" width="4.28515625" style="56" customWidth="1"/>
    <col min="27" max="27" width="9.140625" style="56"/>
    <col min="28" max="28" width="76" style="56" customWidth="1"/>
    <col min="29" max="29" width="9.140625" style="56"/>
    <col min="30" max="31" width="6" style="107" customWidth="1"/>
    <col min="32" max="33" width="11.7109375" style="56" customWidth="1"/>
    <col min="34" max="34" width="9.140625" style="56"/>
    <col min="35" max="35" width="9.140625" style="56" collapsed="1"/>
    <col min="36" max="41" width="8.85546875" style="56" hidden="1" customWidth="1" outlineLevel="1"/>
    <col min="42" max="110" width="4.5703125" style="56" hidden="1" customWidth="1" outlineLevel="1"/>
    <col min="111" max="16384" width="9.140625" style="56"/>
  </cols>
  <sheetData>
    <row r="1" spans="2:110" x14ac:dyDescent="0.2">
      <c r="B1" s="56" t="s">
        <v>68</v>
      </c>
      <c r="I1" s="106">
        <v>1</v>
      </c>
      <c r="J1" s="106">
        <v>2</v>
      </c>
      <c r="K1" s="106">
        <v>3</v>
      </c>
      <c r="L1" s="106">
        <v>4</v>
      </c>
      <c r="M1" s="106">
        <v>5</v>
      </c>
      <c r="N1" s="106">
        <v>6</v>
      </c>
      <c r="O1" s="106">
        <v>7</v>
      </c>
      <c r="P1" s="106">
        <v>8</v>
      </c>
      <c r="Q1" s="106">
        <v>9</v>
      </c>
      <c r="R1" s="106">
        <v>10</v>
      </c>
      <c r="S1" s="106">
        <v>11</v>
      </c>
      <c r="T1" s="106">
        <v>12</v>
      </c>
      <c r="U1" s="106">
        <v>13</v>
      </c>
      <c r="V1" s="106">
        <v>14</v>
      </c>
      <c r="W1" s="106">
        <v>15</v>
      </c>
      <c r="X1" s="106"/>
    </row>
    <row r="2" spans="2:110" x14ac:dyDescent="0.2">
      <c r="B2" s="57"/>
      <c r="I2" s="56" t="b">
        <v>1</v>
      </c>
      <c r="J2" s="56" t="b">
        <v>1</v>
      </c>
      <c r="K2" s="56" t="b">
        <v>1</v>
      </c>
      <c r="L2" s="56" t="b">
        <v>1</v>
      </c>
      <c r="M2" s="56" t="b">
        <v>1</v>
      </c>
      <c r="N2" s="56" t="b">
        <v>1</v>
      </c>
      <c r="O2" s="56" t="b">
        <v>1</v>
      </c>
      <c r="P2" s="56" t="b">
        <v>1</v>
      </c>
      <c r="Q2" s="56" t="b">
        <v>1</v>
      </c>
      <c r="R2" s="56" t="b">
        <v>0</v>
      </c>
      <c r="S2" s="56" t="b">
        <v>0</v>
      </c>
      <c r="T2" s="56" t="b">
        <v>0</v>
      </c>
      <c r="U2" s="56" t="b">
        <v>0</v>
      </c>
      <c r="V2" s="56" t="b">
        <v>0</v>
      </c>
      <c r="W2" s="56" t="b">
        <v>0</v>
      </c>
    </row>
    <row r="3" spans="2:110" x14ac:dyDescent="0.2">
      <c r="B3" s="57" t="s">
        <v>1</v>
      </c>
    </row>
    <row r="4" spans="2:110" x14ac:dyDescent="0.2">
      <c r="B4" s="57" t="s">
        <v>69</v>
      </c>
    </row>
    <row r="6" spans="2:110" ht="37.5" customHeight="1" x14ac:dyDescent="0.2">
      <c r="B6" s="62" t="s">
        <v>3</v>
      </c>
      <c r="C6" s="62" t="s">
        <v>70</v>
      </c>
      <c r="D6" s="60" t="s">
        <v>71</v>
      </c>
      <c r="E6" s="60" t="s">
        <v>7</v>
      </c>
      <c r="F6" s="62" t="s">
        <v>8</v>
      </c>
      <c r="G6" s="62" t="s">
        <v>9</v>
      </c>
      <c r="H6" s="62" t="s">
        <v>10</v>
      </c>
      <c r="I6" s="62" t="s">
        <v>11</v>
      </c>
      <c r="J6" s="62" t="s">
        <v>12</v>
      </c>
      <c r="K6" s="62" t="s">
        <v>31</v>
      </c>
      <c r="L6" s="62" t="s">
        <v>32</v>
      </c>
      <c r="M6" s="62" t="s">
        <v>33</v>
      </c>
      <c r="N6" s="62" t="s">
        <v>34</v>
      </c>
      <c r="O6" s="62" t="s">
        <v>35</v>
      </c>
      <c r="P6" s="62" t="s">
        <v>36</v>
      </c>
      <c r="Q6" s="62" t="s">
        <v>37</v>
      </c>
      <c r="R6" s="62" t="s">
        <v>38</v>
      </c>
      <c r="S6" s="62" t="s">
        <v>39</v>
      </c>
      <c r="T6" s="62" t="s">
        <v>40</v>
      </c>
      <c r="U6" s="62" t="s">
        <v>41</v>
      </c>
      <c r="V6" s="62" t="s">
        <v>42</v>
      </c>
      <c r="W6" s="62" t="s">
        <v>72</v>
      </c>
      <c r="X6" s="62" t="s">
        <v>13</v>
      </c>
      <c r="Y6" s="62" t="s">
        <v>14</v>
      </c>
      <c r="AA6" s="62" t="s">
        <v>3</v>
      </c>
      <c r="AB6" s="62" t="s">
        <v>15</v>
      </c>
      <c r="AD6" s="108" t="s">
        <v>73</v>
      </c>
      <c r="AE6" s="108" t="s">
        <v>74</v>
      </c>
      <c r="AF6" s="108" t="s">
        <v>48</v>
      </c>
      <c r="AG6" s="108" t="s">
        <v>75</v>
      </c>
    </row>
    <row r="7" spans="2:110" x14ac:dyDescent="0.2">
      <c r="B7" s="108" t="s">
        <v>16</v>
      </c>
      <c r="C7" s="108" t="s">
        <v>17</v>
      </c>
      <c r="D7" s="60" t="s">
        <v>18</v>
      </c>
      <c r="E7" s="62" t="s">
        <v>19</v>
      </c>
      <c r="F7" s="249" t="s">
        <v>20</v>
      </c>
      <c r="G7" s="249"/>
      <c r="H7" s="249"/>
      <c r="I7" s="249"/>
      <c r="J7" s="249"/>
      <c r="K7" s="249"/>
      <c r="L7" s="249"/>
      <c r="M7" s="249"/>
      <c r="N7" s="249"/>
      <c r="O7" s="249"/>
      <c r="P7" s="249"/>
      <c r="Q7" s="249"/>
      <c r="R7" s="249"/>
      <c r="S7" s="249"/>
      <c r="T7" s="249"/>
      <c r="U7" s="249"/>
      <c r="V7" s="249"/>
      <c r="W7" s="249"/>
      <c r="X7" s="62" t="s">
        <v>21</v>
      </c>
      <c r="Y7" s="62" t="s">
        <v>22</v>
      </c>
      <c r="AA7" s="62" t="s">
        <v>23</v>
      </c>
      <c r="AB7" s="62" t="s">
        <v>24</v>
      </c>
      <c r="AD7" s="109"/>
      <c r="AE7" s="109"/>
      <c r="AF7" s="109"/>
      <c r="AG7" s="109"/>
      <c r="AJ7" s="110">
        <v>1</v>
      </c>
      <c r="AK7" s="110">
        <v>2</v>
      </c>
      <c r="AL7" s="110">
        <v>3</v>
      </c>
      <c r="AM7" s="110">
        <v>4</v>
      </c>
      <c r="AN7" s="110">
        <v>5</v>
      </c>
      <c r="AO7" s="110">
        <v>6</v>
      </c>
      <c r="AP7" s="110">
        <v>7</v>
      </c>
      <c r="AQ7" s="110">
        <v>8</v>
      </c>
      <c r="AR7" s="110">
        <v>9</v>
      </c>
      <c r="AS7" s="110">
        <v>10</v>
      </c>
      <c r="AT7" s="110">
        <v>11</v>
      </c>
      <c r="AU7" s="110">
        <v>12</v>
      </c>
      <c r="AV7" s="110">
        <v>13</v>
      </c>
      <c r="AW7" s="110">
        <v>14</v>
      </c>
      <c r="AX7" s="110">
        <v>15</v>
      </c>
      <c r="AY7" s="110">
        <v>16</v>
      </c>
      <c r="AZ7" s="110">
        <v>17</v>
      </c>
      <c r="BA7" s="110">
        <v>18</v>
      </c>
      <c r="BB7" s="110">
        <v>19</v>
      </c>
      <c r="BC7" s="110">
        <v>20</v>
      </c>
      <c r="BD7" s="110">
        <v>21</v>
      </c>
      <c r="BE7" s="110">
        <v>22</v>
      </c>
      <c r="BF7" s="110">
        <v>23</v>
      </c>
      <c r="BG7" s="110">
        <v>24</v>
      </c>
      <c r="BH7" s="110">
        <v>25</v>
      </c>
      <c r="BI7" s="110">
        <v>26</v>
      </c>
      <c r="BJ7" s="110">
        <v>27</v>
      </c>
      <c r="BK7" s="110">
        <v>28</v>
      </c>
      <c r="BL7" s="110">
        <v>29</v>
      </c>
      <c r="BM7" s="110">
        <v>30</v>
      </c>
      <c r="BN7" s="110">
        <v>31</v>
      </c>
      <c r="BO7" s="110">
        <v>32</v>
      </c>
      <c r="BP7" s="110">
        <v>33</v>
      </c>
      <c r="BQ7" s="110">
        <v>34</v>
      </c>
      <c r="BR7" s="110">
        <v>35</v>
      </c>
      <c r="BS7" s="110">
        <v>36</v>
      </c>
      <c r="BT7" s="110">
        <v>37</v>
      </c>
      <c r="BU7" s="110">
        <v>38</v>
      </c>
      <c r="BV7" s="110">
        <v>39</v>
      </c>
      <c r="BW7" s="110">
        <v>40</v>
      </c>
      <c r="BX7" s="110">
        <v>41</v>
      </c>
      <c r="BY7" s="110">
        <v>42</v>
      </c>
      <c r="BZ7" s="110">
        <v>43</v>
      </c>
      <c r="CA7" s="110">
        <v>44</v>
      </c>
      <c r="CB7" s="110">
        <v>45</v>
      </c>
      <c r="CC7" s="110">
        <v>46</v>
      </c>
      <c r="CD7" s="110">
        <v>47</v>
      </c>
      <c r="CE7" s="110">
        <v>48</v>
      </c>
      <c r="CF7" s="110">
        <v>49</v>
      </c>
      <c r="CG7" s="110">
        <v>50</v>
      </c>
      <c r="CH7" s="110">
        <v>51</v>
      </c>
      <c r="CI7" s="110">
        <v>52</v>
      </c>
      <c r="CJ7" s="110">
        <v>53</v>
      </c>
      <c r="CK7" s="110">
        <v>54</v>
      </c>
      <c r="CL7" s="110">
        <v>55</v>
      </c>
      <c r="CM7" s="110">
        <v>56</v>
      </c>
      <c r="CN7" s="110">
        <v>57</v>
      </c>
      <c r="CO7" s="110">
        <v>58</v>
      </c>
      <c r="CP7" s="110">
        <v>59</v>
      </c>
      <c r="CQ7" s="110">
        <v>60</v>
      </c>
      <c r="CR7" s="110">
        <v>61</v>
      </c>
      <c r="CS7" s="110">
        <v>62</v>
      </c>
      <c r="CT7" s="110">
        <v>63</v>
      </c>
      <c r="CU7" s="110">
        <v>64</v>
      </c>
      <c r="CV7" s="110">
        <v>65</v>
      </c>
      <c r="CW7" s="110">
        <v>66</v>
      </c>
      <c r="CX7" s="110">
        <v>67</v>
      </c>
      <c r="CY7" s="110">
        <v>68</v>
      </c>
      <c r="CZ7" s="110">
        <v>69</v>
      </c>
      <c r="DA7" s="110">
        <v>70</v>
      </c>
      <c r="DB7" s="110">
        <v>71</v>
      </c>
      <c r="DC7" s="110">
        <v>72</v>
      </c>
      <c r="DD7" s="110">
        <v>73</v>
      </c>
      <c r="DE7" s="110">
        <v>74</v>
      </c>
      <c r="DF7" s="110">
        <v>75</v>
      </c>
    </row>
    <row r="8" spans="2:110" ht="12.75" customHeight="1" x14ac:dyDescent="0.2">
      <c r="B8" s="4" t="s">
        <v>76</v>
      </c>
      <c r="C8" s="5" t="s">
        <v>77</v>
      </c>
      <c r="D8" s="111"/>
      <c r="E8" s="112">
        <v>0</v>
      </c>
      <c r="F8" s="112"/>
      <c r="G8" s="112"/>
      <c r="H8" s="112"/>
      <c r="I8" s="112">
        <v>0</v>
      </c>
      <c r="J8" s="112">
        <v>0</v>
      </c>
      <c r="K8" s="112">
        <v>0</v>
      </c>
      <c r="L8" s="112">
        <v>0</v>
      </c>
      <c r="M8" s="112">
        <v>0</v>
      </c>
      <c r="N8" s="112">
        <v>0</v>
      </c>
      <c r="O8" s="112">
        <v>0</v>
      </c>
      <c r="P8" s="112">
        <v>0</v>
      </c>
      <c r="Q8" s="112">
        <v>0</v>
      </c>
      <c r="R8" s="112">
        <v>0</v>
      </c>
      <c r="S8" s="112">
        <v>0</v>
      </c>
      <c r="T8" s="112">
        <v>0</v>
      </c>
      <c r="U8" s="112">
        <v>0</v>
      </c>
      <c r="V8" s="112">
        <v>0</v>
      </c>
      <c r="W8" s="112">
        <v>0</v>
      </c>
      <c r="X8" s="113">
        <f t="shared" ref="X8:X71" si="0">SUM(E8:W8)</f>
        <v>0</v>
      </c>
      <c r="Y8" s="250" t="s">
        <v>28</v>
      </c>
      <c r="AA8" s="67" t="s">
        <v>8</v>
      </c>
      <c r="AB8" s="68" t="s">
        <v>29</v>
      </c>
      <c r="AD8" s="6">
        <v>100</v>
      </c>
      <c r="AE8" s="7">
        <v>100</v>
      </c>
      <c r="AF8" s="114">
        <v>0</v>
      </c>
      <c r="AG8" s="114">
        <f>+AF8-X8</f>
        <v>0</v>
      </c>
      <c r="AJ8" s="110" t="s">
        <v>704</v>
      </c>
      <c r="AK8" s="110" t="s">
        <v>704</v>
      </c>
      <c r="AL8" s="110" t="s">
        <v>704</v>
      </c>
      <c r="AM8" s="110" t="s">
        <v>704</v>
      </c>
      <c r="AN8" s="110" t="s">
        <v>704</v>
      </c>
      <c r="AO8" s="110" t="s">
        <v>704</v>
      </c>
      <c r="AP8" s="110" t="s">
        <v>704</v>
      </c>
      <c r="AQ8" s="110" t="s">
        <v>704</v>
      </c>
      <c r="AR8" s="110" t="s">
        <v>704</v>
      </c>
      <c r="AS8" s="110" t="s">
        <v>704</v>
      </c>
      <c r="AT8" s="110" t="s">
        <v>704</v>
      </c>
      <c r="AU8" s="110" t="s">
        <v>704</v>
      </c>
      <c r="AV8" s="110" t="s">
        <v>704</v>
      </c>
      <c r="AW8" s="110" t="s">
        <v>704</v>
      </c>
      <c r="AX8" s="110" t="s">
        <v>704</v>
      </c>
      <c r="AY8" s="110" t="s">
        <v>704</v>
      </c>
      <c r="AZ8" s="110" t="s">
        <v>704</v>
      </c>
      <c r="BA8" s="110" t="s">
        <v>704</v>
      </c>
      <c r="BB8" s="110" t="s">
        <v>704</v>
      </c>
      <c r="BC8" s="110" t="s">
        <v>704</v>
      </c>
      <c r="BD8" s="110" t="s">
        <v>704</v>
      </c>
      <c r="BE8" s="110" t="s">
        <v>704</v>
      </c>
      <c r="BF8" s="110" t="s">
        <v>704</v>
      </c>
      <c r="BG8" s="110" t="s">
        <v>704</v>
      </c>
      <c r="BH8" s="110" t="s">
        <v>704</v>
      </c>
      <c r="BI8" s="110" t="s">
        <v>704</v>
      </c>
      <c r="BJ8" s="110" t="s">
        <v>704</v>
      </c>
      <c r="BK8" s="110" t="s">
        <v>704</v>
      </c>
      <c r="BL8" s="110" t="s">
        <v>704</v>
      </c>
      <c r="BM8" s="110" t="s">
        <v>704</v>
      </c>
      <c r="BN8" s="110" t="s">
        <v>704</v>
      </c>
      <c r="BO8" s="110" t="s">
        <v>704</v>
      </c>
      <c r="BP8" s="110" t="s">
        <v>704</v>
      </c>
      <c r="BQ8" s="110" t="s">
        <v>704</v>
      </c>
      <c r="BR8" s="110" t="s">
        <v>704</v>
      </c>
      <c r="BS8" s="110" t="s">
        <v>704</v>
      </c>
      <c r="BT8" s="110" t="s">
        <v>704</v>
      </c>
      <c r="BU8" s="110" t="s">
        <v>704</v>
      </c>
      <c r="BV8" s="110" t="s">
        <v>704</v>
      </c>
      <c r="BW8" s="110" t="s">
        <v>704</v>
      </c>
      <c r="BX8" s="110" t="s">
        <v>704</v>
      </c>
      <c r="BY8" s="110" t="s">
        <v>704</v>
      </c>
      <c r="BZ8" s="110" t="s">
        <v>704</v>
      </c>
      <c r="CA8" s="110" t="s">
        <v>704</v>
      </c>
      <c r="CB8" s="110" t="s">
        <v>704</v>
      </c>
      <c r="CC8" s="110" t="s">
        <v>704</v>
      </c>
      <c r="CD8" s="110" t="s">
        <v>704</v>
      </c>
      <c r="CE8" s="110" t="s">
        <v>704</v>
      </c>
      <c r="CF8" s="110" t="s">
        <v>704</v>
      </c>
      <c r="CG8" s="110" t="s">
        <v>704</v>
      </c>
      <c r="CH8" s="110" t="s">
        <v>704</v>
      </c>
      <c r="CI8" s="110" t="s">
        <v>704</v>
      </c>
      <c r="CJ8" s="110" t="s">
        <v>704</v>
      </c>
      <c r="CK8" s="110" t="s">
        <v>704</v>
      </c>
      <c r="CL8" s="110" t="s">
        <v>704</v>
      </c>
      <c r="CM8" s="110" t="s">
        <v>704</v>
      </c>
      <c r="CN8" s="110" t="s">
        <v>704</v>
      </c>
      <c r="CO8" s="110" t="s">
        <v>704</v>
      </c>
      <c r="CP8" s="110" t="s">
        <v>704</v>
      </c>
      <c r="CQ8" s="110" t="s">
        <v>704</v>
      </c>
      <c r="CR8" s="110" t="s">
        <v>704</v>
      </c>
      <c r="CS8" s="110" t="s">
        <v>704</v>
      </c>
      <c r="CT8" s="110" t="s">
        <v>704</v>
      </c>
      <c r="CU8" s="110" t="s">
        <v>704</v>
      </c>
      <c r="CV8" s="110" t="s">
        <v>704</v>
      </c>
      <c r="CW8" s="110" t="s">
        <v>704</v>
      </c>
      <c r="CX8" s="110" t="s">
        <v>704</v>
      </c>
      <c r="CY8" s="110" t="s">
        <v>704</v>
      </c>
      <c r="CZ8" s="110" t="s">
        <v>704</v>
      </c>
      <c r="DA8" s="110" t="s">
        <v>704</v>
      </c>
      <c r="DB8" s="110" t="s">
        <v>704</v>
      </c>
      <c r="DC8" s="110" t="s">
        <v>704</v>
      </c>
      <c r="DD8" s="110" t="s">
        <v>704</v>
      </c>
      <c r="DE8" s="110" t="s">
        <v>704</v>
      </c>
      <c r="DF8" s="110" t="s">
        <v>704</v>
      </c>
    </row>
    <row r="9" spans="2:110" x14ac:dyDescent="0.2">
      <c r="B9" s="8" t="s">
        <v>78</v>
      </c>
      <c r="C9" s="9" t="s">
        <v>79</v>
      </c>
      <c r="D9" s="115" t="str">
        <f>+AJ9&amp;" "&amp;AK9&amp;" "&amp;AL9&amp;" "&amp;AM9&amp;" "&amp;AN9&amp;" "&amp;AO9&amp;" "&amp;AP9&amp;" "&amp;AQ9&amp;" "&amp;AR9&amp;" "&amp;AS9&amp;" "&amp;AT9&amp;" "&amp;AU9&amp;" "&amp;AV9&amp;" "&amp;AW9&amp;" "&amp;AX9&amp;" "&amp;AY9&amp;" "&amp;AZ9&amp;" "&amp;BA9&amp;" "&amp;BB9&amp;" "&amp;BC9&amp;" "&amp;BD9&amp;" "&amp;BE9&amp;" "&amp;BF9&amp;" "&amp;BG9&amp;" "&amp;BH9&amp;" "&amp;BI9&amp;" "&amp;BJ9&amp;" "&amp;BK9&amp;" "&amp;BL9&amp;" "&amp;BM9&amp;" "&amp;BN9&amp;" "&amp;BO9&amp;" "&amp;BP9&amp;" "&amp;BQ9&amp;" "&amp;BR9&amp;" "&amp;BS9&amp;" "&amp;BT9&amp;" "&amp;BU9&amp;" "&amp;BV9&amp;" "&amp;BW9&amp;" "&amp;BX9&amp;" "&amp;BY9&amp;" "&amp;BZ9&amp;" "&amp;CA9&amp;" "&amp;CB9&amp;" "&amp;CC9&amp;" "&amp;CD9&amp;" "&amp;CE9&amp;" "&amp;CF9&amp;" "&amp;CG9&amp;" "&amp;CH9&amp;" "&amp;CI9&amp;" "&amp;CJ9&amp;" "&amp;CK9&amp;" "&amp;CL9&amp;" "&amp;CM9&amp;" "&amp;CN9&amp;" "&amp;CO9&amp;" "&amp;CP9&amp;" "&amp;CQ9&amp;" "&amp;CR9&amp;" "&amp;CS9&amp;" "&amp;CT9&amp;" "&amp;CU9&amp;" "&amp;CV9&amp;" "&amp;CW9&amp;" "&amp;CX9&amp;" "&amp;CY9&amp;" "&amp;CZ9&amp;" "&amp;DA9&amp;" "&amp;DB9&amp;" "&amp;DC9&amp;" "&amp;DD9&amp;" "&amp;DE9&amp;" "&amp;DF9</f>
        <v xml:space="preserve">                                                                          </v>
      </c>
      <c r="E9" s="114">
        <v>0</v>
      </c>
      <c r="F9" s="114"/>
      <c r="G9" s="114"/>
      <c r="H9" s="114"/>
      <c r="I9" s="114">
        <v>0</v>
      </c>
      <c r="J9" s="114">
        <v>0</v>
      </c>
      <c r="K9" s="114">
        <v>0</v>
      </c>
      <c r="L9" s="114">
        <v>0</v>
      </c>
      <c r="M9" s="114">
        <v>0</v>
      </c>
      <c r="N9" s="114">
        <v>0</v>
      </c>
      <c r="O9" s="114">
        <v>0</v>
      </c>
      <c r="P9" s="114">
        <v>0</v>
      </c>
      <c r="Q9" s="114">
        <v>0</v>
      </c>
      <c r="R9" s="114">
        <v>0</v>
      </c>
      <c r="S9" s="114">
        <v>0</v>
      </c>
      <c r="T9" s="114">
        <v>0</v>
      </c>
      <c r="U9" s="114">
        <v>0</v>
      </c>
      <c r="V9" s="114">
        <v>0</v>
      </c>
      <c r="W9" s="114">
        <v>0</v>
      </c>
      <c r="X9" s="116">
        <f t="shared" si="0"/>
        <v>0</v>
      </c>
      <c r="Y9" s="251"/>
      <c r="AA9" s="67" t="s">
        <v>9</v>
      </c>
      <c r="AB9" s="68" t="s">
        <v>30</v>
      </c>
      <c r="AD9" s="10">
        <v>100</v>
      </c>
      <c r="AE9" s="10">
        <v>101</v>
      </c>
      <c r="AF9" s="114">
        <v>0</v>
      </c>
      <c r="AG9" s="114">
        <f t="shared" ref="AG9:AG72" si="1">+AF9-X9</f>
        <v>0</v>
      </c>
      <c r="AJ9" s="110" t="s">
        <v>704</v>
      </c>
      <c r="AK9" s="110" t="s">
        <v>704</v>
      </c>
      <c r="AL9" s="110" t="s">
        <v>704</v>
      </c>
      <c r="AM9" s="110" t="s">
        <v>704</v>
      </c>
      <c r="AN9" s="110" t="s">
        <v>704</v>
      </c>
      <c r="AO9" s="110" t="s">
        <v>704</v>
      </c>
      <c r="AP9" s="110" t="s">
        <v>704</v>
      </c>
      <c r="AQ9" s="110" t="s">
        <v>704</v>
      </c>
      <c r="AR9" s="110" t="s">
        <v>704</v>
      </c>
      <c r="AS9" s="110" t="s">
        <v>704</v>
      </c>
      <c r="AT9" s="110" t="s">
        <v>704</v>
      </c>
      <c r="AU9" s="110" t="s">
        <v>704</v>
      </c>
      <c r="AV9" s="110" t="s">
        <v>704</v>
      </c>
      <c r="AW9" s="110" t="s">
        <v>704</v>
      </c>
      <c r="AX9" s="110" t="s">
        <v>704</v>
      </c>
      <c r="AY9" s="110" t="s">
        <v>704</v>
      </c>
      <c r="AZ9" s="110" t="s">
        <v>704</v>
      </c>
      <c r="BA9" s="110" t="s">
        <v>704</v>
      </c>
      <c r="BB9" s="110" t="s">
        <v>704</v>
      </c>
      <c r="BC9" s="110" t="s">
        <v>704</v>
      </c>
      <c r="BD9" s="110" t="s">
        <v>704</v>
      </c>
      <c r="BE9" s="110" t="s">
        <v>704</v>
      </c>
      <c r="BF9" s="110" t="s">
        <v>704</v>
      </c>
      <c r="BG9" s="110" t="s">
        <v>704</v>
      </c>
      <c r="BH9" s="110" t="s">
        <v>704</v>
      </c>
      <c r="BI9" s="110" t="s">
        <v>704</v>
      </c>
      <c r="BJ9" s="110" t="s">
        <v>704</v>
      </c>
      <c r="BK9" s="110" t="s">
        <v>704</v>
      </c>
      <c r="BL9" s="110" t="s">
        <v>704</v>
      </c>
      <c r="BM9" s="110" t="s">
        <v>704</v>
      </c>
      <c r="BN9" s="110" t="s">
        <v>704</v>
      </c>
      <c r="BO9" s="110" t="s">
        <v>704</v>
      </c>
      <c r="BP9" s="110" t="s">
        <v>704</v>
      </c>
      <c r="BQ9" s="110" t="s">
        <v>704</v>
      </c>
      <c r="BR9" s="110" t="s">
        <v>704</v>
      </c>
      <c r="BS9" s="110" t="s">
        <v>704</v>
      </c>
      <c r="BT9" s="110" t="s">
        <v>704</v>
      </c>
      <c r="BU9" s="110" t="s">
        <v>704</v>
      </c>
      <c r="BV9" s="110" t="s">
        <v>704</v>
      </c>
      <c r="BW9" s="110" t="s">
        <v>704</v>
      </c>
      <c r="BX9" s="110" t="s">
        <v>704</v>
      </c>
      <c r="BY9" s="110" t="s">
        <v>704</v>
      </c>
      <c r="BZ9" s="110" t="s">
        <v>704</v>
      </c>
      <c r="CA9" s="110" t="s">
        <v>704</v>
      </c>
      <c r="CB9" s="110" t="s">
        <v>704</v>
      </c>
      <c r="CC9" s="110" t="s">
        <v>704</v>
      </c>
      <c r="CD9" s="110" t="s">
        <v>704</v>
      </c>
      <c r="CE9" s="110" t="s">
        <v>704</v>
      </c>
      <c r="CF9" s="110" t="s">
        <v>704</v>
      </c>
      <c r="CG9" s="110" t="s">
        <v>704</v>
      </c>
      <c r="CH9" s="110" t="s">
        <v>704</v>
      </c>
      <c r="CI9" s="110" t="s">
        <v>704</v>
      </c>
      <c r="CJ9" s="110" t="s">
        <v>704</v>
      </c>
      <c r="CK9" s="110" t="s">
        <v>704</v>
      </c>
      <c r="CL9" s="110" t="s">
        <v>704</v>
      </c>
      <c r="CM9" s="110" t="s">
        <v>704</v>
      </c>
      <c r="CN9" s="110" t="s">
        <v>704</v>
      </c>
      <c r="CO9" s="110" t="s">
        <v>704</v>
      </c>
      <c r="CP9" s="110" t="s">
        <v>704</v>
      </c>
      <c r="CQ9" s="110" t="s">
        <v>704</v>
      </c>
      <c r="CR9" s="110" t="s">
        <v>704</v>
      </c>
      <c r="CS9" s="110" t="s">
        <v>704</v>
      </c>
      <c r="CT9" s="110" t="s">
        <v>704</v>
      </c>
      <c r="CU9" s="110" t="s">
        <v>704</v>
      </c>
      <c r="CV9" s="110" t="s">
        <v>704</v>
      </c>
      <c r="CW9" s="110" t="s">
        <v>704</v>
      </c>
      <c r="CX9" s="110" t="s">
        <v>704</v>
      </c>
      <c r="CY9" s="110" t="s">
        <v>704</v>
      </c>
      <c r="CZ9" s="110" t="s">
        <v>704</v>
      </c>
      <c r="DA9" s="110" t="s">
        <v>704</v>
      </c>
      <c r="DB9" s="110" t="s">
        <v>704</v>
      </c>
      <c r="DC9" s="110" t="s">
        <v>704</v>
      </c>
      <c r="DD9" s="110" t="s">
        <v>704</v>
      </c>
      <c r="DE9" s="110" t="s">
        <v>704</v>
      </c>
      <c r="DF9" s="110" t="s">
        <v>704</v>
      </c>
    </row>
    <row r="10" spans="2:110" x14ac:dyDescent="0.2">
      <c r="B10" s="8" t="s">
        <v>80</v>
      </c>
      <c r="C10" s="9" t="s">
        <v>81</v>
      </c>
      <c r="D10" s="115" t="str">
        <f>+AJ10&amp;" "&amp;AK10&amp;" "&amp;AL10&amp;" "&amp;AM10&amp;" "&amp;AN10&amp;" "&amp;AO10&amp;" "&amp;AP10&amp;" "&amp;AQ10&amp;" "&amp;AR10&amp;" "&amp;AS10&amp;" "&amp;AT10&amp;" "&amp;AU10&amp;" "&amp;AV10&amp;" "&amp;AW10&amp;" "&amp;AX10&amp;" "&amp;AY10&amp;" "&amp;AZ10&amp;" "&amp;BA10&amp;" "&amp;BB10&amp;" "&amp;BC10&amp;" "&amp;BD10&amp;" "&amp;BE10&amp;" "&amp;BF10&amp;" "&amp;BG10&amp;" "&amp;BH10&amp;" "&amp;BI10&amp;" "&amp;BJ10&amp;" "&amp;BK10&amp;" "&amp;BL10&amp;" "&amp;BM10&amp;" "&amp;BN10&amp;" "&amp;BO10&amp;" "&amp;BP10&amp;" "&amp;BQ10&amp;" "&amp;BR10&amp;" "&amp;BS10&amp;" "&amp;BT10&amp;" "&amp;BU10&amp;" "&amp;BV10&amp;" "&amp;BW10&amp;" "&amp;BX10&amp;" "&amp;BY10&amp;" "&amp;BZ10&amp;" "&amp;CA10&amp;" "&amp;CB10&amp;" "&amp;CC10&amp;" "&amp;CD10&amp;" "&amp;CE10&amp;" "&amp;CF10&amp;" "&amp;CG10&amp;" "&amp;CH10&amp;" "&amp;CI10&amp;" "&amp;CJ10&amp;" "&amp;CK10&amp;" "&amp;CL10&amp;" "&amp;CM10&amp;" "&amp;CN10&amp;" "&amp;CO10&amp;" "&amp;CP10&amp;" "&amp;CQ10&amp;" "&amp;CR10&amp;" "&amp;CS10&amp;" "&amp;CT10&amp;" "&amp;CU10&amp;" "&amp;CV10&amp;" "&amp;CW10&amp;" "&amp;CX10&amp;" "&amp;CY10&amp;" "&amp;CZ10&amp;" "&amp;DA10&amp;" "&amp;DB10&amp;" "&amp;DC10&amp;" "&amp;DD10&amp;" "&amp;DE10&amp;" "&amp;DF10</f>
        <v xml:space="preserve">                                                                          </v>
      </c>
      <c r="E10" s="114">
        <v>0</v>
      </c>
      <c r="F10" s="114"/>
      <c r="G10" s="114"/>
      <c r="H10" s="114"/>
      <c r="I10" s="114">
        <v>0</v>
      </c>
      <c r="J10" s="114">
        <v>0</v>
      </c>
      <c r="K10" s="114">
        <v>0</v>
      </c>
      <c r="L10" s="114">
        <v>0</v>
      </c>
      <c r="M10" s="114">
        <v>0</v>
      </c>
      <c r="N10" s="114">
        <v>0</v>
      </c>
      <c r="O10" s="114">
        <v>0</v>
      </c>
      <c r="P10" s="114">
        <v>0</v>
      </c>
      <c r="Q10" s="114">
        <v>0</v>
      </c>
      <c r="R10" s="114">
        <v>0</v>
      </c>
      <c r="S10" s="114">
        <v>0</v>
      </c>
      <c r="T10" s="114">
        <v>0</v>
      </c>
      <c r="U10" s="114">
        <v>0</v>
      </c>
      <c r="V10" s="114">
        <v>0</v>
      </c>
      <c r="W10" s="114">
        <v>0</v>
      </c>
      <c r="X10" s="116">
        <f t="shared" si="0"/>
        <v>0</v>
      </c>
      <c r="Y10" s="251"/>
      <c r="AA10" s="69" t="s">
        <v>10</v>
      </c>
      <c r="AB10" s="70" t="str">
        <f>'3.4'!AC10</f>
        <v>Darbo sąnaudų perskirstymas pagal faktiškai dirbtą laiką veiklose</v>
      </c>
      <c r="AD10" s="10">
        <v>100</v>
      </c>
      <c r="AE10" s="10">
        <v>102</v>
      </c>
      <c r="AF10" s="114">
        <v>0</v>
      </c>
      <c r="AG10" s="114">
        <f t="shared" si="1"/>
        <v>0</v>
      </c>
      <c r="AJ10" s="110" t="s">
        <v>704</v>
      </c>
      <c r="AK10" s="110" t="s">
        <v>704</v>
      </c>
      <c r="AL10" s="110" t="s">
        <v>704</v>
      </c>
      <c r="AM10" s="110" t="s">
        <v>704</v>
      </c>
      <c r="AN10" s="110" t="s">
        <v>704</v>
      </c>
      <c r="AO10" s="110" t="s">
        <v>704</v>
      </c>
      <c r="AP10" s="110" t="s">
        <v>704</v>
      </c>
      <c r="AQ10" s="110" t="s">
        <v>704</v>
      </c>
      <c r="AR10" s="110" t="s">
        <v>704</v>
      </c>
      <c r="AS10" s="110" t="s">
        <v>704</v>
      </c>
      <c r="AT10" s="110" t="s">
        <v>704</v>
      </c>
      <c r="AU10" s="110" t="s">
        <v>704</v>
      </c>
      <c r="AV10" s="110" t="s">
        <v>704</v>
      </c>
      <c r="AW10" s="110" t="s">
        <v>704</v>
      </c>
      <c r="AX10" s="110" t="s">
        <v>704</v>
      </c>
      <c r="AY10" s="110" t="s">
        <v>704</v>
      </c>
      <c r="AZ10" s="110" t="s">
        <v>704</v>
      </c>
      <c r="BA10" s="110" t="s">
        <v>704</v>
      </c>
      <c r="BB10" s="110" t="s">
        <v>704</v>
      </c>
      <c r="BC10" s="110" t="s">
        <v>704</v>
      </c>
      <c r="BD10" s="110" t="s">
        <v>704</v>
      </c>
      <c r="BE10" s="110" t="s">
        <v>704</v>
      </c>
      <c r="BF10" s="110" t="s">
        <v>704</v>
      </c>
      <c r="BG10" s="110" t="s">
        <v>704</v>
      </c>
      <c r="BH10" s="110" t="s">
        <v>704</v>
      </c>
      <c r="BI10" s="110" t="s">
        <v>704</v>
      </c>
      <c r="BJ10" s="110" t="s">
        <v>704</v>
      </c>
      <c r="BK10" s="110" t="s">
        <v>704</v>
      </c>
      <c r="BL10" s="110" t="s">
        <v>704</v>
      </c>
      <c r="BM10" s="110" t="s">
        <v>704</v>
      </c>
      <c r="BN10" s="110" t="s">
        <v>704</v>
      </c>
      <c r="BO10" s="110" t="s">
        <v>704</v>
      </c>
      <c r="BP10" s="110" t="s">
        <v>704</v>
      </c>
      <c r="BQ10" s="110" t="s">
        <v>704</v>
      </c>
      <c r="BR10" s="110" t="s">
        <v>704</v>
      </c>
      <c r="BS10" s="110" t="s">
        <v>704</v>
      </c>
      <c r="BT10" s="110" t="s">
        <v>704</v>
      </c>
      <c r="BU10" s="110" t="s">
        <v>704</v>
      </c>
      <c r="BV10" s="110" t="s">
        <v>704</v>
      </c>
      <c r="BW10" s="110" t="s">
        <v>704</v>
      </c>
      <c r="BX10" s="110" t="s">
        <v>704</v>
      </c>
      <c r="BY10" s="110" t="s">
        <v>704</v>
      </c>
      <c r="BZ10" s="110" t="s">
        <v>704</v>
      </c>
      <c r="CA10" s="110" t="s">
        <v>704</v>
      </c>
      <c r="CB10" s="110" t="s">
        <v>704</v>
      </c>
      <c r="CC10" s="110" t="s">
        <v>704</v>
      </c>
      <c r="CD10" s="110" t="s">
        <v>704</v>
      </c>
      <c r="CE10" s="110" t="s">
        <v>704</v>
      </c>
      <c r="CF10" s="110" t="s">
        <v>704</v>
      </c>
      <c r="CG10" s="110" t="s">
        <v>704</v>
      </c>
      <c r="CH10" s="110" t="s">
        <v>704</v>
      </c>
      <c r="CI10" s="110" t="s">
        <v>704</v>
      </c>
      <c r="CJ10" s="110" t="s">
        <v>704</v>
      </c>
      <c r="CK10" s="110" t="s">
        <v>704</v>
      </c>
      <c r="CL10" s="110" t="s">
        <v>704</v>
      </c>
      <c r="CM10" s="110" t="s">
        <v>704</v>
      </c>
      <c r="CN10" s="110" t="s">
        <v>704</v>
      </c>
      <c r="CO10" s="110" t="s">
        <v>704</v>
      </c>
      <c r="CP10" s="110" t="s">
        <v>704</v>
      </c>
      <c r="CQ10" s="110" t="s">
        <v>704</v>
      </c>
      <c r="CR10" s="110" t="s">
        <v>704</v>
      </c>
      <c r="CS10" s="110" t="s">
        <v>704</v>
      </c>
      <c r="CT10" s="110" t="s">
        <v>704</v>
      </c>
      <c r="CU10" s="110" t="s">
        <v>704</v>
      </c>
      <c r="CV10" s="110" t="s">
        <v>704</v>
      </c>
      <c r="CW10" s="110" t="s">
        <v>704</v>
      </c>
      <c r="CX10" s="110" t="s">
        <v>704</v>
      </c>
      <c r="CY10" s="110" t="s">
        <v>704</v>
      </c>
      <c r="CZ10" s="110" t="s">
        <v>704</v>
      </c>
      <c r="DA10" s="110" t="s">
        <v>704</v>
      </c>
      <c r="DB10" s="110" t="s">
        <v>704</v>
      </c>
      <c r="DC10" s="110" t="s">
        <v>704</v>
      </c>
      <c r="DD10" s="110" t="s">
        <v>704</v>
      </c>
      <c r="DE10" s="110" t="s">
        <v>704</v>
      </c>
      <c r="DF10" s="110" t="s">
        <v>704</v>
      </c>
    </row>
    <row r="11" spans="2:110" x14ac:dyDescent="0.2">
      <c r="B11" s="4" t="s">
        <v>82</v>
      </c>
      <c r="C11" s="5" t="s">
        <v>83</v>
      </c>
      <c r="D11" s="111"/>
      <c r="E11" s="112">
        <v>0</v>
      </c>
      <c r="F11" s="112"/>
      <c r="G11" s="112"/>
      <c r="H11" s="112"/>
      <c r="I11" s="112">
        <v>0</v>
      </c>
      <c r="J11" s="112">
        <v>0</v>
      </c>
      <c r="K11" s="112">
        <v>0</v>
      </c>
      <c r="L11" s="112">
        <v>0</v>
      </c>
      <c r="M11" s="112">
        <v>0</v>
      </c>
      <c r="N11" s="112">
        <v>0</v>
      </c>
      <c r="O11" s="112">
        <v>0</v>
      </c>
      <c r="P11" s="112">
        <v>0</v>
      </c>
      <c r="Q11" s="112">
        <v>0</v>
      </c>
      <c r="R11" s="112">
        <v>0</v>
      </c>
      <c r="S11" s="112">
        <v>0</v>
      </c>
      <c r="T11" s="112">
        <v>0</v>
      </c>
      <c r="U11" s="112">
        <v>0</v>
      </c>
      <c r="V11" s="112">
        <v>0</v>
      </c>
      <c r="W11" s="112">
        <v>0</v>
      </c>
      <c r="X11" s="113">
        <f t="shared" si="0"/>
        <v>0</v>
      </c>
      <c r="Y11" s="251"/>
      <c r="AA11" s="67" t="s">
        <v>11</v>
      </c>
      <c r="AB11" s="117" t="s">
        <v>864</v>
      </c>
      <c r="AD11" s="7">
        <v>200</v>
      </c>
      <c r="AE11" s="7">
        <v>200</v>
      </c>
      <c r="AF11" s="114">
        <v>0</v>
      </c>
      <c r="AG11" s="114">
        <f t="shared" si="1"/>
        <v>0</v>
      </c>
      <c r="AJ11" s="110" t="s">
        <v>704</v>
      </c>
      <c r="AK11" s="110" t="s">
        <v>704</v>
      </c>
      <c r="AL11" s="110" t="s">
        <v>704</v>
      </c>
      <c r="AM11" s="110" t="s">
        <v>704</v>
      </c>
      <c r="AN11" s="110" t="s">
        <v>704</v>
      </c>
      <c r="AO11" s="110" t="s">
        <v>704</v>
      </c>
      <c r="AP11" s="110" t="s">
        <v>704</v>
      </c>
      <c r="AQ11" s="110" t="s">
        <v>704</v>
      </c>
      <c r="AR11" s="110" t="s">
        <v>704</v>
      </c>
      <c r="AS11" s="110" t="s">
        <v>704</v>
      </c>
      <c r="AT11" s="110" t="s">
        <v>704</v>
      </c>
      <c r="AU11" s="110" t="s">
        <v>704</v>
      </c>
      <c r="AV11" s="110" t="s">
        <v>704</v>
      </c>
      <c r="AW11" s="110" t="s">
        <v>704</v>
      </c>
      <c r="AX11" s="110" t="s">
        <v>704</v>
      </c>
      <c r="AY11" s="110" t="s">
        <v>704</v>
      </c>
      <c r="AZ11" s="110" t="s">
        <v>704</v>
      </c>
      <c r="BA11" s="110" t="s">
        <v>704</v>
      </c>
      <c r="BB11" s="110" t="s">
        <v>704</v>
      </c>
      <c r="BC11" s="110" t="s">
        <v>704</v>
      </c>
      <c r="BD11" s="110" t="s">
        <v>704</v>
      </c>
      <c r="BE11" s="110" t="s">
        <v>704</v>
      </c>
      <c r="BF11" s="110" t="s">
        <v>704</v>
      </c>
      <c r="BG11" s="110" t="s">
        <v>704</v>
      </c>
      <c r="BH11" s="110" t="s">
        <v>704</v>
      </c>
      <c r="BI11" s="110" t="s">
        <v>704</v>
      </c>
      <c r="BJ11" s="110" t="s">
        <v>704</v>
      </c>
      <c r="BK11" s="110" t="s">
        <v>704</v>
      </c>
      <c r="BL11" s="110" t="s">
        <v>704</v>
      </c>
      <c r="BM11" s="110" t="s">
        <v>704</v>
      </c>
      <c r="BN11" s="110" t="s">
        <v>704</v>
      </c>
      <c r="BO11" s="110" t="s">
        <v>704</v>
      </c>
      <c r="BP11" s="110" t="s">
        <v>704</v>
      </c>
      <c r="BQ11" s="110" t="s">
        <v>704</v>
      </c>
      <c r="BR11" s="110" t="s">
        <v>704</v>
      </c>
      <c r="BS11" s="110" t="s">
        <v>704</v>
      </c>
      <c r="BT11" s="110" t="s">
        <v>704</v>
      </c>
      <c r="BU11" s="110" t="s">
        <v>704</v>
      </c>
      <c r="BV11" s="110" t="s">
        <v>704</v>
      </c>
      <c r="BW11" s="110" t="s">
        <v>704</v>
      </c>
      <c r="BX11" s="110" t="s">
        <v>704</v>
      </c>
      <c r="BY11" s="110" t="s">
        <v>704</v>
      </c>
      <c r="BZ11" s="110" t="s">
        <v>704</v>
      </c>
      <c r="CA11" s="110" t="s">
        <v>704</v>
      </c>
      <c r="CB11" s="110" t="s">
        <v>704</v>
      </c>
      <c r="CC11" s="110" t="s">
        <v>704</v>
      </c>
      <c r="CD11" s="110" t="s">
        <v>704</v>
      </c>
      <c r="CE11" s="110" t="s">
        <v>704</v>
      </c>
      <c r="CF11" s="110" t="s">
        <v>704</v>
      </c>
      <c r="CG11" s="110" t="s">
        <v>704</v>
      </c>
      <c r="CH11" s="110" t="s">
        <v>704</v>
      </c>
      <c r="CI11" s="110" t="s">
        <v>704</v>
      </c>
      <c r="CJ11" s="110" t="s">
        <v>704</v>
      </c>
      <c r="CK11" s="110" t="s">
        <v>704</v>
      </c>
      <c r="CL11" s="110" t="s">
        <v>704</v>
      </c>
      <c r="CM11" s="110" t="s">
        <v>704</v>
      </c>
      <c r="CN11" s="110" t="s">
        <v>704</v>
      </c>
      <c r="CO11" s="110" t="s">
        <v>704</v>
      </c>
      <c r="CP11" s="110" t="s">
        <v>704</v>
      </c>
      <c r="CQ11" s="110" t="s">
        <v>704</v>
      </c>
      <c r="CR11" s="110" t="s">
        <v>704</v>
      </c>
      <c r="CS11" s="110" t="s">
        <v>704</v>
      </c>
      <c r="CT11" s="110" t="s">
        <v>704</v>
      </c>
      <c r="CU11" s="110" t="s">
        <v>704</v>
      </c>
      <c r="CV11" s="110" t="s">
        <v>704</v>
      </c>
      <c r="CW11" s="110" t="s">
        <v>704</v>
      </c>
      <c r="CX11" s="110" t="s">
        <v>704</v>
      </c>
      <c r="CY11" s="110" t="s">
        <v>704</v>
      </c>
      <c r="CZ11" s="110" t="s">
        <v>704</v>
      </c>
      <c r="DA11" s="110" t="s">
        <v>704</v>
      </c>
      <c r="DB11" s="110" t="s">
        <v>704</v>
      </c>
      <c r="DC11" s="110" t="s">
        <v>704</v>
      </c>
      <c r="DD11" s="110" t="s">
        <v>704</v>
      </c>
      <c r="DE11" s="110" t="s">
        <v>704</v>
      </c>
      <c r="DF11" s="110" t="s">
        <v>704</v>
      </c>
    </row>
    <row r="12" spans="2:110" x14ac:dyDescent="0.2">
      <c r="B12" s="8" t="s">
        <v>84</v>
      </c>
      <c r="C12" s="9" t="s">
        <v>85</v>
      </c>
      <c r="D12" s="115" t="str">
        <f t="shared" ref="D12:D25" si="2">+AJ12&amp;" "&amp;AK12&amp;" "&amp;AL12&amp;" "&amp;AM12&amp;" "&amp;AN12&amp;" "&amp;AO12&amp;" "&amp;AP12&amp;" "&amp;AQ12&amp;" "&amp;AR12&amp;" "&amp;AS12&amp;" "&amp;AT12&amp;" "&amp;AU12&amp;" "&amp;AV12&amp;" "&amp;AW12&amp;" "&amp;AX12&amp;" "&amp;AY12&amp;" "&amp;AZ12&amp;" "&amp;BA12&amp;" "&amp;BB12&amp;" "&amp;BC12&amp;" "&amp;BD12&amp;" "&amp;BE12&amp;" "&amp;BF12&amp;" "&amp;BG12&amp;" "&amp;BH12&amp;" "&amp;BI12&amp;" "&amp;BJ12&amp;" "&amp;BK12&amp;" "&amp;BL12&amp;" "&amp;BM12&amp;" "&amp;BN12&amp;" "&amp;BO12&amp;" "&amp;BP12&amp;" "&amp;BQ12&amp;" "&amp;BR12&amp;" "&amp;BS12&amp;" "&amp;BT12&amp;" "&amp;BU12&amp;" "&amp;BV12&amp;" "&amp;BW12&amp;" "&amp;BX12&amp;" "&amp;BY12&amp;" "&amp;BZ12&amp;" "&amp;CA12&amp;" "&amp;CB12&amp;" "&amp;CC12&amp;" "&amp;CD12&amp;" "&amp;CE12&amp;" "&amp;CF12&amp;" "&amp;CG12&amp;" "&amp;CH12&amp;" "&amp;CI12&amp;" "&amp;CJ12&amp;" "&amp;CK12&amp;" "&amp;CL12&amp;" "&amp;CM12&amp;" "&amp;CN12&amp;" "&amp;CO12&amp;" "&amp;CP12&amp;" "&amp;CQ12&amp;" "&amp;CR12&amp;" "&amp;CS12&amp;" "&amp;CT12&amp;" "&amp;CU12&amp;" "&amp;CV12&amp;" "&amp;CW12&amp;" "&amp;CX12&amp;" "&amp;CY12&amp;" "&amp;CZ12&amp;" "&amp;DA12&amp;" "&amp;DB12&amp;" "&amp;DC12&amp;" "&amp;DD12&amp;" "&amp;DE12&amp;" "&amp;DF12</f>
        <v xml:space="preserve">8704006                                                                          </v>
      </c>
      <c r="E12" s="114">
        <v>229349.8</v>
      </c>
      <c r="F12" s="114"/>
      <c r="G12" s="114"/>
      <c r="H12" s="114"/>
      <c r="I12" s="114">
        <v>-14768.08</v>
      </c>
      <c r="J12" s="114">
        <v>0</v>
      </c>
      <c r="K12" s="114">
        <v>0</v>
      </c>
      <c r="L12" s="114">
        <v>0</v>
      </c>
      <c r="M12" s="114">
        <v>0</v>
      </c>
      <c r="N12" s="114">
        <v>0</v>
      </c>
      <c r="O12" s="114">
        <v>-9.98</v>
      </c>
      <c r="P12" s="114">
        <v>0</v>
      </c>
      <c r="Q12" s="114">
        <v>0</v>
      </c>
      <c r="R12" s="114">
        <v>0</v>
      </c>
      <c r="S12" s="114">
        <v>0</v>
      </c>
      <c r="T12" s="114">
        <v>0</v>
      </c>
      <c r="U12" s="114">
        <v>0</v>
      </c>
      <c r="V12" s="114">
        <v>0</v>
      </c>
      <c r="W12" s="114">
        <v>0</v>
      </c>
      <c r="X12" s="116">
        <f t="shared" si="0"/>
        <v>214571.74</v>
      </c>
      <c r="Y12" s="251"/>
      <c r="AA12" s="67" t="s">
        <v>12</v>
      </c>
      <c r="AB12" s="117" t="s">
        <v>865</v>
      </c>
      <c r="AD12" s="10">
        <v>200</v>
      </c>
      <c r="AE12" s="10">
        <v>201</v>
      </c>
      <c r="AF12" s="114">
        <v>214571.74000000002</v>
      </c>
      <c r="AG12" s="114">
        <f t="shared" si="1"/>
        <v>0</v>
      </c>
      <c r="AJ12" s="110">
        <v>8704006</v>
      </c>
      <c r="AK12" s="110" t="s">
        <v>704</v>
      </c>
      <c r="AL12" s="110" t="s">
        <v>704</v>
      </c>
      <c r="AM12" s="110" t="s">
        <v>704</v>
      </c>
      <c r="AN12" s="110" t="s">
        <v>704</v>
      </c>
      <c r="AO12" s="110" t="s">
        <v>704</v>
      </c>
      <c r="AP12" s="110" t="s">
        <v>704</v>
      </c>
      <c r="AQ12" s="110" t="s">
        <v>704</v>
      </c>
      <c r="AR12" s="110" t="s">
        <v>704</v>
      </c>
      <c r="AS12" s="110" t="s">
        <v>704</v>
      </c>
      <c r="AT12" s="110" t="s">
        <v>704</v>
      </c>
      <c r="AU12" s="110" t="s">
        <v>704</v>
      </c>
      <c r="AV12" s="110" t="s">
        <v>704</v>
      </c>
      <c r="AW12" s="110" t="s">
        <v>704</v>
      </c>
      <c r="AX12" s="110" t="s">
        <v>704</v>
      </c>
      <c r="AY12" s="110" t="s">
        <v>704</v>
      </c>
      <c r="AZ12" s="110" t="s">
        <v>704</v>
      </c>
      <c r="BA12" s="110" t="s">
        <v>704</v>
      </c>
      <c r="BB12" s="110" t="s">
        <v>704</v>
      </c>
      <c r="BC12" s="110" t="s">
        <v>704</v>
      </c>
      <c r="BD12" s="110" t="s">
        <v>704</v>
      </c>
      <c r="BE12" s="110" t="s">
        <v>704</v>
      </c>
      <c r="BF12" s="110" t="s">
        <v>704</v>
      </c>
      <c r="BG12" s="110" t="s">
        <v>704</v>
      </c>
      <c r="BH12" s="110" t="s">
        <v>704</v>
      </c>
      <c r="BI12" s="110" t="s">
        <v>704</v>
      </c>
      <c r="BJ12" s="110" t="s">
        <v>704</v>
      </c>
      <c r="BK12" s="110" t="s">
        <v>704</v>
      </c>
      <c r="BL12" s="110" t="s">
        <v>704</v>
      </c>
      <c r="BM12" s="110" t="s">
        <v>704</v>
      </c>
      <c r="BN12" s="110" t="s">
        <v>704</v>
      </c>
      <c r="BO12" s="110" t="s">
        <v>704</v>
      </c>
      <c r="BP12" s="110" t="s">
        <v>704</v>
      </c>
      <c r="BQ12" s="110" t="s">
        <v>704</v>
      </c>
      <c r="BR12" s="110" t="s">
        <v>704</v>
      </c>
      <c r="BS12" s="110" t="s">
        <v>704</v>
      </c>
      <c r="BT12" s="110" t="s">
        <v>704</v>
      </c>
      <c r="BU12" s="110" t="s">
        <v>704</v>
      </c>
      <c r="BV12" s="110" t="s">
        <v>704</v>
      </c>
      <c r="BW12" s="110" t="s">
        <v>704</v>
      </c>
      <c r="BX12" s="110" t="s">
        <v>704</v>
      </c>
      <c r="BY12" s="110" t="s">
        <v>704</v>
      </c>
      <c r="BZ12" s="110" t="s">
        <v>704</v>
      </c>
      <c r="CA12" s="110" t="s">
        <v>704</v>
      </c>
      <c r="CB12" s="110" t="s">
        <v>704</v>
      </c>
      <c r="CC12" s="110" t="s">
        <v>704</v>
      </c>
      <c r="CD12" s="110" t="s">
        <v>704</v>
      </c>
      <c r="CE12" s="110" t="s">
        <v>704</v>
      </c>
      <c r="CF12" s="110" t="s">
        <v>704</v>
      </c>
      <c r="CG12" s="110" t="s">
        <v>704</v>
      </c>
      <c r="CH12" s="110" t="s">
        <v>704</v>
      </c>
      <c r="CI12" s="110" t="s">
        <v>704</v>
      </c>
      <c r="CJ12" s="110" t="s">
        <v>704</v>
      </c>
      <c r="CK12" s="110" t="s">
        <v>704</v>
      </c>
      <c r="CL12" s="110" t="s">
        <v>704</v>
      </c>
      <c r="CM12" s="110" t="s">
        <v>704</v>
      </c>
      <c r="CN12" s="110" t="s">
        <v>704</v>
      </c>
      <c r="CO12" s="110" t="s">
        <v>704</v>
      </c>
      <c r="CP12" s="110" t="s">
        <v>704</v>
      </c>
      <c r="CQ12" s="110" t="s">
        <v>704</v>
      </c>
      <c r="CR12" s="110" t="s">
        <v>704</v>
      </c>
      <c r="CS12" s="110" t="s">
        <v>704</v>
      </c>
      <c r="CT12" s="110" t="s">
        <v>704</v>
      </c>
      <c r="CU12" s="110" t="s">
        <v>704</v>
      </c>
      <c r="CV12" s="110" t="s">
        <v>704</v>
      </c>
      <c r="CW12" s="110" t="s">
        <v>704</v>
      </c>
      <c r="CX12" s="110" t="s">
        <v>704</v>
      </c>
      <c r="CY12" s="110" t="s">
        <v>704</v>
      </c>
      <c r="CZ12" s="110" t="s">
        <v>704</v>
      </c>
      <c r="DA12" s="110" t="s">
        <v>704</v>
      </c>
      <c r="DB12" s="110" t="s">
        <v>704</v>
      </c>
      <c r="DC12" s="110" t="s">
        <v>704</v>
      </c>
      <c r="DD12" s="110" t="s">
        <v>704</v>
      </c>
      <c r="DE12" s="110" t="s">
        <v>704</v>
      </c>
      <c r="DF12" s="110" t="s">
        <v>704</v>
      </c>
    </row>
    <row r="13" spans="2:110" x14ac:dyDescent="0.2">
      <c r="B13" s="8" t="s">
        <v>86</v>
      </c>
      <c r="C13" s="9" t="s">
        <v>87</v>
      </c>
      <c r="D13" s="115" t="str">
        <f t="shared" si="2"/>
        <v xml:space="preserve">                                                                          </v>
      </c>
      <c r="E13" s="114">
        <v>0</v>
      </c>
      <c r="F13" s="114"/>
      <c r="G13" s="114"/>
      <c r="H13" s="114"/>
      <c r="I13" s="114">
        <v>0</v>
      </c>
      <c r="J13" s="114">
        <v>0</v>
      </c>
      <c r="K13" s="114">
        <v>0</v>
      </c>
      <c r="L13" s="114">
        <v>0</v>
      </c>
      <c r="M13" s="114">
        <v>0</v>
      </c>
      <c r="N13" s="114">
        <v>0</v>
      </c>
      <c r="O13" s="114">
        <v>0</v>
      </c>
      <c r="P13" s="114">
        <v>0</v>
      </c>
      <c r="Q13" s="114">
        <v>0</v>
      </c>
      <c r="R13" s="114">
        <v>0</v>
      </c>
      <c r="S13" s="114">
        <v>0</v>
      </c>
      <c r="T13" s="114">
        <v>0</v>
      </c>
      <c r="U13" s="114">
        <v>0</v>
      </c>
      <c r="V13" s="114">
        <v>0</v>
      </c>
      <c r="W13" s="114">
        <v>0</v>
      </c>
      <c r="X13" s="116">
        <f t="shared" si="0"/>
        <v>0</v>
      </c>
      <c r="Y13" s="251"/>
      <c r="AA13" s="67" t="s">
        <v>31</v>
      </c>
      <c r="AB13" s="117" t="s">
        <v>866</v>
      </c>
      <c r="AD13" s="10">
        <v>200</v>
      </c>
      <c r="AE13" s="10">
        <v>202</v>
      </c>
      <c r="AF13" s="114">
        <v>0</v>
      </c>
      <c r="AG13" s="114">
        <f t="shared" si="1"/>
        <v>0</v>
      </c>
      <c r="AJ13" s="110" t="s">
        <v>704</v>
      </c>
      <c r="AK13" s="110" t="s">
        <v>704</v>
      </c>
      <c r="AL13" s="110" t="s">
        <v>704</v>
      </c>
      <c r="AM13" s="110" t="s">
        <v>704</v>
      </c>
      <c r="AN13" s="110" t="s">
        <v>704</v>
      </c>
      <c r="AO13" s="110" t="s">
        <v>704</v>
      </c>
      <c r="AP13" s="110" t="s">
        <v>704</v>
      </c>
      <c r="AQ13" s="110" t="s">
        <v>704</v>
      </c>
      <c r="AR13" s="110" t="s">
        <v>704</v>
      </c>
      <c r="AS13" s="110" t="s">
        <v>704</v>
      </c>
      <c r="AT13" s="110" t="s">
        <v>704</v>
      </c>
      <c r="AU13" s="110" t="s">
        <v>704</v>
      </c>
      <c r="AV13" s="110" t="s">
        <v>704</v>
      </c>
      <c r="AW13" s="110" t="s">
        <v>704</v>
      </c>
      <c r="AX13" s="110" t="s">
        <v>704</v>
      </c>
      <c r="AY13" s="110" t="s">
        <v>704</v>
      </c>
      <c r="AZ13" s="110" t="s">
        <v>704</v>
      </c>
      <c r="BA13" s="110" t="s">
        <v>704</v>
      </c>
      <c r="BB13" s="110" t="s">
        <v>704</v>
      </c>
      <c r="BC13" s="110" t="s">
        <v>704</v>
      </c>
      <c r="BD13" s="110" t="s">
        <v>704</v>
      </c>
      <c r="BE13" s="110" t="s">
        <v>704</v>
      </c>
      <c r="BF13" s="110" t="s">
        <v>704</v>
      </c>
      <c r="BG13" s="110" t="s">
        <v>704</v>
      </c>
      <c r="BH13" s="110" t="s">
        <v>704</v>
      </c>
      <c r="BI13" s="110" t="s">
        <v>704</v>
      </c>
      <c r="BJ13" s="110" t="s">
        <v>704</v>
      </c>
      <c r="BK13" s="110" t="s">
        <v>704</v>
      </c>
      <c r="BL13" s="110" t="s">
        <v>704</v>
      </c>
      <c r="BM13" s="110" t="s">
        <v>704</v>
      </c>
      <c r="BN13" s="110" t="s">
        <v>704</v>
      </c>
      <c r="BO13" s="110" t="s">
        <v>704</v>
      </c>
      <c r="BP13" s="110" t="s">
        <v>704</v>
      </c>
      <c r="BQ13" s="110" t="s">
        <v>704</v>
      </c>
      <c r="BR13" s="110" t="s">
        <v>704</v>
      </c>
      <c r="BS13" s="110" t="s">
        <v>704</v>
      </c>
      <c r="BT13" s="110" t="s">
        <v>704</v>
      </c>
      <c r="BU13" s="110" t="s">
        <v>704</v>
      </c>
      <c r="BV13" s="110" t="s">
        <v>704</v>
      </c>
      <c r="BW13" s="110" t="s">
        <v>704</v>
      </c>
      <c r="BX13" s="110" t="s">
        <v>704</v>
      </c>
      <c r="BY13" s="110" t="s">
        <v>704</v>
      </c>
      <c r="BZ13" s="110" t="s">
        <v>704</v>
      </c>
      <c r="CA13" s="110" t="s">
        <v>704</v>
      </c>
      <c r="CB13" s="110" t="s">
        <v>704</v>
      </c>
      <c r="CC13" s="110" t="s">
        <v>704</v>
      </c>
      <c r="CD13" s="110" t="s">
        <v>704</v>
      </c>
      <c r="CE13" s="110" t="s">
        <v>704</v>
      </c>
      <c r="CF13" s="110" t="s">
        <v>704</v>
      </c>
      <c r="CG13" s="110" t="s">
        <v>704</v>
      </c>
      <c r="CH13" s="110" t="s">
        <v>704</v>
      </c>
      <c r="CI13" s="110" t="s">
        <v>704</v>
      </c>
      <c r="CJ13" s="110" t="s">
        <v>704</v>
      </c>
      <c r="CK13" s="110" t="s">
        <v>704</v>
      </c>
      <c r="CL13" s="110" t="s">
        <v>704</v>
      </c>
      <c r="CM13" s="110" t="s">
        <v>704</v>
      </c>
      <c r="CN13" s="110" t="s">
        <v>704</v>
      </c>
      <c r="CO13" s="110" t="s">
        <v>704</v>
      </c>
      <c r="CP13" s="110" t="s">
        <v>704</v>
      </c>
      <c r="CQ13" s="110" t="s">
        <v>704</v>
      </c>
      <c r="CR13" s="110" t="s">
        <v>704</v>
      </c>
      <c r="CS13" s="110" t="s">
        <v>704</v>
      </c>
      <c r="CT13" s="110" t="s">
        <v>704</v>
      </c>
      <c r="CU13" s="110" t="s">
        <v>704</v>
      </c>
      <c r="CV13" s="110" t="s">
        <v>704</v>
      </c>
      <c r="CW13" s="110" t="s">
        <v>704</v>
      </c>
      <c r="CX13" s="110" t="s">
        <v>704</v>
      </c>
      <c r="CY13" s="110" t="s">
        <v>704</v>
      </c>
      <c r="CZ13" s="110" t="s">
        <v>704</v>
      </c>
      <c r="DA13" s="110" t="s">
        <v>704</v>
      </c>
      <c r="DB13" s="110" t="s">
        <v>704</v>
      </c>
      <c r="DC13" s="110" t="s">
        <v>704</v>
      </c>
      <c r="DD13" s="110" t="s">
        <v>704</v>
      </c>
      <c r="DE13" s="110" t="s">
        <v>704</v>
      </c>
      <c r="DF13" s="110" t="s">
        <v>704</v>
      </c>
    </row>
    <row r="14" spans="2:110" x14ac:dyDescent="0.2">
      <c r="B14" s="8" t="s">
        <v>88</v>
      </c>
      <c r="C14" s="9" t="s">
        <v>89</v>
      </c>
      <c r="D14" s="115" t="str">
        <f t="shared" si="2"/>
        <v xml:space="preserve">8710105                                                                          </v>
      </c>
      <c r="E14" s="114">
        <v>32024.93</v>
      </c>
      <c r="F14" s="114"/>
      <c r="G14" s="114"/>
      <c r="H14" s="114"/>
      <c r="I14" s="114">
        <v>0</v>
      </c>
      <c r="J14" s="114">
        <v>0</v>
      </c>
      <c r="K14" s="114">
        <v>0</v>
      </c>
      <c r="L14" s="114">
        <v>0</v>
      </c>
      <c r="M14" s="114">
        <v>0</v>
      </c>
      <c r="N14" s="114">
        <v>0</v>
      </c>
      <c r="O14" s="114">
        <v>0</v>
      </c>
      <c r="P14" s="114">
        <v>0</v>
      </c>
      <c r="Q14" s="114">
        <v>0</v>
      </c>
      <c r="R14" s="114">
        <v>0</v>
      </c>
      <c r="S14" s="114">
        <v>0</v>
      </c>
      <c r="T14" s="114">
        <v>0</v>
      </c>
      <c r="U14" s="114">
        <v>0</v>
      </c>
      <c r="V14" s="114">
        <v>0</v>
      </c>
      <c r="W14" s="114">
        <v>0</v>
      </c>
      <c r="X14" s="116">
        <f t="shared" si="0"/>
        <v>32024.93</v>
      </c>
      <c r="Y14" s="251"/>
      <c r="AA14" s="67" t="s">
        <v>32</v>
      </c>
      <c r="AB14" s="117" t="s">
        <v>867</v>
      </c>
      <c r="AD14" s="10">
        <v>200</v>
      </c>
      <c r="AE14" s="10">
        <v>203</v>
      </c>
      <c r="AF14" s="114">
        <v>32024.93</v>
      </c>
      <c r="AG14" s="114">
        <f t="shared" si="1"/>
        <v>0</v>
      </c>
      <c r="AJ14" s="110">
        <v>8710105</v>
      </c>
      <c r="AK14" s="110" t="s">
        <v>704</v>
      </c>
      <c r="AL14" s="110" t="s">
        <v>704</v>
      </c>
      <c r="AM14" s="110" t="s">
        <v>704</v>
      </c>
      <c r="AN14" s="110" t="s">
        <v>704</v>
      </c>
      <c r="AO14" s="110" t="s">
        <v>704</v>
      </c>
      <c r="AP14" s="110" t="s">
        <v>704</v>
      </c>
      <c r="AQ14" s="110" t="s">
        <v>704</v>
      </c>
      <c r="AR14" s="110" t="s">
        <v>704</v>
      </c>
      <c r="AS14" s="110" t="s">
        <v>704</v>
      </c>
      <c r="AT14" s="110" t="s">
        <v>704</v>
      </c>
      <c r="AU14" s="110" t="s">
        <v>704</v>
      </c>
      <c r="AV14" s="110" t="s">
        <v>704</v>
      </c>
      <c r="AW14" s="110" t="s">
        <v>704</v>
      </c>
      <c r="AX14" s="110" t="s">
        <v>704</v>
      </c>
      <c r="AY14" s="110" t="s">
        <v>704</v>
      </c>
      <c r="AZ14" s="110" t="s">
        <v>704</v>
      </c>
      <c r="BA14" s="110" t="s">
        <v>704</v>
      </c>
      <c r="BB14" s="110" t="s">
        <v>704</v>
      </c>
      <c r="BC14" s="110" t="s">
        <v>704</v>
      </c>
      <c r="BD14" s="110" t="s">
        <v>704</v>
      </c>
      <c r="BE14" s="110" t="s">
        <v>704</v>
      </c>
      <c r="BF14" s="110" t="s">
        <v>704</v>
      </c>
      <c r="BG14" s="110" t="s">
        <v>704</v>
      </c>
      <c r="BH14" s="110" t="s">
        <v>704</v>
      </c>
      <c r="BI14" s="110" t="s">
        <v>704</v>
      </c>
      <c r="BJ14" s="110" t="s">
        <v>704</v>
      </c>
      <c r="BK14" s="110" t="s">
        <v>704</v>
      </c>
      <c r="BL14" s="110" t="s">
        <v>704</v>
      </c>
      <c r="BM14" s="110" t="s">
        <v>704</v>
      </c>
      <c r="BN14" s="110" t="s">
        <v>704</v>
      </c>
      <c r="BO14" s="110" t="s">
        <v>704</v>
      </c>
      <c r="BP14" s="110" t="s">
        <v>704</v>
      </c>
      <c r="BQ14" s="110" t="s">
        <v>704</v>
      </c>
      <c r="BR14" s="110" t="s">
        <v>704</v>
      </c>
      <c r="BS14" s="110" t="s">
        <v>704</v>
      </c>
      <c r="BT14" s="110" t="s">
        <v>704</v>
      </c>
      <c r="BU14" s="110" t="s">
        <v>704</v>
      </c>
      <c r="BV14" s="110" t="s">
        <v>704</v>
      </c>
      <c r="BW14" s="110" t="s">
        <v>704</v>
      </c>
      <c r="BX14" s="110" t="s">
        <v>704</v>
      </c>
      <c r="BY14" s="110" t="s">
        <v>704</v>
      </c>
      <c r="BZ14" s="110" t="s">
        <v>704</v>
      </c>
      <c r="CA14" s="110" t="s">
        <v>704</v>
      </c>
      <c r="CB14" s="110" t="s">
        <v>704</v>
      </c>
      <c r="CC14" s="110" t="s">
        <v>704</v>
      </c>
      <c r="CD14" s="110" t="s">
        <v>704</v>
      </c>
      <c r="CE14" s="110" t="s">
        <v>704</v>
      </c>
      <c r="CF14" s="110" t="s">
        <v>704</v>
      </c>
      <c r="CG14" s="110" t="s">
        <v>704</v>
      </c>
      <c r="CH14" s="110" t="s">
        <v>704</v>
      </c>
      <c r="CI14" s="110" t="s">
        <v>704</v>
      </c>
      <c r="CJ14" s="110" t="s">
        <v>704</v>
      </c>
      <c r="CK14" s="110" t="s">
        <v>704</v>
      </c>
      <c r="CL14" s="110" t="s">
        <v>704</v>
      </c>
      <c r="CM14" s="110" t="s">
        <v>704</v>
      </c>
      <c r="CN14" s="110" t="s">
        <v>704</v>
      </c>
      <c r="CO14" s="110" t="s">
        <v>704</v>
      </c>
      <c r="CP14" s="110" t="s">
        <v>704</v>
      </c>
      <c r="CQ14" s="110" t="s">
        <v>704</v>
      </c>
      <c r="CR14" s="110" t="s">
        <v>704</v>
      </c>
      <c r="CS14" s="110" t="s">
        <v>704</v>
      </c>
      <c r="CT14" s="110" t="s">
        <v>704</v>
      </c>
      <c r="CU14" s="110" t="s">
        <v>704</v>
      </c>
      <c r="CV14" s="110" t="s">
        <v>704</v>
      </c>
      <c r="CW14" s="110" t="s">
        <v>704</v>
      </c>
      <c r="CX14" s="110" t="s">
        <v>704</v>
      </c>
      <c r="CY14" s="110" t="s">
        <v>704</v>
      </c>
      <c r="CZ14" s="110" t="s">
        <v>704</v>
      </c>
      <c r="DA14" s="110" t="s">
        <v>704</v>
      </c>
      <c r="DB14" s="110" t="s">
        <v>704</v>
      </c>
      <c r="DC14" s="110" t="s">
        <v>704</v>
      </c>
      <c r="DD14" s="110" t="s">
        <v>704</v>
      </c>
      <c r="DE14" s="110" t="s">
        <v>704</v>
      </c>
      <c r="DF14" s="110" t="s">
        <v>704</v>
      </c>
    </row>
    <row r="15" spans="2:110" x14ac:dyDescent="0.2">
      <c r="B15" s="8" t="s">
        <v>90</v>
      </c>
      <c r="C15" s="9" t="s">
        <v>91</v>
      </c>
      <c r="D15" s="115" t="str">
        <f t="shared" si="2"/>
        <v xml:space="preserve">                                                                          </v>
      </c>
      <c r="E15" s="114">
        <v>0</v>
      </c>
      <c r="F15" s="114"/>
      <c r="G15" s="114"/>
      <c r="H15" s="114"/>
      <c r="I15" s="114">
        <v>0</v>
      </c>
      <c r="J15" s="114">
        <v>0</v>
      </c>
      <c r="K15" s="114">
        <v>0</v>
      </c>
      <c r="L15" s="114">
        <v>0</v>
      </c>
      <c r="M15" s="114">
        <v>0</v>
      </c>
      <c r="N15" s="114">
        <v>0</v>
      </c>
      <c r="O15" s="114">
        <v>0</v>
      </c>
      <c r="P15" s="114">
        <v>0</v>
      </c>
      <c r="Q15" s="114">
        <v>0</v>
      </c>
      <c r="R15" s="114">
        <v>0</v>
      </c>
      <c r="S15" s="114">
        <v>0</v>
      </c>
      <c r="T15" s="114">
        <v>0</v>
      </c>
      <c r="U15" s="114">
        <v>0</v>
      </c>
      <c r="V15" s="114">
        <v>0</v>
      </c>
      <c r="W15" s="114">
        <v>0</v>
      </c>
      <c r="X15" s="116">
        <f t="shared" si="0"/>
        <v>0</v>
      </c>
      <c r="Y15" s="251"/>
      <c r="AA15" s="67" t="s">
        <v>33</v>
      </c>
      <c r="AB15" s="117" t="s">
        <v>868</v>
      </c>
      <c r="AD15" s="10">
        <v>200</v>
      </c>
      <c r="AE15" s="10">
        <v>204</v>
      </c>
      <c r="AF15" s="114">
        <v>0</v>
      </c>
      <c r="AG15" s="114">
        <f t="shared" si="1"/>
        <v>0</v>
      </c>
      <c r="AJ15" s="110" t="s">
        <v>704</v>
      </c>
      <c r="AK15" s="110" t="s">
        <v>704</v>
      </c>
      <c r="AL15" s="110" t="s">
        <v>704</v>
      </c>
      <c r="AM15" s="110" t="s">
        <v>704</v>
      </c>
      <c r="AN15" s="110" t="s">
        <v>704</v>
      </c>
      <c r="AO15" s="110" t="s">
        <v>704</v>
      </c>
      <c r="AP15" s="110" t="s">
        <v>704</v>
      </c>
      <c r="AQ15" s="110" t="s">
        <v>704</v>
      </c>
      <c r="AR15" s="110" t="s">
        <v>704</v>
      </c>
      <c r="AS15" s="110" t="s">
        <v>704</v>
      </c>
      <c r="AT15" s="110" t="s">
        <v>704</v>
      </c>
      <c r="AU15" s="110" t="s">
        <v>704</v>
      </c>
      <c r="AV15" s="110" t="s">
        <v>704</v>
      </c>
      <c r="AW15" s="110" t="s">
        <v>704</v>
      </c>
      <c r="AX15" s="110" t="s">
        <v>704</v>
      </c>
      <c r="AY15" s="110" t="s">
        <v>704</v>
      </c>
      <c r="AZ15" s="110" t="s">
        <v>704</v>
      </c>
      <c r="BA15" s="110" t="s">
        <v>704</v>
      </c>
      <c r="BB15" s="110" t="s">
        <v>704</v>
      </c>
      <c r="BC15" s="110" t="s">
        <v>704</v>
      </c>
      <c r="BD15" s="110" t="s">
        <v>704</v>
      </c>
      <c r="BE15" s="110" t="s">
        <v>704</v>
      </c>
      <c r="BF15" s="110" t="s">
        <v>704</v>
      </c>
      <c r="BG15" s="110" t="s">
        <v>704</v>
      </c>
      <c r="BH15" s="110" t="s">
        <v>704</v>
      </c>
      <c r="BI15" s="110" t="s">
        <v>704</v>
      </c>
      <c r="BJ15" s="110" t="s">
        <v>704</v>
      </c>
      <c r="BK15" s="110" t="s">
        <v>704</v>
      </c>
      <c r="BL15" s="110" t="s">
        <v>704</v>
      </c>
      <c r="BM15" s="110" t="s">
        <v>704</v>
      </c>
      <c r="BN15" s="110" t="s">
        <v>704</v>
      </c>
      <c r="BO15" s="110" t="s">
        <v>704</v>
      </c>
      <c r="BP15" s="110" t="s">
        <v>704</v>
      </c>
      <c r="BQ15" s="110" t="s">
        <v>704</v>
      </c>
      <c r="BR15" s="110" t="s">
        <v>704</v>
      </c>
      <c r="BS15" s="110" t="s">
        <v>704</v>
      </c>
      <c r="BT15" s="110" t="s">
        <v>704</v>
      </c>
      <c r="BU15" s="110" t="s">
        <v>704</v>
      </c>
      <c r="BV15" s="110" t="s">
        <v>704</v>
      </c>
      <c r="BW15" s="110" t="s">
        <v>704</v>
      </c>
      <c r="BX15" s="110" t="s">
        <v>704</v>
      </c>
      <c r="BY15" s="110" t="s">
        <v>704</v>
      </c>
      <c r="BZ15" s="110" t="s">
        <v>704</v>
      </c>
      <c r="CA15" s="110" t="s">
        <v>704</v>
      </c>
      <c r="CB15" s="110" t="s">
        <v>704</v>
      </c>
      <c r="CC15" s="110" t="s">
        <v>704</v>
      </c>
      <c r="CD15" s="110" t="s">
        <v>704</v>
      </c>
      <c r="CE15" s="110" t="s">
        <v>704</v>
      </c>
      <c r="CF15" s="110" t="s">
        <v>704</v>
      </c>
      <c r="CG15" s="110" t="s">
        <v>704</v>
      </c>
      <c r="CH15" s="110" t="s">
        <v>704</v>
      </c>
      <c r="CI15" s="110" t="s">
        <v>704</v>
      </c>
      <c r="CJ15" s="110" t="s">
        <v>704</v>
      </c>
      <c r="CK15" s="110" t="s">
        <v>704</v>
      </c>
      <c r="CL15" s="110" t="s">
        <v>704</v>
      </c>
      <c r="CM15" s="110" t="s">
        <v>704</v>
      </c>
      <c r="CN15" s="110" t="s">
        <v>704</v>
      </c>
      <c r="CO15" s="110" t="s">
        <v>704</v>
      </c>
      <c r="CP15" s="110" t="s">
        <v>704</v>
      </c>
      <c r="CQ15" s="110" t="s">
        <v>704</v>
      </c>
      <c r="CR15" s="110" t="s">
        <v>704</v>
      </c>
      <c r="CS15" s="110" t="s">
        <v>704</v>
      </c>
      <c r="CT15" s="110" t="s">
        <v>704</v>
      </c>
      <c r="CU15" s="110" t="s">
        <v>704</v>
      </c>
      <c r="CV15" s="110" t="s">
        <v>704</v>
      </c>
      <c r="CW15" s="110" t="s">
        <v>704</v>
      </c>
      <c r="CX15" s="110" t="s">
        <v>704</v>
      </c>
      <c r="CY15" s="110" t="s">
        <v>704</v>
      </c>
      <c r="CZ15" s="110" t="s">
        <v>704</v>
      </c>
      <c r="DA15" s="110" t="s">
        <v>704</v>
      </c>
      <c r="DB15" s="110" t="s">
        <v>704</v>
      </c>
      <c r="DC15" s="110" t="s">
        <v>704</v>
      </c>
      <c r="DD15" s="110" t="s">
        <v>704</v>
      </c>
      <c r="DE15" s="110" t="s">
        <v>704</v>
      </c>
      <c r="DF15" s="110" t="s">
        <v>704</v>
      </c>
    </row>
    <row r="16" spans="2:110" x14ac:dyDescent="0.2">
      <c r="B16" s="8" t="s">
        <v>92</v>
      </c>
      <c r="C16" s="9" t="s">
        <v>93</v>
      </c>
      <c r="D16" s="115" t="str">
        <f t="shared" si="2"/>
        <v xml:space="preserve">                                                                          </v>
      </c>
      <c r="E16" s="114">
        <v>0</v>
      </c>
      <c r="F16" s="114"/>
      <c r="G16" s="114"/>
      <c r="H16" s="114"/>
      <c r="I16" s="114">
        <v>0</v>
      </c>
      <c r="J16" s="114">
        <v>0</v>
      </c>
      <c r="K16" s="114">
        <v>0</v>
      </c>
      <c r="L16" s="114">
        <v>0</v>
      </c>
      <c r="M16" s="114">
        <v>0</v>
      </c>
      <c r="N16" s="114">
        <v>0</v>
      </c>
      <c r="O16" s="114">
        <v>0</v>
      </c>
      <c r="P16" s="114">
        <v>0</v>
      </c>
      <c r="Q16" s="114">
        <v>0</v>
      </c>
      <c r="R16" s="114">
        <v>0</v>
      </c>
      <c r="S16" s="114">
        <v>0</v>
      </c>
      <c r="T16" s="114">
        <v>0</v>
      </c>
      <c r="U16" s="114">
        <v>0</v>
      </c>
      <c r="V16" s="114">
        <v>0</v>
      </c>
      <c r="W16" s="114">
        <v>0</v>
      </c>
      <c r="X16" s="116">
        <f t="shared" si="0"/>
        <v>0</v>
      </c>
      <c r="Y16" s="251"/>
      <c r="AA16" s="67" t="s">
        <v>34</v>
      </c>
      <c r="AB16" s="117" t="s">
        <v>869</v>
      </c>
      <c r="AD16" s="10">
        <v>200</v>
      </c>
      <c r="AE16" s="10">
        <v>205</v>
      </c>
      <c r="AF16" s="114">
        <v>0</v>
      </c>
      <c r="AG16" s="114">
        <f t="shared" si="1"/>
        <v>0</v>
      </c>
      <c r="AJ16" s="110" t="s">
        <v>704</v>
      </c>
      <c r="AK16" s="110" t="s">
        <v>704</v>
      </c>
      <c r="AL16" s="110" t="s">
        <v>704</v>
      </c>
      <c r="AM16" s="110" t="s">
        <v>704</v>
      </c>
      <c r="AN16" s="110" t="s">
        <v>704</v>
      </c>
      <c r="AO16" s="110" t="s">
        <v>704</v>
      </c>
      <c r="AP16" s="110" t="s">
        <v>704</v>
      </c>
      <c r="AQ16" s="110" t="s">
        <v>704</v>
      </c>
      <c r="AR16" s="110" t="s">
        <v>704</v>
      </c>
      <c r="AS16" s="110" t="s">
        <v>704</v>
      </c>
      <c r="AT16" s="110" t="s">
        <v>704</v>
      </c>
      <c r="AU16" s="110" t="s">
        <v>704</v>
      </c>
      <c r="AV16" s="110" t="s">
        <v>704</v>
      </c>
      <c r="AW16" s="110" t="s">
        <v>704</v>
      </c>
      <c r="AX16" s="110" t="s">
        <v>704</v>
      </c>
      <c r="AY16" s="110" t="s">
        <v>704</v>
      </c>
      <c r="AZ16" s="110" t="s">
        <v>704</v>
      </c>
      <c r="BA16" s="110" t="s">
        <v>704</v>
      </c>
      <c r="BB16" s="110" t="s">
        <v>704</v>
      </c>
      <c r="BC16" s="110" t="s">
        <v>704</v>
      </c>
      <c r="BD16" s="110" t="s">
        <v>704</v>
      </c>
      <c r="BE16" s="110" t="s">
        <v>704</v>
      </c>
      <c r="BF16" s="110" t="s">
        <v>704</v>
      </c>
      <c r="BG16" s="110" t="s">
        <v>704</v>
      </c>
      <c r="BH16" s="110" t="s">
        <v>704</v>
      </c>
      <c r="BI16" s="110" t="s">
        <v>704</v>
      </c>
      <c r="BJ16" s="110" t="s">
        <v>704</v>
      </c>
      <c r="BK16" s="110" t="s">
        <v>704</v>
      </c>
      <c r="BL16" s="110" t="s">
        <v>704</v>
      </c>
      <c r="BM16" s="110" t="s">
        <v>704</v>
      </c>
      <c r="BN16" s="110" t="s">
        <v>704</v>
      </c>
      <c r="BO16" s="110" t="s">
        <v>704</v>
      </c>
      <c r="BP16" s="110" t="s">
        <v>704</v>
      </c>
      <c r="BQ16" s="110" t="s">
        <v>704</v>
      </c>
      <c r="BR16" s="110" t="s">
        <v>704</v>
      </c>
      <c r="BS16" s="110" t="s">
        <v>704</v>
      </c>
      <c r="BT16" s="110" t="s">
        <v>704</v>
      </c>
      <c r="BU16" s="110" t="s">
        <v>704</v>
      </c>
      <c r="BV16" s="110" t="s">
        <v>704</v>
      </c>
      <c r="BW16" s="110" t="s">
        <v>704</v>
      </c>
      <c r="BX16" s="110" t="s">
        <v>704</v>
      </c>
      <c r="BY16" s="110" t="s">
        <v>704</v>
      </c>
      <c r="BZ16" s="110" t="s">
        <v>704</v>
      </c>
      <c r="CA16" s="110" t="s">
        <v>704</v>
      </c>
      <c r="CB16" s="110" t="s">
        <v>704</v>
      </c>
      <c r="CC16" s="110" t="s">
        <v>704</v>
      </c>
      <c r="CD16" s="110" t="s">
        <v>704</v>
      </c>
      <c r="CE16" s="110" t="s">
        <v>704</v>
      </c>
      <c r="CF16" s="110" t="s">
        <v>704</v>
      </c>
      <c r="CG16" s="110" t="s">
        <v>704</v>
      </c>
      <c r="CH16" s="110" t="s">
        <v>704</v>
      </c>
      <c r="CI16" s="110" t="s">
        <v>704</v>
      </c>
      <c r="CJ16" s="110" t="s">
        <v>704</v>
      </c>
      <c r="CK16" s="110" t="s">
        <v>704</v>
      </c>
      <c r="CL16" s="110" t="s">
        <v>704</v>
      </c>
      <c r="CM16" s="110" t="s">
        <v>704</v>
      </c>
      <c r="CN16" s="110" t="s">
        <v>704</v>
      </c>
      <c r="CO16" s="110" t="s">
        <v>704</v>
      </c>
      <c r="CP16" s="110" t="s">
        <v>704</v>
      </c>
      <c r="CQ16" s="110" t="s">
        <v>704</v>
      </c>
      <c r="CR16" s="110" t="s">
        <v>704</v>
      </c>
      <c r="CS16" s="110" t="s">
        <v>704</v>
      </c>
      <c r="CT16" s="110" t="s">
        <v>704</v>
      </c>
      <c r="CU16" s="110" t="s">
        <v>704</v>
      </c>
      <c r="CV16" s="110" t="s">
        <v>704</v>
      </c>
      <c r="CW16" s="110" t="s">
        <v>704</v>
      </c>
      <c r="CX16" s="110" t="s">
        <v>704</v>
      </c>
      <c r="CY16" s="110" t="s">
        <v>704</v>
      </c>
      <c r="CZ16" s="110" t="s">
        <v>704</v>
      </c>
      <c r="DA16" s="110" t="s">
        <v>704</v>
      </c>
      <c r="DB16" s="110" t="s">
        <v>704</v>
      </c>
      <c r="DC16" s="110" t="s">
        <v>704</v>
      </c>
      <c r="DD16" s="110" t="s">
        <v>704</v>
      </c>
      <c r="DE16" s="110" t="s">
        <v>704</v>
      </c>
      <c r="DF16" s="110" t="s">
        <v>704</v>
      </c>
    </row>
    <row r="17" spans="2:110" x14ac:dyDescent="0.2">
      <c r="B17" s="8" t="s">
        <v>94</v>
      </c>
      <c r="C17" s="9" t="s">
        <v>95</v>
      </c>
      <c r="D17" s="115" t="str">
        <f t="shared" si="2"/>
        <v xml:space="preserve">8710104                                                                          </v>
      </c>
      <c r="E17" s="114">
        <v>122604.6</v>
      </c>
      <c r="F17" s="114"/>
      <c r="G17" s="114"/>
      <c r="H17" s="114"/>
      <c r="I17" s="114">
        <v>0</v>
      </c>
      <c r="J17" s="114">
        <v>0</v>
      </c>
      <c r="K17" s="114">
        <v>0</v>
      </c>
      <c r="L17" s="114">
        <v>0</v>
      </c>
      <c r="M17" s="114">
        <v>424.77</v>
      </c>
      <c r="N17" s="114">
        <v>0</v>
      </c>
      <c r="O17" s="114">
        <v>0</v>
      </c>
      <c r="P17" s="114">
        <v>0</v>
      </c>
      <c r="Q17" s="114">
        <v>0</v>
      </c>
      <c r="R17" s="114">
        <v>0</v>
      </c>
      <c r="S17" s="114">
        <v>0</v>
      </c>
      <c r="T17" s="114">
        <v>0</v>
      </c>
      <c r="U17" s="114">
        <v>0</v>
      </c>
      <c r="V17" s="114">
        <v>0</v>
      </c>
      <c r="W17" s="114">
        <v>0</v>
      </c>
      <c r="X17" s="116">
        <f t="shared" si="0"/>
        <v>123029.37000000001</v>
      </c>
      <c r="Y17" s="251"/>
      <c r="AA17" s="67" t="s">
        <v>35</v>
      </c>
      <c r="AB17" s="117" t="s">
        <v>870</v>
      </c>
      <c r="AD17" s="10">
        <v>200</v>
      </c>
      <c r="AE17" s="10">
        <v>206</v>
      </c>
      <c r="AF17" s="114">
        <v>123029.37000000002</v>
      </c>
      <c r="AG17" s="114">
        <f t="shared" si="1"/>
        <v>0</v>
      </c>
      <c r="AJ17" s="110">
        <v>8710104</v>
      </c>
      <c r="AK17" s="110" t="s">
        <v>704</v>
      </c>
      <c r="AL17" s="110" t="s">
        <v>704</v>
      </c>
      <c r="AM17" s="110" t="s">
        <v>704</v>
      </c>
      <c r="AN17" s="110" t="s">
        <v>704</v>
      </c>
      <c r="AO17" s="110" t="s">
        <v>704</v>
      </c>
      <c r="AP17" s="110" t="s">
        <v>704</v>
      </c>
      <c r="AQ17" s="110" t="s">
        <v>704</v>
      </c>
      <c r="AR17" s="110" t="s">
        <v>704</v>
      </c>
      <c r="AS17" s="110" t="s">
        <v>704</v>
      </c>
      <c r="AT17" s="110" t="s">
        <v>704</v>
      </c>
      <c r="AU17" s="110" t="s">
        <v>704</v>
      </c>
      <c r="AV17" s="110" t="s">
        <v>704</v>
      </c>
      <c r="AW17" s="110" t="s">
        <v>704</v>
      </c>
      <c r="AX17" s="110" t="s">
        <v>704</v>
      </c>
      <c r="AY17" s="110" t="s">
        <v>704</v>
      </c>
      <c r="AZ17" s="110" t="s">
        <v>704</v>
      </c>
      <c r="BA17" s="110" t="s">
        <v>704</v>
      </c>
      <c r="BB17" s="110" t="s">
        <v>704</v>
      </c>
      <c r="BC17" s="110" t="s">
        <v>704</v>
      </c>
      <c r="BD17" s="110" t="s">
        <v>704</v>
      </c>
      <c r="BE17" s="110" t="s">
        <v>704</v>
      </c>
      <c r="BF17" s="110" t="s">
        <v>704</v>
      </c>
      <c r="BG17" s="110" t="s">
        <v>704</v>
      </c>
      <c r="BH17" s="110" t="s">
        <v>704</v>
      </c>
      <c r="BI17" s="110" t="s">
        <v>704</v>
      </c>
      <c r="BJ17" s="110" t="s">
        <v>704</v>
      </c>
      <c r="BK17" s="110" t="s">
        <v>704</v>
      </c>
      <c r="BL17" s="110" t="s">
        <v>704</v>
      </c>
      <c r="BM17" s="110" t="s">
        <v>704</v>
      </c>
      <c r="BN17" s="110" t="s">
        <v>704</v>
      </c>
      <c r="BO17" s="110" t="s">
        <v>704</v>
      </c>
      <c r="BP17" s="110" t="s">
        <v>704</v>
      </c>
      <c r="BQ17" s="110" t="s">
        <v>704</v>
      </c>
      <c r="BR17" s="110" t="s">
        <v>704</v>
      </c>
      <c r="BS17" s="110" t="s">
        <v>704</v>
      </c>
      <c r="BT17" s="110" t="s">
        <v>704</v>
      </c>
      <c r="BU17" s="110" t="s">
        <v>704</v>
      </c>
      <c r="BV17" s="110" t="s">
        <v>704</v>
      </c>
      <c r="BW17" s="110" t="s">
        <v>704</v>
      </c>
      <c r="BX17" s="110" t="s">
        <v>704</v>
      </c>
      <c r="BY17" s="110" t="s">
        <v>704</v>
      </c>
      <c r="BZ17" s="110" t="s">
        <v>704</v>
      </c>
      <c r="CA17" s="110" t="s">
        <v>704</v>
      </c>
      <c r="CB17" s="110" t="s">
        <v>704</v>
      </c>
      <c r="CC17" s="110" t="s">
        <v>704</v>
      </c>
      <c r="CD17" s="110" t="s">
        <v>704</v>
      </c>
      <c r="CE17" s="110" t="s">
        <v>704</v>
      </c>
      <c r="CF17" s="110" t="s">
        <v>704</v>
      </c>
      <c r="CG17" s="110" t="s">
        <v>704</v>
      </c>
      <c r="CH17" s="110" t="s">
        <v>704</v>
      </c>
      <c r="CI17" s="110" t="s">
        <v>704</v>
      </c>
      <c r="CJ17" s="110" t="s">
        <v>704</v>
      </c>
      <c r="CK17" s="110" t="s">
        <v>704</v>
      </c>
      <c r="CL17" s="110" t="s">
        <v>704</v>
      </c>
      <c r="CM17" s="110" t="s">
        <v>704</v>
      </c>
      <c r="CN17" s="110" t="s">
        <v>704</v>
      </c>
      <c r="CO17" s="110" t="s">
        <v>704</v>
      </c>
      <c r="CP17" s="110" t="s">
        <v>704</v>
      </c>
      <c r="CQ17" s="110" t="s">
        <v>704</v>
      </c>
      <c r="CR17" s="110" t="s">
        <v>704</v>
      </c>
      <c r="CS17" s="110" t="s">
        <v>704</v>
      </c>
      <c r="CT17" s="110" t="s">
        <v>704</v>
      </c>
      <c r="CU17" s="110" t="s">
        <v>704</v>
      </c>
      <c r="CV17" s="110" t="s">
        <v>704</v>
      </c>
      <c r="CW17" s="110" t="s">
        <v>704</v>
      </c>
      <c r="CX17" s="110" t="s">
        <v>704</v>
      </c>
      <c r="CY17" s="110" t="s">
        <v>704</v>
      </c>
      <c r="CZ17" s="110" t="s">
        <v>704</v>
      </c>
      <c r="DA17" s="110" t="s">
        <v>704</v>
      </c>
      <c r="DB17" s="110" t="s">
        <v>704</v>
      </c>
      <c r="DC17" s="110" t="s">
        <v>704</v>
      </c>
      <c r="DD17" s="110" t="s">
        <v>704</v>
      </c>
      <c r="DE17" s="110" t="s">
        <v>704</v>
      </c>
      <c r="DF17" s="110" t="s">
        <v>704</v>
      </c>
    </row>
    <row r="18" spans="2:110" x14ac:dyDescent="0.2">
      <c r="B18" s="8" t="s">
        <v>96</v>
      </c>
      <c r="C18" s="9" t="s">
        <v>97</v>
      </c>
      <c r="D18" s="115" t="str">
        <f t="shared" si="2"/>
        <v xml:space="preserve">8710103                                                                          </v>
      </c>
      <c r="E18" s="114">
        <v>3.99</v>
      </c>
      <c r="F18" s="114"/>
      <c r="G18" s="114"/>
      <c r="H18" s="114"/>
      <c r="I18" s="114">
        <v>0</v>
      </c>
      <c r="J18" s="114">
        <v>0</v>
      </c>
      <c r="K18" s="114">
        <v>0</v>
      </c>
      <c r="L18" s="114">
        <v>0</v>
      </c>
      <c r="M18" s="114">
        <v>0</v>
      </c>
      <c r="N18" s="114">
        <v>0</v>
      </c>
      <c r="O18" s="114">
        <v>-3.99</v>
      </c>
      <c r="P18" s="114">
        <v>0</v>
      </c>
      <c r="Q18" s="114">
        <v>0</v>
      </c>
      <c r="R18" s="114">
        <v>0</v>
      </c>
      <c r="S18" s="114">
        <v>0</v>
      </c>
      <c r="T18" s="114">
        <v>0</v>
      </c>
      <c r="U18" s="114">
        <v>0</v>
      </c>
      <c r="V18" s="114">
        <v>0</v>
      </c>
      <c r="W18" s="114">
        <v>0</v>
      </c>
      <c r="X18" s="116">
        <f t="shared" si="0"/>
        <v>0</v>
      </c>
      <c r="Y18" s="251"/>
      <c r="AA18" s="67" t="s">
        <v>36</v>
      </c>
      <c r="AB18" s="117" t="s">
        <v>871</v>
      </c>
      <c r="AD18" s="10">
        <v>200</v>
      </c>
      <c r="AE18" s="10">
        <v>207</v>
      </c>
      <c r="AF18" s="114">
        <v>0</v>
      </c>
      <c r="AG18" s="114">
        <f t="shared" si="1"/>
        <v>0</v>
      </c>
      <c r="AJ18" s="110">
        <v>8710103</v>
      </c>
      <c r="AK18" s="110" t="s">
        <v>704</v>
      </c>
      <c r="AL18" s="110" t="s">
        <v>704</v>
      </c>
      <c r="AM18" s="110" t="s">
        <v>704</v>
      </c>
      <c r="AN18" s="110" t="s">
        <v>704</v>
      </c>
      <c r="AO18" s="110" t="s">
        <v>704</v>
      </c>
      <c r="AP18" s="110" t="s">
        <v>704</v>
      </c>
      <c r="AQ18" s="110" t="s">
        <v>704</v>
      </c>
      <c r="AR18" s="110" t="s">
        <v>704</v>
      </c>
      <c r="AS18" s="110" t="s">
        <v>704</v>
      </c>
      <c r="AT18" s="110" t="s">
        <v>704</v>
      </c>
      <c r="AU18" s="110" t="s">
        <v>704</v>
      </c>
      <c r="AV18" s="110" t="s">
        <v>704</v>
      </c>
      <c r="AW18" s="110" t="s">
        <v>704</v>
      </c>
      <c r="AX18" s="110" t="s">
        <v>704</v>
      </c>
      <c r="AY18" s="110" t="s">
        <v>704</v>
      </c>
      <c r="AZ18" s="110" t="s">
        <v>704</v>
      </c>
      <c r="BA18" s="110" t="s">
        <v>704</v>
      </c>
      <c r="BB18" s="110" t="s">
        <v>704</v>
      </c>
      <c r="BC18" s="110" t="s">
        <v>704</v>
      </c>
      <c r="BD18" s="110" t="s">
        <v>704</v>
      </c>
      <c r="BE18" s="110" t="s">
        <v>704</v>
      </c>
      <c r="BF18" s="110" t="s">
        <v>704</v>
      </c>
      <c r="BG18" s="110" t="s">
        <v>704</v>
      </c>
      <c r="BH18" s="110" t="s">
        <v>704</v>
      </c>
      <c r="BI18" s="110" t="s">
        <v>704</v>
      </c>
      <c r="BJ18" s="110" t="s">
        <v>704</v>
      </c>
      <c r="BK18" s="110" t="s">
        <v>704</v>
      </c>
      <c r="BL18" s="110" t="s">
        <v>704</v>
      </c>
      <c r="BM18" s="110" t="s">
        <v>704</v>
      </c>
      <c r="BN18" s="110" t="s">
        <v>704</v>
      </c>
      <c r="BO18" s="110" t="s">
        <v>704</v>
      </c>
      <c r="BP18" s="110" t="s">
        <v>704</v>
      </c>
      <c r="BQ18" s="110" t="s">
        <v>704</v>
      </c>
      <c r="BR18" s="110" t="s">
        <v>704</v>
      </c>
      <c r="BS18" s="110" t="s">
        <v>704</v>
      </c>
      <c r="BT18" s="110" t="s">
        <v>704</v>
      </c>
      <c r="BU18" s="110" t="s">
        <v>704</v>
      </c>
      <c r="BV18" s="110" t="s">
        <v>704</v>
      </c>
      <c r="BW18" s="110" t="s">
        <v>704</v>
      </c>
      <c r="BX18" s="110" t="s">
        <v>704</v>
      </c>
      <c r="BY18" s="110" t="s">
        <v>704</v>
      </c>
      <c r="BZ18" s="110" t="s">
        <v>704</v>
      </c>
      <c r="CA18" s="110" t="s">
        <v>704</v>
      </c>
      <c r="CB18" s="110" t="s">
        <v>704</v>
      </c>
      <c r="CC18" s="110" t="s">
        <v>704</v>
      </c>
      <c r="CD18" s="110" t="s">
        <v>704</v>
      </c>
      <c r="CE18" s="110" t="s">
        <v>704</v>
      </c>
      <c r="CF18" s="110" t="s">
        <v>704</v>
      </c>
      <c r="CG18" s="110" t="s">
        <v>704</v>
      </c>
      <c r="CH18" s="110" t="s">
        <v>704</v>
      </c>
      <c r="CI18" s="110" t="s">
        <v>704</v>
      </c>
      <c r="CJ18" s="110" t="s">
        <v>704</v>
      </c>
      <c r="CK18" s="110" t="s">
        <v>704</v>
      </c>
      <c r="CL18" s="110" t="s">
        <v>704</v>
      </c>
      <c r="CM18" s="110" t="s">
        <v>704</v>
      </c>
      <c r="CN18" s="110" t="s">
        <v>704</v>
      </c>
      <c r="CO18" s="110" t="s">
        <v>704</v>
      </c>
      <c r="CP18" s="110" t="s">
        <v>704</v>
      </c>
      <c r="CQ18" s="110" t="s">
        <v>704</v>
      </c>
      <c r="CR18" s="110" t="s">
        <v>704</v>
      </c>
      <c r="CS18" s="110" t="s">
        <v>704</v>
      </c>
      <c r="CT18" s="110" t="s">
        <v>704</v>
      </c>
      <c r="CU18" s="110" t="s">
        <v>704</v>
      </c>
      <c r="CV18" s="110" t="s">
        <v>704</v>
      </c>
      <c r="CW18" s="110" t="s">
        <v>704</v>
      </c>
      <c r="CX18" s="110" t="s">
        <v>704</v>
      </c>
      <c r="CY18" s="110" t="s">
        <v>704</v>
      </c>
      <c r="CZ18" s="110" t="s">
        <v>704</v>
      </c>
      <c r="DA18" s="110" t="s">
        <v>704</v>
      </c>
      <c r="DB18" s="110" t="s">
        <v>704</v>
      </c>
      <c r="DC18" s="110" t="s">
        <v>704</v>
      </c>
      <c r="DD18" s="110" t="s">
        <v>704</v>
      </c>
      <c r="DE18" s="110" t="s">
        <v>704</v>
      </c>
      <c r="DF18" s="110" t="s">
        <v>704</v>
      </c>
    </row>
    <row r="19" spans="2:110" x14ac:dyDescent="0.2">
      <c r="B19" s="8" t="s">
        <v>98</v>
      </c>
      <c r="C19" s="11" t="s">
        <v>99</v>
      </c>
      <c r="D19" s="115" t="str">
        <f t="shared" si="2"/>
        <v xml:space="preserve">8710107                                                                          </v>
      </c>
      <c r="E19" s="114">
        <v>11271.22</v>
      </c>
      <c r="F19" s="114"/>
      <c r="G19" s="114"/>
      <c r="H19" s="114"/>
      <c r="I19" s="114">
        <v>14768.08</v>
      </c>
      <c r="J19" s="114">
        <v>0</v>
      </c>
      <c r="K19" s="114">
        <v>0</v>
      </c>
      <c r="L19" s="114">
        <v>0</v>
      </c>
      <c r="M19" s="114">
        <v>7320.25</v>
      </c>
      <c r="N19" s="114">
        <v>0</v>
      </c>
      <c r="O19" s="114">
        <v>0</v>
      </c>
      <c r="P19" s="114">
        <v>0</v>
      </c>
      <c r="Q19" s="114">
        <v>0</v>
      </c>
      <c r="R19" s="114">
        <v>0</v>
      </c>
      <c r="S19" s="114">
        <v>0</v>
      </c>
      <c r="T19" s="114">
        <v>0</v>
      </c>
      <c r="U19" s="114">
        <v>0</v>
      </c>
      <c r="V19" s="114">
        <v>0</v>
      </c>
      <c r="W19" s="114">
        <v>0</v>
      </c>
      <c r="X19" s="116">
        <f t="shared" si="0"/>
        <v>33359.550000000003</v>
      </c>
      <c r="Y19" s="251"/>
      <c r="AA19" s="67" t="s">
        <v>37</v>
      </c>
      <c r="AB19" s="117" t="s">
        <v>872</v>
      </c>
      <c r="AD19" s="10">
        <v>200</v>
      </c>
      <c r="AE19" s="10">
        <v>208</v>
      </c>
      <c r="AF19" s="114">
        <v>33359.550000000003</v>
      </c>
      <c r="AG19" s="114">
        <f t="shared" si="1"/>
        <v>0</v>
      </c>
      <c r="AJ19" s="110">
        <v>8710107</v>
      </c>
      <c r="AK19" s="110" t="s">
        <v>704</v>
      </c>
      <c r="AL19" s="110" t="s">
        <v>704</v>
      </c>
      <c r="AM19" s="110" t="s">
        <v>704</v>
      </c>
      <c r="AN19" s="110" t="s">
        <v>704</v>
      </c>
      <c r="AO19" s="110" t="s">
        <v>704</v>
      </c>
      <c r="AP19" s="110" t="s">
        <v>704</v>
      </c>
      <c r="AQ19" s="110" t="s">
        <v>704</v>
      </c>
      <c r="AR19" s="110" t="s">
        <v>704</v>
      </c>
      <c r="AS19" s="110" t="s">
        <v>704</v>
      </c>
      <c r="AT19" s="110" t="s">
        <v>704</v>
      </c>
      <c r="AU19" s="110" t="s">
        <v>704</v>
      </c>
      <c r="AV19" s="110" t="s">
        <v>704</v>
      </c>
      <c r="AW19" s="110" t="s">
        <v>704</v>
      </c>
      <c r="AX19" s="110" t="s">
        <v>704</v>
      </c>
      <c r="AY19" s="110" t="s">
        <v>704</v>
      </c>
      <c r="AZ19" s="110" t="s">
        <v>704</v>
      </c>
      <c r="BA19" s="110" t="s">
        <v>704</v>
      </c>
      <c r="BB19" s="110" t="s">
        <v>704</v>
      </c>
      <c r="BC19" s="110" t="s">
        <v>704</v>
      </c>
      <c r="BD19" s="110" t="s">
        <v>704</v>
      </c>
      <c r="BE19" s="110" t="s">
        <v>704</v>
      </c>
      <c r="BF19" s="110" t="s">
        <v>704</v>
      </c>
      <c r="BG19" s="110" t="s">
        <v>704</v>
      </c>
      <c r="BH19" s="110" t="s">
        <v>704</v>
      </c>
      <c r="BI19" s="110" t="s">
        <v>704</v>
      </c>
      <c r="BJ19" s="110" t="s">
        <v>704</v>
      </c>
      <c r="BK19" s="110" t="s">
        <v>704</v>
      </c>
      <c r="BL19" s="110" t="s">
        <v>704</v>
      </c>
      <c r="BM19" s="110" t="s">
        <v>704</v>
      </c>
      <c r="BN19" s="110" t="s">
        <v>704</v>
      </c>
      <c r="BO19" s="110" t="s">
        <v>704</v>
      </c>
      <c r="BP19" s="110" t="s">
        <v>704</v>
      </c>
      <c r="BQ19" s="110" t="s">
        <v>704</v>
      </c>
      <c r="BR19" s="110" t="s">
        <v>704</v>
      </c>
      <c r="BS19" s="110" t="s">
        <v>704</v>
      </c>
      <c r="BT19" s="110" t="s">
        <v>704</v>
      </c>
      <c r="BU19" s="110" t="s">
        <v>704</v>
      </c>
      <c r="BV19" s="110" t="s">
        <v>704</v>
      </c>
      <c r="BW19" s="110" t="s">
        <v>704</v>
      </c>
      <c r="BX19" s="110" t="s">
        <v>704</v>
      </c>
      <c r="BY19" s="110" t="s">
        <v>704</v>
      </c>
      <c r="BZ19" s="110" t="s">
        <v>704</v>
      </c>
      <c r="CA19" s="110" t="s">
        <v>704</v>
      </c>
      <c r="CB19" s="110" t="s">
        <v>704</v>
      </c>
      <c r="CC19" s="110" t="s">
        <v>704</v>
      </c>
      <c r="CD19" s="110" t="s">
        <v>704</v>
      </c>
      <c r="CE19" s="110" t="s">
        <v>704</v>
      </c>
      <c r="CF19" s="110" t="s">
        <v>704</v>
      </c>
      <c r="CG19" s="110" t="s">
        <v>704</v>
      </c>
      <c r="CH19" s="110" t="s">
        <v>704</v>
      </c>
      <c r="CI19" s="110" t="s">
        <v>704</v>
      </c>
      <c r="CJ19" s="110" t="s">
        <v>704</v>
      </c>
      <c r="CK19" s="110" t="s">
        <v>704</v>
      </c>
      <c r="CL19" s="110" t="s">
        <v>704</v>
      </c>
      <c r="CM19" s="110" t="s">
        <v>704</v>
      </c>
      <c r="CN19" s="110" t="s">
        <v>704</v>
      </c>
      <c r="CO19" s="110" t="s">
        <v>704</v>
      </c>
      <c r="CP19" s="110" t="s">
        <v>704</v>
      </c>
      <c r="CQ19" s="110" t="s">
        <v>704</v>
      </c>
      <c r="CR19" s="110" t="s">
        <v>704</v>
      </c>
      <c r="CS19" s="110" t="s">
        <v>704</v>
      </c>
      <c r="CT19" s="110" t="s">
        <v>704</v>
      </c>
      <c r="CU19" s="110" t="s">
        <v>704</v>
      </c>
      <c r="CV19" s="110" t="s">
        <v>704</v>
      </c>
      <c r="CW19" s="110" t="s">
        <v>704</v>
      </c>
      <c r="CX19" s="110" t="s">
        <v>704</v>
      </c>
      <c r="CY19" s="110" t="s">
        <v>704</v>
      </c>
      <c r="CZ19" s="110" t="s">
        <v>704</v>
      </c>
      <c r="DA19" s="110" t="s">
        <v>704</v>
      </c>
      <c r="DB19" s="110" t="s">
        <v>704</v>
      </c>
      <c r="DC19" s="110" t="s">
        <v>704</v>
      </c>
      <c r="DD19" s="110" t="s">
        <v>704</v>
      </c>
      <c r="DE19" s="110" t="s">
        <v>704</v>
      </c>
      <c r="DF19" s="110" t="s">
        <v>704</v>
      </c>
    </row>
    <row r="20" spans="2:110" x14ac:dyDescent="0.2">
      <c r="B20" s="8" t="s">
        <v>100</v>
      </c>
      <c r="C20" s="11" t="s">
        <v>101</v>
      </c>
      <c r="D20" s="115" t="str">
        <f t="shared" si="2"/>
        <v xml:space="preserve">8710102                                                                          </v>
      </c>
      <c r="E20" s="114">
        <v>14607.99</v>
      </c>
      <c r="F20" s="114"/>
      <c r="G20" s="114"/>
      <c r="H20" s="114"/>
      <c r="I20" s="114">
        <v>0</v>
      </c>
      <c r="J20" s="114">
        <v>0</v>
      </c>
      <c r="K20" s="114">
        <v>0</v>
      </c>
      <c r="L20" s="114">
        <v>0</v>
      </c>
      <c r="M20" s="114">
        <v>-1309.1599999999999</v>
      </c>
      <c r="N20" s="114">
        <v>0</v>
      </c>
      <c r="O20" s="114">
        <v>0</v>
      </c>
      <c r="P20" s="114">
        <v>0</v>
      </c>
      <c r="Q20" s="114">
        <v>0</v>
      </c>
      <c r="R20" s="114">
        <v>0</v>
      </c>
      <c r="S20" s="114">
        <v>0</v>
      </c>
      <c r="T20" s="114">
        <v>0</v>
      </c>
      <c r="U20" s="114">
        <v>0</v>
      </c>
      <c r="V20" s="114">
        <v>0</v>
      </c>
      <c r="W20" s="114">
        <v>0</v>
      </c>
      <c r="X20" s="116">
        <f t="shared" si="0"/>
        <v>13298.83</v>
      </c>
      <c r="Y20" s="251"/>
      <c r="AA20" s="67" t="s">
        <v>38</v>
      </c>
      <c r="AB20" s="117">
        <v>0</v>
      </c>
      <c r="AD20" s="10">
        <v>200</v>
      </c>
      <c r="AE20" s="10">
        <v>209</v>
      </c>
      <c r="AF20" s="114">
        <v>13298.83</v>
      </c>
      <c r="AG20" s="114">
        <f t="shared" si="1"/>
        <v>0</v>
      </c>
      <c r="AJ20" s="110">
        <v>8710102</v>
      </c>
      <c r="AK20" s="110" t="s">
        <v>704</v>
      </c>
      <c r="AL20" s="110" t="s">
        <v>704</v>
      </c>
      <c r="AM20" s="110" t="s">
        <v>704</v>
      </c>
      <c r="AN20" s="110" t="s">
        <v>704</v>
      </c>
      <c r="AO20" s="110" t="s">
        <v>704</v>
      </c>
      <c r="AP20" s="110" t="s">
        <v>704</v>
      </c>
      <c r="AQ20" s="110" t="s">
        <v>704</v>
      </c>
      <c r="AR20" s="110" t="s">
        <v>704</v>
      </c>
      <c r="AS20" s="110" t="s">
        <v>704</v>
      </c>
      <c r="AT20" s="110" t="s">
        <v>704</v>
      </c>
      <c r="AU20" s="110" t="s">
        <v>704</v>
      </c>
      <c r="AV20" s="110" t="s">
        <v>704</v>
      </c>
      <c r="AW20" s="110" t="s">
        <v>704</v>
      </c>
      <c r="AX20" s="110" t="s">
        <v>704</v>
      </c>
      <c r="AY20" s="110" t="s">
        <v>704</v>
      </c>
      <c r="AZ20" s="110" t="s">
        <v>704</v>
      </c>
      <c r="BA20" s="110" t="s">
        <v>704</v>
      </c>
      <c r="BB20" s="110" t="s">
        <v>704</v>
      </c>
      <c r="BC20" s="110" t="s">
        <v>704</v>
      </c>
      <c r="BD20" s="110" t="s">
        <v>704</v>
      </c>
      <c r="BE20" s="110" t="s">
        <v>704</v>
      </c>
      <c r="BF20" s="110" t="s">
        <v>704</v>
      </c>
      <c r="BG20" s="110" t="s">
        <v>704</v>
      </c>
      <c r="BH20" s="110" t="s">
        <v>704</v>
      </c>
      <c r="BI20" s="110" t="s">
        <v>704</v>
      </c>
      <c r="BJ20" s="110" t="s">
        <v>704</v>
      </c>
      <c r="BK20" s="110" t="s">
        <v>704</v>
      </c>
      <c r="BL20" s="110" t="s">
        <v>704</v>
      </c>
      <c r="BM20" s="110" t="s">
        <v>704</v>
      </c>
      <c r="BN20" s="110" t="s">
        <v>704</v>
      </c>
      <c r="BO20" s="110" t="s">
        <v>704</v>
      </c>
      <c r="BP20" s="110" t="s">
        <v>704</v>
      </c>
      <c r="BQ20" s="110" t="s">
        <v>704</v>
      </c>
      <c r="BR20" s="110" t="s">
        <v>704</v>
      </c>
      <c r="BS20" s="110" t="s">
        <v>704</v>
      </c>
      <c r="BT20" s="110" t="s">
        <v>704</v>
      </c>
      <c r="BU20" s="110" t="s">
        <v>704</v>
      </c>
      <c r="BV20" s="110" t="s">
        <v>704</v>
      </c>
      <c r="BW20" s="110" t="s">
        <v>704</v>
      </c>
      <c r="BX20" s="110" t="s">
        <v>704</v>
      </c>
      <c r="BY20" s="110" t="s">
        <v>704</v>
      </c>
      <c r="BZ20" s="110" t="s">
        <v>704</v>
      </c>
      <c r="CA20" s="110" t="s">
        <v>704</v>
      </c>
      <c r="CB20" s="110" t="s">
        <v>704</v>
      </c>
      <c r="CC20" s="110" t="s">
        <v>704</v>
      </c>
      <c r="CD20" s="110" t="s">
        <v>704</v>
      </c>
      <c r="CE20" s="110" t="s">
        <v>704</v>
      </c>
      <c r="CF20" s="110" t="s">
        <v>704</v>
      </c>
      <c r="CG20" s="110" t="s">
        <v>704</v>
      </c>
      <c r="CH20" s="110" t="s">
        <v>704</v>
      </c>
      <c r="CI20" s="110" t="s">
        <v>704</v>
      </c>
      <c r="CJ20" s="110" t="s">
        <v>704</v>
      </c>
      <c r="CK20" s="110" t="s">
        <v>704</v>
      </c>
      <c r="CL20" s="110" t="s">
        <v>704</v>
      </c>
      <c r="CM20" s="110" t="s">
        <v>704</v>
      </c>
      <c r="CN20" s="110" t="s">
        <v>704</v>
      </c>
      <c r="CO20" s="110" t="s">
        <v>704</v>
      </c>
      <c r="CP20" s="110" t="s">
        <v>704</v>
      </c>
      <c r="CQ20" s="110" t="s">
        <v>704</v>
      </c>
      <c r="CR20" s="110" t="s">
        <v>704</v>
      </c>
      <c r="CS20" s="110" t="s">
        <v>704</v>
      </c>
      <c r="CT20" s="110" t="s">
        <v>704</v>
      </c>
      <c r="CU20" s="110" t="s">
        <v>704</v>
      </c>
      <c r="CV20" s="110" t="s">
        <v>704</v>
      </c>
      <c r="CW20" s="110" t="s">
        <v>704</v>
      </c>
      <c r="CX20" s="110" t="s">
        <v>704</v>
      </c>
      <c r="CY20" s="110" t="s">
        <v>704</v>
      </c>
      <c r="CZ20" s="110" t="s">
        <v>704</v>
      </c>
      <c r="DA20" s="110" t="s">
        <v>704</v>
      </c>
      <c r="DB20" s="110" t="s">
        <v>704</v>
      </c>
      <c r="DC20" s="110" t="s">
        <v>704</v>
      </c>
      <c r="DD20" s="110" t="s">
        <v>704</v>
      </c>
      <c r="DE20" s="110" t="s">
        <v>704</v>
      </c>
      <c r="DF20" s="110" t="s">
        <v>704</v>
      </c>
    </row>
    <row r="21" spans="2:110" x14ac:dyDescent="0.2">
      <c r="B21" s="8" t="s">
        <v>102</v>
      </c>
      <c r="C21" s="11" t="s">
        <v>103</v>
      </c>
      <c r="D21" s="115" t="str">
        <f t="shared" si="2"/>
        <v xml:space="preserve">                                                                          </v>
      </c>
      <c r="E21" s="114">
        <v>0</v>
      </c>
      <c r="F21" s="114"/>
      <c r="G21" s="114"/>
      <c r="H21" s="114"/>
      <c r="I21" s="114">
        <v>0</v>
      </c>
      <c r="J21" s="114">
        <v>0</v>
      </c>
      <c r="K21" s="114">
        <v>0</v>
      </c>
      <c r="L21" s="114">
        <v>0</v>
      </c>
      <c r="M21" s="114">
        <v>0</v>
      </c>
      <c r="N21" s="114">
        <v>0</v>
      </c>
      <c r="O21" s="114">
        <v>0</v>
      </c>
      <c r="P21" s="114">
        <v>0</v>
      </c>
      <c r="Q21" s="114">
        <v>0</v>
      </c>
      <c r="R21" s="114">
        <v>0</v>
      </c>
      <c r="S21" s="114">
        <v>0</v>
      </c>
      <c r="T21" s="114">
        <v>0</v>
      </c>
      <c r="U21" s="114">
        <v>0</v>
      </c>
      <c r="V21" s="114">
        <v>0</v>
      </c>
      <c r="W21" s="114">
        <v>0</v>
      </c>
      <c r="X21" s="116">
        <f t="shared" si="0"/>
        <v>0</v>
      </c>
      <c r="Y21" s="251"/>
      <c r="AA21" s="67" t="s">
        <v>39</v>
      </c>
      <c r="AB21" s="117">
        <v>0</v>
      </c>
      <c r="AD21" s="10">
        <v>200</v>
      </c>
      <c r="AE21" s="10">
        <v>210</v>
      </c>
      <c r="AF21" s="114">
        <v>0</v>
      </c>
      <c r="AG21" s="114">
        <f t="shared" si="1"/>
        <v>0</v>
      </c>
      <c r="AJ21" s="110" t="s">
        <v>704</v>
      </c>
      <c r="AK21" s="110" t="s">
        <v>704</v>
      </c>
      <c r="AL21" s="110" t="s">
        <v>704</v>
      </c>
      <c r="AM21" s="110" t="s">
        <v>704</v>
      </c>
      <c r="AN21" s="110" t="s">
        <v>704</v>
      </c>
      <c r="AO21" s="110" t="s">
        <v>704</v>
      </c>
      <c r="AP21" s="110" t="s">
        <v>704</v>
      </c>
      <c r="AQ21" s="110" t="s">
        <v>704</v>
      </c>
      <c r="AR21" s="110" t="s">
        <v>704</v>
      </c>
      <c r="AS21" s="110" t="s">
        <v>704</v>
      </c>
      <c r="AT21" s="110" t="s">
        <v>704</v>
      </c>
      <c r="AU21" s="110" t="s">
        <v>704</v>
      </c>
      <c r="AV21" s="110" t="s">
        <v>704</v>
      </c>
      <c r="AW21" s="110" t="s">
        <v>704</v>
      </c>
      <c r="AX21" s="110" t="s">
        <v>704</v>
      </c>
      <c r="AY21" s="110" t="s">
        <v>704</v>
      </c>
      <c r="AZ21" s="110" t="s">
        <v>704</v>
      </c>
      <c r="BA21" s="110" t="s">
        <v>704</v>
      </c>
      <c r="BB21" s="110" t="s">
        <v>704</v>
      </c>
      <c r="BC21" s="110" t="s">
        <v>704</v>
      </c>
      <c r="BD21" s="110" t="s">
        <v>704</v>
      </c>
      <c r="BE21" s="110" t="s">
        <v>704</v>
      </c>
      <c r="BF21" s="110" t="s">
        <v>704</v>
      </c>
      <c r="BG21" s="110" t="s">
        <v>704</v>
      </c>
      <c r="BH21" s="110" t="s">
        <v>704</v>
      </c>
      <c r="BI21" s="110" t="s">
        <v>704</v>
      </c>
      <c r="BJ21" s="110" t="s">
        <v>704</v>
      </c>
      <c r="BK21" s="110" t="s">
        <v>704</v>
      </c>
      <c r="BL21" s="110" t="s">
        <v>704</v>
      </c>
      <c r="BM21" s="110" t="s">
        <v>704</v>
      </c>
      <c r="BN21" s="110" t="s">
        <v>704</v>
      </c>
      <c r="BO21" s="110" t="s">
        <v>704</v>
      </c>
      <c r="BP21" s="110" t="s">
        <v>704</v>
      </c>
      <c r="BQ21" s="110" t="s">
        <v>704</v>
      </c>
      <c r="BR21" s="110" t="s">
        <v>704</v>
      </c>
      <c r="BS21" s="110" t="s">
        <v>704</v>
      </c>
      <c r="BT21" s="110" t="s">
        <v>704</v>
      </c>
      <c r="BU21" s="110" t="s">
        <v>704</v>
      </c>
      <c r="BV21" s="110" t="s">
        <v>704</v>
      </c>
      <c r="BW21" s="110" t="s">
        <v>704</v>
      </c>
      <c r="BX21" s="110" t="s">
        <v>704</v>
      </c>
      <c r="BY21" s="110" t="s">
        <v>704</v>
      </c>
      <c r="BZ21" s="110" t="s">
        <v>704</v>
      </c>
      <c r="CA21" s="110" t="s">
        <v>704</v>
      </c>
      <c r="CB21" s="110" t="s">
        <v>704</v>
      </c>
      <c r="CC21" s="110" t="s">
        <v>704</v>
      </c>
      <c r="CD21" s="110" t="s">
        <v>704</v>
      </c>
      <c r="CE21" s="110" t="s">
        <v>704</v>
      </c>
      <c r="CF21" s="110" t="s">
        <v>704</v>
      </c>
      <c r="CG21" s="110" t="s">
        <v>704</v>
      </c>
      <c r="CH21" s="110" t="s">
        <v>704</v>
      </c>
      <c r="CI21" s="110" t="s">
        <v>704</v>
      </c>
      <c r="CJ21" s="110" t="s">
        <v>704</v>
      </c>
      <c r="CK21" s="110" t="s">
        <v>704</v>
      </c>
      <c r="CL21" s="110" t="s">
        <v>704</v>
      </c>
      <c r="CM21" s="110" t="s">
        <v>704</v>
      </c>
      <c r="CN21" s="110" t="s">
        <v>704</v>
      </c>
      <c r="CO21" s="110" t="s">
        <v>704</v>
      </c>
      <c r="CP21" s="110" t="s">
        <v>704</v>
      </c>
      <c r="CQ21" s="110" t="s">
        <v>704</v>
      </c>
      <c r="CR21" s="110" t="s">
        <v>704</v>
      </c>
      <c r="CS21" s="110" t="s">
        <v>704</v>
      </c>
      <c r="CT21" s="110" t="s">
        <v>704</v>
      </c>
      <c r="CU21" s="110" t="s">
        <v>704</v>
      </c>
      <c r="CV21" s="110" t="s">
        <v>704</v>
      </c>
      <c r="CW21" s="110" t="s">
        <v>704</v>
      </c>
      <c r="CX21" s="110" t="s">
        <v>704</v>
      </c>
      <c r="CY21" s="110" t="s">
        <v>704</v>
      </c>
      <c r="CZ21" s="110" t="s">
        <v>704</v>
      </c>
      <c r="DA21" s="110" t="s">
        <v>704</v>
      </c>
      <c r="DB21" s="110" t="s">
        <v>704</v>
      </c>
      <c r="DC21" s="110" t="s">
        <v>704</v>
      </c>
      <c r="DD21" s="110" t="s">
        <v>704</v>
      </c>
      <c r="DE21" s="110" t="s">
        <v>704</v>
      </c>
      <c r="DF21" s="110" t="s">
        <v>704</v>
      </c>
    </row>
    <row r="22" spans="2:110" x14ac:dyDescent="0.2">
      <c r="B22" s="8" t="s">
        <v>104</v>
      </c>
      <c r="C22" s="11" t="s">
        <v>105</v>
      </c>
      <c r="D22" s="115" t="str">
        <f t="shared" si="2"/>
        <v xml:space="preserve">                                                                          </v>
      </c>
      <c r="E22" s="114">
        <v>0</v>
      </c>
      <c r="F22" s="114"/>
      <c r="G22" s="114"/>
      <c r="H22" s="114"/>
      <c r="I22" s="114">
        <v>0</v>
      </c>
      <c r="J22" s="114">
        <v>0</v>
      </c>
      <c r="K22" s="114">
        <v>0</v>
      </c>
      <c r="L22" s="114">
        <v>0</v>
      </c>
      <c r="M22" s="114">
        <v>0</v>
      </c>
      <c r="N22" s="114">
        <v>0</v>
      </c>
      <c r="O22" s="114">
        <v>0</v>
      </c>
      <c r="P22" s="114">
        <v>0</v>
      </c>
      <c r="Q22" s="114">
        <v>0</v>
      </c>
      <c r="R22" s="114">
        <v>0</v>
      </c>
      <c r="S22" s="114">
        <v>0</v>
      </c>
      <c r="T22" s="114">
        <v>0</v>
      </c>
      <c r="U22" s="114">
        <v>0</v>
      </c>
      <c r="V22" s="114">
        <v>0</v>
      </c>
      <c r="W22" s="114">
        <v>0</v>
      </c>
      <c r="X22" s="116">
        <f t="shared" si="0"/>
        <v>0</v>
      </c>
      <c r="Y22" s="251"/>
      <c r="AA22" s="67" t="s">
        <v>40</v>
      </c>
      <c r="AB22" s="117">
        <v>0</v>
      </c>
      <c r="AD22" s="10">
        <v>200</v>
      </c>
      <c r="AE22" s="10">
        <v>211</v>
      </c>
      <c r="AF22" s="114">
        <v>0</v>
      </c>
      <c r="AG22" s="114">
        <f t="shared" si="1"/>
        <v>0</v>
      </c>
      <c r="AJ22" s="110" t="s">
        <v>704</v>
      </c>
      <c r="AK22" s="110" t="s">
        <v>704</v>
      </c>
      <c r="AL22" s="110" t="s">
        <v>704</v>
      </c>
      <c r="AM22" s="110" t="s">
        <v>704</v>
      </c>
      <c r="AN22" s="110" t="s">
        <v>704</v>
      </c>
      <c r="AO22" s="110" t="s">
        <v>704</v>
      </c>
      <c r="AP22" s="110" t="s">
        <v>704</v>
      </c>
      <c r="AQ22" s="110" t="s">
        <v>704</v>
      </c>
      <c r="AR22" s="110" t="s">
        <v>704</v>
      </c>
      <c r="AS22" s="110" t="s">
        <v>704</v>
      </c>
      <c r="AT22" s="110" t="s">
        <v>704</v>
      </c>
      <c r="AU22" s="110" t="s">
        <v>704</v>
      </c>
      <c r="AV22" s="110" t="s">
        <v>704</v>
      </c>
      <c r="AW22" s="110" t="s">
        <v>704</v>
      </c>
      <c r="AX22" s="110" t="s">
        <v>704</v>
      </c>
      <c r="AY22" s="110" t="s">
        <v>704</v>
      </c>
      <c r="AZ22" s="110" t="s">
        <v>704</v>
      </c>
      <c r="BA22" s="110" t="s">
        <v>704</v>
      </c>
      <c r="BB22" s="110" t="s">
        <v>704</v>
      </c>
      <c r="BC22" s="110" t="s">
        <v>704</v>
      </c>
      <c r="BD22" s="110" t="s">
        <v>704</v>
      </c>
      <c r="BE22" s="110" t="s">
        <v>704</v>
      </c>
      <c r="BF22" s="110" t="s">
        <v>704</v>
      </c>
      <c r="BG22" s="110" t="s">
        <v>704</v>
      </c>
      <c r="BH22" s="110" t="s">
        <v>704</v>
      </c>
      <c r="BI22" s="110" t="s">
        <v>704</v>
      </c>
      <c r="BJ22" s="110" t="s">
        <v>704</v>
      </c>
      <c r="BK22" s="110" t="s">
        <v>704</v>
      </c>
      <c r="BL22" s="110" t="s">
        <v>704</v>
      </c>
      <c r="BM22" s="110" t="s">
        <v>704</v>
      </c>
      <c r="BN22" s="110" t="s">
        <v>704</v>
      </c>
      <c r="BO22" s="110" t="s">
        <v>704</v>
      </c>
      <c r="BP22" s="110" t="s">
        <v>704</v>
      </c>
      <c r="BQ22" s="110" t="s">
        <v>704</v>
      </c>
      <c r="BR22" s="110" t="s">
        <v>704</v>
      </c>
      <c r="BS22" s="110" t="s">
        <v>704</v>
      </c>
      <c r="BT22" s="110" t="s">
        <v>704</v>
      </c>
      <c r="BU22" s="110" t="s">
        <v>704</v>
      </c>
      <c r="BV22" s="110" t="s">
        <v>704</v>
      </c>
      <c r="BW22" s="110" t="s">
        <v>704</v>
      </c>
      <c r="BX22" s="110" t="s">
        <v>704</v>
      </c>
      <c r="BY22" s="110" t="s">
        <v>704</v>
      </c>
      <c r="BZ22" s="110" t="s">
        <v>704</v>
      </c>
      <c r="CA22" s="110" t="s">
        <v>704</v>
      </c>
      <c r="CB22" s="110" t="s">
        <v>704</v>
      </c>
      <c r="CC22" s="110" t="s">
        <v>704</v>
      </c>
      <c r="CD22" s="110" t="s">
        <v>704</v>
      </c>
      <c r="CE22" s="110" t="s">
        <v>704</v>
      </c>
      <c r="CF22" s="110" t="s">
        <v>704</v>
      </c>
      <c r="CG22" s="110" t="s">
        <v>704</v>
      </c>
      <c r="CH22" s="110" t="s">
        <v>704</v>
      </c>
      <c r="CI22" s="110" t="s">
        <v>704</v>
      </c>
      <c r="CJ22" s="110" t="s">
        <v>704</v>
      </c>
      <c r="CK22" s="110" t="s">
        <v>704</v>
      </c>
      <c r="CL22" s="110" t="s">
        <v>704</v>
      </c>
      <c r="CM22" s="110" t="s">
        <v>704</v>
      </c>
      <c r="CN22" s="110" t="s">
        <v>704</v>
      </c>
      <c r="CO22" s="110" t="s">
        <v>704</v>
      </c>
      <c r="CP22" s="110" t="s">
        <v>704</v>
      </c>
      <c r="CQ22" s="110" t="s">
        <v>704</v>
      </c>
      <c r="CR22" s="110" t="s">
        <v>704</v>
      </c>
      <c r="CS22" s="110" t="s">
        <v>704</v>
      </c>
      <c r="CT22" s="110" t="s">
        <v>704</v>
      </c>
      <c r="CU22" s="110" t="s">
        <v>704</v>
      </c>
      <c r="CV22" s="110" t="s">
        <v>704</v>
      </c>
      <c r="CW22" s="110" t="s">
        <v>704</v>
      </c>
      <c r="CX22" s="110" t="s">
        <v>704</v>
      </c>
      <c r="CY22" s="110" t="s">
        <v>704</v>
      </c>
      <c r="CZ22" s="110" t="s">
        <v>704</v>
      </c>
      <c r="DA22" s="110" t="s">
        <v>704</v>
      </c>
      <c r="DB22" s="110" t="s">
        <v>704</v>
      </c>
      <c r="DC22" s="110" t="s">
        <v>704</v>
      </c>
      <c r="DD22" s="110" t="s">
        <v>704</v>
      </c>
      <c r="DE22" s="110" t="s">
        <v>704</v>
      </c>
      <c r="DF22" s="110" t="s">
        <v>704</v>
      </c>
    </row>
    <row r="23" spans="2:110" x14ac:dyDescent="0.2">
      <c r="B23" s="8" t="s">
        <v>106</v>
      </c>
      <c r="C23" s="11" t="s">
        <v>107</v>
      </c>
      <c r="D23" s="115" t="str">
        <f t="shared" si="2"/>
        <v xml:space="preserve">                                                                          </v>
      </c>
      <c r="E23" s="114">
        <v>0</v>
      </c>
      <c r="F23" s="114"/>
      <c r="G23" s="114"/>
      <c r="H23" s="114"/>
      <c r="I23" s="114">
        <v>0</v>
      </c>
      <c r="J23" s="114">
        <v>0</v>
      </c>
      <c r="K23" s="114">
        <v>0</v>
      </c>
      <c r="L23" s="114">
        <v>0</v>
      </c>
      <c r="M23" s="114">
        <v>0</v>
      </c>
      <c r="N23" s="114">
        <v>0</v>
      </c>
      <c r="O23" s="114">
        <v>0</v>
      </c>
      <c r="P23" s="114">
        <v>0</v>
      </c>
      <c r="Q23" s="114">
        <v>0</v>
      </c>
      <c r="R23" s="114">
        <v>0</v>
      </c>
      <c r="S23" s="114">
        <v>0</v>
      </c>
      <c r="T23" s="114">
        <v>0</v>
      </c>
      <c r="U23" s="114">
        <v>0</v>
      </c>
      <c r="V23" s="114">
        <v>0</v>
      </c>
      <c r="W23" s="114">
        <v>0</v>
      </c>
      <c r="X23" s="116">
        <f t="shared" si="0"/>
        <v>0</v>
      </c>
      <c r="Y23" s="251"/>
      <c r="AA23" s="67" t="s">
        <v>41</v>
      </c>
      <c r="AB23" s="117">
        <v>0</v>
      </c>
      <c r="AD23" s="10">
        <v>200</v>
      </c>
      <c r="AE23" s="10">
        <v>212</v>
      </c>
      <c r="AF23" s="114">
        <v>0</v>
      </c>
      <c r="AG23" s="114">
        <f t="shared" si="1"/>
        <v>0</v>
      </c>
      <c r="AJ23" s="110" t="s">
        <v>704</v>
      </c>
      <c r="AK23" s="110" t="s">
        <v>704</v>
      </c>
      <c r="AL23" s="110" t="s">
        <v>704</v>
      </c>
      <c r="AM23" s="110" t="s">
        <v>704</v>
      </c>
      <c r="AN23" s="110" t="s">
        <v>704</v>
      </c>
      <c r="AO23" s="110" t="s">
        <v>704</v>
      </c>
      <c r="AP23" s="110" t="s">
        <v>704</v>
      </c>
      <c r="AQ23" s="110" t="s">
        <v>704</v>
      </c>
      <c r="AR23" s="110" t="s">
        <v>704</v>
      </c>
      <c r="AS23" s="110" t="s">
        <v>704</v>
      </c>
      <c r="AT23" s="110" t="s">
        <v>704</v>
      </c>
      <c r="AU23" s="110" t="s">
        <v>704</v>
      </c>
      <c r="AV23" s="110" t="s">
        <v>704</v>
      </c>
      <c r="AW23" s="110" t="s">
        <v>704</v>
      </c>
      <c r="AX23" s="110" t="s">
        <v>704</v>
      </c>
      <c r="AY23" s="110" t="s">
        <v>704</v>
      </c>
      <c r="AZ23" s="110" t="s">
        <v>704</v>
      </c>
      <c r="BA23" s="110" t="s">
        <v>704</v>
      </c>
      <c r="BB23" s="110" t="s">
        <v>704</v>
      </c>
      <c r="BC23" s="110" t="s">
        <v>704</v>
      </c>
      <c r="BD23" s="110" t="s">
        <v>704</v>
      </c>
      <c r="BE23" s="110" t="s">
        <v>704</v>
      </c>
      <c r="BF23" s="110" t="s">
        <v>704</v>
      </c>
      <c r="BG23" s="110" t="s">
        <v>704</v>
      </c>
      <c r="BH23" s="110" t="s">
        <v>704</v>
      </c>
      <c r="BI23" s="110" t="s">
        <v>704</v>
      </c>
      <c r="BJ23" s="110" t="s">
        <v>704</v>
      </c>
      <c r="BK23" s="110" t="s">
        <v>704</v>
      </c>
      <c r="BL23" s="110" t="s">
        <v>704</v>
      </c>
      <c r="BM23" s="110" t="s">
        <v>704</v>
      </c>
      <c r="BN23" s="110" t="s">
        <v>704</v>
      </c>
      <c r="BO23" s="110" t="s">
        <v>704</v>
      </c>
      <c r="BP23" s="110" t="s">
        <v>704</v>
      </c>
      <c r="BQ23" s="110" t="s">
        <v>704</v>
      </c>
      <c r="BR23" s="110" t="s">
        <v>704</v>
      </c>
      <c r="BS23" s="110" t="s">
        <v>704</v>
      </c>
      <c r="BT23" s="110" t="s">
        <v>704</v>
      </c>
      <c r="BU23" s="110" t="s">
        <v>704</v>
      </c>
      <c r="BV23" s="110" t="s">
        <v>704</v>
      </c>
      <c r="BW23" s="110" t="s">
        <v>704</v>
      </c>
      <c r="BX23" s="110" t="s">
        <v>704</v>
      </c>
      <c r="BY23" s="110" t="s">
        <v>704</v>
      </c>
      <c r="BZ23" s="110" t="s">
        <v>704</v>
      </c>
      <c r="CA23" s="110" t="s">
        <v>704</v>
      </c>
      <c r="CB23" s="110" t="s">
        <v>704</v>
      </c>
      <c r="CC23" s="110" t="s">
        <v>704</v>
      </c>
      <c r="CD23" s="110" t="s">
        <v>704</v>
      </c>
      <c r="CE23" s="110" t="s">
        <v>704</v>
      </c>
      <c r="CF23" s="110" t="s">
        <v>704</v>
      </c>
      <c r="CG23" s="110" t="s">
        <v>704</v>
      </c>
      <c r="CH23" s="110" t="s">
        <v>704</v>
      </c>
      <c r="CI23" s="110" t="s">
        <v>704</v>
      </c>
      <c r="CJ23" s="110" t="s">
        <v>704</v>
      </c>
      <c r="CK23" s="110" t="s">
        <v>704</v>
      </c>
      <c r="CL23" s="110" t="s">
        <v>704</v>
      </c>
      <c r="CM23" s="110" t="s">
        <v>704</v>
      </c>
      <c r="CN23" s="110" t="s">
        <v>704</v>
      </c>
      <c r="CO23" s="110" t="s">
        <v>704</v>
      </c>
      <c r="CP23" s="110" t="s">
        <v>704</v>
      </c>
      <c r="CQ23" s="110" t="s">
        <v>704</v>
      </c>
      <c r="CR23" s="110" t="s">
        <v>704</v>
      </c>
      <c r="CS23" s="110" t="s">
        <v>704</v>
      </c>
      <c r="CT23" s="110" t="s">
        <v>704</v>
      </c>
      <c r="CU23" s="110" t="s">
        <v>704</v>
      </c>
      <c r="CV23" s="110" t="s">
        <v>704</v>
      </c>
      <c r="CW23" s="110" t="s">
        <v>704</v>
      </c>
      <c r="CX23" s="110" t="s">
        <v>704</v>
      </c>
      <c r="CY23" s="110" t="s">
        <v>704</v>
      </c>
      <c r="CZ23" s="110" t="s">
        <v>704</v>
      </c>
      <c r="DA23" s="110" t="s">
        <v>704</v>
      </c>
      <c r="DB23" s="110" t="s">
        <v>704</v>
      </c>
      <c r="DC23" s="110" t="s">
        <v>704</v>
      </c>
      <c r="DD23" s="110" t="s">
        <v>704</v>
      </c>
      <c r="DE23" s="110" t="s">
        <v>704</v>
      </c>
      <c r="DF23" s="110" t="s">
        <v>704</v>
      </c>
    </row>
    <row r="24" spans="2:110" x14ac:dyDescent="0.2">
      <c r="B24" s="8" t="s">
        <v>108</v>
      </c>
      <c r="C24" s="12" t="s">
        <v>109</v>
      </c>
      <c r="D24" s="115" t="str">
        <f t="shared" si="2"/>
        <v xml:space="preserve">                                                                          </v>
      </c>
      <c r="E24" s="114">
        <v>0</v>
      </c>
      <c r="F24" s="114"/>
      <c r="G24" s="114"/>
      <c r="H24" s="114"/>
      <c r="I24" s="114">
        <v>0</v>
      </c>
      <c r="J24" s="114">
        <v>0</v>
      </c>
      <c r="K24" s="114">
        <v>0</v>
      </c>
      <c r="L24" s="114">
        <v>0</v>
      </c>
      <c r="M24" s="114">
        <v>0</v>
      </c>
      <c r="N24" s="114">
        <v>0</v>
      </c>
      <c r="O24" s="114">
        <v>0</v>
      </c>
      <c r="P24" s="114">
        <v>0</v>
      </c>
      <c r="Q24" s="114">
        <v>0</v>
      </c>
      <c r="R24" s="114">
        <v>0</v>
      </c>
      <c r="S24" s="114">
        <v>0</v>
      </c>
      <c r="T24" s="114">
        <v>0</v>
      </c>
      <c r="U24" s="114">
        <v>0</v>
      </c>
      <c r="V24" s="114">
        <v>0</v>
      </c>
      <c r="W24" s="114">
        <v>0</v>
      </c>
      <c r="X24" s="116">
        <f t="shared" si="0"/>
        <v>0</v>
      </c>
      <c r="Y24" s="251"/>
      <c r="AA24" s="67" t="s">
        <v>42</v>
      </c>
      <c r="AB24" s="117">
        <v>0</v>
      </c>
      <c r="AD24" s="10">
        <v>200</v>
      </c>
      <c r="AE24" s="10">
        <v>213</v>
      </c>
      <c r="AF24" s="114">
        <v>0</v>
      </c>
      <c r="AG24" s="114">
        <f t="shared" si="1"/>
        <v>0</v>
      </c>
      <c r="AJ24" s="110" t="s">
        <v>704</v>
      </c>
      <c r="AK24" s="110" t="s">
        <v>704</v>
      </c>
      <c r="AL24" s="110" t="s">
        <v>704</v>
      </c>
      <c r="AM24" s="110" t="s">
        <v>704</v>
      </c>
      <c r="AN24" s="110" t="s">
        <v>704</v>
      </c>
      <c r="AO24" s="110" t="s">
        <v>704</v>
      </c>
      <c r="AP24" s="110" t="s">
        <v>704</v>
      </c>
      <c r="AQ24" s="110" t="s">
        <v>704</v>
      </c>
      <c r="AR24" s="110" t="s">
        <v>704</v>
      </c>
      <c r="AS24" s="110" t="s">
        <v>704</v>
      </c>
      <c r="AT24" s="110" t="s">
        <v>704</v>
      </c>
      <c r="AU24" s="110" t="s">
        <v>704</v>
      </c>
      <c r="AV24" s="110" t="s">
        <v>704</v>
      </c>
      <c r="AW24" s="110" t="s">
        <v>704</v>
      </c>
      <c r="AX24" s="110" t="s">
        <v>704</v>
      </c>
      <c r="AY24" s="110" t="s">
        <v>704</v>
      </c>
      <c r="AZ24" s="110" t="s">
        <v>704</v>
      </c>
      <c r="BA24" s="110" t="s">
        <v>704</v>
      </c>
      <c r="BB24" s="110" t="s">
        <v>704</v>
      </c>
      <c r="BC24" s="110" t="s">
        <v>704</v>
      </c>
      <c r="BD24" s="110" t="s">
        <v>704</v>
      </c>
      <c r="BE24" s="110" t="s">
        <v>704</v>
      </c>
      <c r="BF24" s="110" t="s">
        <v>704</v>
      </c>
      <c r="BG24" s="110" t="s">
        <v>704</v>
      </c>
      <c r="BH24" s="110" t="s">
        <v>704</v>
      </c>
      <c r="BI24" s="110" t="s">
        <v>704</v>
      </c>
      <c r="BJ24" s="110" t="s">
        <v>704</v>
      </c>
      <c r="BK24" s="110" t="s">
        <v>704</v>
      </c>
      <c r="BL24" s="110" t="s">
        <v>704</v>
      </c>
      <c r="BM24" s="110" t="s">
        <v>704</v>
      </c>
      <c r="BN24" s="110" t="s">
        <v>704</v>
      </c>
      <c r="BO24" s="110" t="s">
        <v>704</v>
      </c>
      <c r="BP24" s="110" t="s">
        <v>704</v>
      </c>
      <c r="BQ24" s="110" t="s">
        <v>704</v>
      </c>
      <c r="BR24" s="110" t="s">
        <v>704</v>
      </c>
      <c r="BS24" s="110" t="s">
        <v>704</v>
      </c>
      <c r="BT24" s="110" t="s">
        <v>704</v>
      </c>
      <c r="BU24" s="110" t="s">
        <v>704</v>
      </c>
      <c r="BV24" s="110" t="s">
        <v>704</v>
      </c>
      <c r="BW24" s="110" t="s">
        <v>704</v>
      </c>
      <c r="BX24" s="110" t="s">
        <v>704</v>
      </c>
      <c r="BY24" s="110" t="s">
        <v>704</v>
      </c>
      <c r="BZ24" s="110" t="s">
        <v>704</v>
      </c>
      <c r="CA24" s="110" t="s">
        <v>704</v>
      </c>
      <c r="CB24" s="110" t="s">
        <v>704</v>
      </c>
      <c r="CC24" s="110" t="s">
        <v>704</v>
      </c>
      <c r="CD24" s="110" t="s">
        <v>704</v>
      </c>
      <c r="CE24" s="110" t="s">
        <v>704</v>
      </c>
      <c r="CF24" s="110" t="s">
        <v>704</v>
      </c>
      <c r="CG24" s="110" t="s">
        <v>704</v>
      </c>
      <c r="CH24" s="110" t="s">
        <v>704</v>
      </c>
      <c r="CI24" s="110" t="s">
        <v>704</v>
      </c>
      <c r="CJ24" s="110" t="s">
        <v>704</v>
      </c>
      <c r="CK24" s="110" t="s">
        <v>704</v>
      </c>
      <c r="CL24" s="110" t="s">
        <v>704</v>
      </c>
      <c r="CM24" s="110" t="s">
        <v>704</v>
      </c>
      <c r="CN24" s="110" t="s">
        <v>704</v>
      </c>
      <c r="CO24" s="110" t="s">
        <v>704</v>
      </c>
      <c r="CP24" s="110" t="s">
        <v>704</v>
      </c>
      <c r="CQ24" s="110" t="s">
        <v>704</v>
      </c>
      <c r="CR24" s="110" t="s">
        <v>704</v>
      </c>
      <c r="CS24" s="110" t="s">
        <v>704</v>
      </c>
      <c r="CT24" s="110" t="s">
        <v>704</v>
      </c>
      <c r="CU24" s="110" t="s">
        <v>704</v>
      </c>
      <c r="CV24" s="110" t="s">
        <v>704</v>
      </c>
      <c r="CW24" s="110" t="s">
        <v>704</v>
      </c>
      <c r="CX24" s="110" t="s">
        <v>704</v>
      </c>
      <c r="CY24" s="110" t="s">
        <v>704</v>
      </c>
      <c r="CZ24" s="110" t="s">
        <v>704</v>
      </c>
      <c r="DA24" s="110" t="s">
        <v>704</v>
      </c>
      <c r="DB24" s="110" t="s">
        <v>704</v>
      </c>
      <c r="DC24" s="110" t="s">
        <v>704</v>
      </c>
      <c r="DD24" s="110" t="s">
        <v>704</v>
      </c>
      <c r="DE24" s="110" t="s">
        <v>704</v>
      </c>
      <c r="DF24" s="110" t="s">
        <v>704</v>
      </c>
    </row>
    <row r="25" spans="2:110" x14ac:dyDescent="0.2">
      <c r="B25" s="8" t="s">
        <v>110</v>
      </c>
      <c r="C25" s="11" t="s">
        <v>111</v>
      </c>
      <c r="D25" s="115" t="str">
        <f t="shared" si="2"/>
        <v xml:space="preserve">                                                                          </v>
      </c>
      <c r="E25" s="114">
        <v>0</v>
      </c>
      <c r="F25" s="114"/>
      <c r="G25" s="114"/>
      <c r="H25" s="114"/>
      <c r="I25" s="114">
        <v>0</v>
      </c>
      <c r="J25" s="114">
        <v>0</v>
      </c>
      <c r="K25" s="114">
        <v>0</v>
      </c>
      <c r="L25" s="114">
        <v>0</v>
      </c>
      <c r="M25" s="114">
        <v>0</v>
      </c>
      <c r="N25" s="114">
        <v>0</v>
      </c>
      <c r="O25" s="114">
        <v>0</v>
      </c>
      <c r="P25" s="114">
        <v>0</v>
      </c>
      <c r="Q25" s="114">
        <v>0</v>
      </c>
      <c r="R25" s="114">
        <v>0</v>
      </c>
      <c r="S25" s="114">
        <v>0</v>
      </c>
      <c r="T25" s="114">
        <v>0</v>
      </c>
      <c r="U25" s="114">
        <v>0</v>
      </c>
      <c r="V25" s="114">
        <v>0</v>
      </c>
      <c r="W25" s="114">
        <v>0</v>
      </c>
      <c r="X25" s="116">
        <f t="shared" si="0"/>
        <v>0</v>
      </c>
      <c r="Y25" s="251"/>
      <c r="AD25" s="10">
        <v>200</v>
      </c>
      <c r="AE25" s="10">
        <v>214</v>
      </c>
      <c r="AF25" s="114">
        <v>0</v>
      </c>
      <c r="AG25" s="114">
        <f t="shared" si="1"/>
        <v>0</v>
      </c>
      <c r="AJ25" s="110" t="s">
        <v>704</v>
      </c>
      <c r="AK25" s="110" t="s">
        <v>704</v>
      </c>
      <c r="AL25" s="110" t="s">
        <v>704</v>
      </c>
      <c r="AM25" s="110" t="s">
        <v>704</v>
      </c>
      <c r="AN25" s="110" t="s">
        <v>704</v>
      </c>
      <c r="AO25" s="110" t="s">
        <v>704</v>
      </c>
      <c r="AP25" s="110" t="s">
        <v>704</v>
      </c>
      <c r="AQ25" s="110" t="s">
        <v>704</v>
      </c>
      <c r="AR25" s="110" t="s">
        <v>704</v>
      </c>
      <c r="AS25" s="110" t="s">
        <v>704</v>
      </c>
      <c r="AT25" s="110" t="s">
        <v>704</v>
      </c>
      <c r="AU25" s="110" t="s">
        <v>704</v>
      </c>
      <c r="AV25" s="110" t="s">
        <v>704</v>
      </c>
      <c r="AW25" s="110" t="s">
        <v>704</v>
      </c>
      <c r="AX25" s="110" t="s">
        <v>704</v>
      </c>
      <c r="AY25" s="110" t="s">
        <v>704</v>
      </c>
      <c r="AZ25" s="110" t="s">
        <v>704</v>
      </c>
      <c r="BA25" s="110" t="s">
        <v>704</v>
      </c>
      <c r="BB25" s="110" t="s">
        <v>704</v>
      </c>
      <c r="BC25" s="110" t="s">
        <v>704</v>
      </c>
      <c r="BD25" s="110" t="s">
        <v>704</v>
      </c>
      <c r="BE25" s="110" t="s">
        <v>704</v>
      </c>
      <c r="BF25" s="110" t="s">
        <v>704</v>
      </c>
      <c r="BG25" s="110" t="s">
        <v>704</v>
      </c>
      <c r="BH25" s="110" t="s">
        <v>704</v>
      </c>
      <c r="BI25" s="110" t="s">
        <v>704</v>
      </c>
      <c r="BJ25" s="110" t="s">
        <v>704</v>
      </c>
      <c r="BK25" s="110" t="s">
        <v>704</v>
      </c>
      <c r="BL25" s="110" t="s">
        <v>704</v>
      </c>
      <c r="BM25" s="110" t="s">
        <v>704</v>
      </c>
      <c r="BN25" s="110" t="s">
        <v>704</v>
      </c>
      <c r="BO25" s="110" t="s">
        <v>704</v>
      </c>
      <c r="BP25" s="110" t="s">
        <v>704</v>
      </c>
      <c r="BQ25" s="110" t="s">
        <v>704</v>
      </c>
      <c r="BR25" s="110" t="s">
        <v>704</v>
      </c>
      <c r="BS25" s="110" t="s">
        <v>704</v>
      </c>
      <c r="BT25" s="110" t="s">
        <v>704</v>
      </c>
      <c r="BU25" s="110" t="s">
        <v>704</v>
      </c>
      <c r="BV25" s="110" t="s">
        <v>704</v>
      </c>
      <c r="BW25" s="110" t="s">
        <v>704</v>
      </c>
      <c r="BX25" s="110" t="s">
        <v>704</v>
      </c>
      <c r="BY25" s="110" t="s">
        <v>704</v>
      </c>
      <c r="BZ25" s="110" t="s">
        <v>704</v>
      </c>
      <c r="CA25" s="110" t="s">
        <v>704</v>
      </c>
      <c r="CB25" s="110" t="s">
        <v>704</v>
      </c>
      <c r="CC25" s="110" t="s">
        <v>704</v>
      </c>
      <c r="CD25" s="110" t="s">
        <v>704</v>
      </c>
      <c r="CE25" s="110" t="s">
        <v>704</v>
      </c>
      <c r="CF25" s="110" t="s">
        <v>704</v>
      </c>
      <c r="CG25" s="110" t="s">
        <v>704</v>
      </c>
      <c r="CH25" s="110" t="s">
        <v>704</v>
      </c>
      <c r="CI25" s="110" t="s">
        <v>704</v>
      </c>
      <c r="CJ25" s="110" t="s">
        <v>704</v>
      </c>
      <c r="CK25" s="110" t="s">
        <v>704</v>
      </c>
      <c r="CL25" s="110" t="s">
        <v>704</v>
      </c>
      <c r="CM25" s="110" t="s">
        <v>704</v>
      </c>
      <c r="CN25" s="110" t="s">
        <v>704</v>
      </c>
      <c r="CO25" s="110" t="s">
        <v>704</v>
      </c>
      <c r="CP25" s="110" t="s">
        <v>704</v>
      </c>
      <c r="CQ25" s="110" t="s">
        <v>704</v>
      </c>
      <c r="CR25" s="110" t="s">
        <v>704</v>
      </c>
      <c r="CS25" s="110" t="s">
        <v>704</v>
      </c>
      <c r="CT25" s="110" t="s">
        <v>704</v>
      </c>
      <c r="CU25" s="110" t="s">
        <v>704</v>
      </c>
      <c r="CV25" s="110" t="s">
        <v>704</v>
      </c>
      <c r="CW25" s="110" t="s">
        <v>704</v>
      </c>
      <c r="CX25" s="110" t="s">
        <v>704</v>
      </c>
      <c r="CY25" s="110" t="s">
        <v>704</v>
      </c>
      <c r="CZ25" s="110" t="s">
        <v>704</v>
      </c>
      <c r="DA25" s="110" t="s">
        <v>704</v>
      </c>
      <c r="DB25" s="110" t="s">
        <v>704</v>
      </c>
      <c r="DC25" s="110" t="s">
        <v>704</v>
      </c>
      <c r="DD25" s="110" t="s">
        <v>704</v>
      </c>
      <c r="DE25" s="110" t="s">
        <v>704</v>
      </c>
      <c r="DF25" s="110" t="s">
        <v>704</v>
      </c>
    </row>
    <row r="26" spans="2:110" x14ac:dyDescent="0.2">
      <c r="B26" s="4" t="s">
        <v>112</v>
      </c>
      <c r="C26" s="5" t="s">
        <v>113</v>
      </c>
      <c r="D26" s="111"/>
      <c r="E26" s="112">
        <v>0</v>
      </c>
      <c r="F26" s="112"/>
      <c r="G26" s="112"/>
      <c r="H26" s="112"/>
      <c r="I26" s="112">
        <v>0</v>
      </c>
      <c r="J26" s="112">
        <v>0</v>
      </c>
      <c r="K26" s="112">
        <v>0</v>
      </c>
      <c r="L26" s="112">
        <v>0</v>
      </c>
      <c r="M26" s="112">
        <v>0</v>
      </c>
      <c r="N26" s="112">
        <v>0</v>
      </c>
      <c r="O26" s="112">
        <v>0</v>
      </c>
      <c r="P26" s="112">
        <v>0</v>
      </c>
      <c r="Q26" s="112">
        <v>0</v>
      </c>
      <c r="R26" s="112">
        <v>0</v>
      </c>
      <c r="S26" s="112">
        <v>0</v>
      </c>
      <c r="T26" s="112">
        <v>0</v>
      </c>
      <c r="U26" s="112">
        <v>0</v>
      </c>
      <c r="V26" s="112">
        <v>0</v>
      </c>
      <c r="W26" s="112">
        <v>0</v>
      </c>
      <c r="X26" s="113">
        <f t="shared" si="0"/>
        <v>0</v>
      </c>
      <c r="Y26" s="251"/>
      <c r="AD26" s="7">
        <v>300</v>
      </c>
      <c r="AE26" s="7">
        <v>300</v>
      </c>
      <c r="AF26" s="114">
        <v>0</v>
      </c>
      <c r="AG26" s="114">
        <f t="shared" si="1"/>
        <v>0</v>
      </c>
      <c r="AJ26" s="110" t="s">
        <v>704</v>
      </c>
      <c r="AK26" s="110" t="s">
        <v>704</v>
      </c>
      <c r="AL26" s="110" t="s">
        <v>704</v>
      </c>
      <c r="AM26" s="110" t="s">
        <v>704</v>
      </c>
      <c r="AN26" s="110" t="s">
        <v>704</v>
      </c>
      <c r="AO26" s="110" t="s">
        <v>704</v>
      </c>
      <c r="AP26" s="110" t="s">
        <v>704</v>
      </c>
      <c r="AQ26" s="110" t="s">
        <v>704</v>
      </c>
      <c r="AR26" s="110" t="s">
        <v>704</v>
      </c>
      <c r="AS26" s="110" t="s">
        <v>704</v>
      </c>
      <c r="AT26" s="110" t="s">
        <v>704</v>
      </c>
      <c r="AU26" s="110" t="s">
        <v>704</v>
      </c>
      <c r="AV26" s="110" t="s">
        <v>704</v>
      </c>
      <c r="AW26" s="110" t="s">
        <v>704</v>
      </c>
      <c r="AX26" s="110" t="s">
        <v>704</v>
      </c>
      <c r="AY26" s="110" t="s">
        <v>704</v>
      </c>
      <c r="AZ26" s="110" t="s">
        <v>704</v>
      </c>
      <c r="BA26" s="110" t="s">
        <v>704</v>
      </c>
      <c r="BB26" s="110" t="s">
        <v>704</v>
      </c>
      <c r="BC26" s="110" t="s">
        <v>704</v>
      </c>
      <c r="BD26" s="110" t="s">
        <v>704</v>
      </c>
      <c r="BE26" s="110" t="s">
        <v>704</v>
      </c>
      <c r="BF26" s="110" t="s">
        <v>704</v>
      </c>
      <c r="BG26" s="110" t="s">
        <v>704</v>
      </c>
      <c r="BH26" s="110" t="s">
        <v>704</v>
      </c>
      <c r="BI26" s="110" t="s">
        <v>704</v>
      </c>
      <c r="BJ26" s="110" t="s">
        <v>704</v>
      </c>
      <c r="BK26" s="110" t="s">
        <v>704</v>
      </c>
      <c r="BL26" s="110" t="s">
        <v>704</v>
      </c>
      <c r="BM26" s="110" t="s">
        <v>704</v>
      </c>
      <c r="BN26" s="110" t="s">
        <v>704</v>
      </c>
      <c r="BO26" s="110" t="s">
        <v>704</v>
      </c>
      <c r="BP26" s="110" t="s">
        <v>704</v>
      </c>
      <c r="BQ26" s="110" t="s">
        <v>704</v>
      </c>
      <c r="BR26" s="110" t="s">
        <v>704</v>
      </c>
      <c r="BS26" s="110" t="s">
        <v>704</v>
      </c>
      <c r="BT26" s="110" t="s">
        <v>704</v>
      </c>
      <c r="BU26" s="110" t="s">
        <v>704</v>
      </c>
      <c r="BV26" s="110" t="s">
        <v>704</v>
      </c>
      <c r="BW26" s="110" t="s">
        <v>704</v>
      </c>
      <c r="BX26" s="110" t="s">
        <v>704</v>
      </c>
      <c r="BY26" s="110" t="s">
        <v>704</v>
      </c>
      <c r="BZ26" s="110" t="s">
        <v>704</v>
      </c>
      <c r="CA26" s="110" t="s">
        <v>704</v>
      </c>
      <c r="CB26" s="110" t="s">
        <v>704</v>
      </c>
      <c r="CC26" s="110" t="s">
        <v>704</v>
      </c>
      <c r="CD26" s="110" t="s">
        <v>704</v>
      </c>
      <c r="CE26" s="110" t="s">
        <v>704</v>
      </c>
      <c r="CF26" s="110" t="s">
        <v>704</v>
      </c>
      <c r="CG26" s="110" t="s">
        <v>704</v>
      </c>
      <c r="CH26" s="110" t="s">
        <v>704</v>
      </c>
      <c r="CI26" s="110" t="s">
        <v>704</v>
      </c>
      <c r="CJ26" s="110" t="s">
        <v>704</v>
      </c>
      <c r="CK26" s="110" t="s">
        <v>704</v>
      </c>
      <c r="CL26" s="110" t="s">
        <v>704</v>
      </c>
      <c r="CM26" s="110" t="s">
        <v>704</v>
      </c>
      <c r="CN26" s="110" t="s">
        <v>704</v>
      </c>
      <c r="CO26" s="110" t="s">
        <v>704</v>
      </c>
      <c r="CP26" s="110" t="s">
        <v>704</v>
      </c>
      <c r="CQ26" s="110" t="s">
        <v>704</v>
      </c>
      <c r="CR26" s="110" t="s">
        <v>704</v>
      </c>
      <c r="CS26" s="110" t="s">
        <v>704</v>
      </c>
      <c r="CT26" s="110" t="s">
        <v>704</v>
      </c>
      <c r="CU26" s="110" t="s">
        <v>704</v>
      </c>
      <c r="CV26" s="110" t="s">
        <v>704</v>
      </c>
      <c r="CW26" s="110" t="s">
        <v>704</v>
      </c>
      <c r="CX26" s="110" t="s">
        <v>704</v>
      </c>
      <c r="CY26" s="110" t="s">
        <v>704</v>
      </c>
      <c r="CZ26" s="110" t="s">
        <v>704</v>
      </c>
      <c r="DA26" s="110" t="s">
        <v>704</v>
      </c>
      <c r="DB26" s="110" t="s">
        <v>704</v>
      </c>
      <c r="DC26" s="110" t="s">
        <v>704</v>
      </c>
      <c r="DD26" s="110" t="s">
        <v>704</v>
      </c>
      <c r="DE26" s="110" t="s">
        <v>704</v>
      </c>
      <c r="DF26" s="110" t="s">
        <v>704</v>
      </c>
    </row>
    <row r="27" spans="2:110" ht="25.5" x14ac:dyDescent="0.2">
      <c r="B27" s="8" t="s">
        <v>114</v>
      </c>
      <c r="C27" s="9" t="s">
        <v>115</v>
      </c>
      <c r="D27" s="115" t="str">
        <f t="shared" ref="D27:D29" si="3">+AJ27&amp;" "&amp;AK27&amp;" "&amp;AL27&amp;" "&amp;AM27&amp;" "&amp;AN27&amp;" "&amp;AO27&amp;" "&amp;AP27&amp;" "&amp;AQ27&amp;" "&amp;AR27&amp;" "&amp;AS27&amp;" "&amp;AT27&amp;" "&amp;AU27&amp;" "&amp;AV27&amp;" "&amp;AW27&amp;" "&amp;AX27&amp;" "&amp;AY27&amp;" "&amp;AZ27&amp;" "&amp;BA27&amp;" "&amp;BB27&amp;" "&amp;BC27&amp;" "&amp;BD27&amp;" "&amp;BE27&amp;" "&amp;BF27&amp;" "&amp;BG27&amp;" "&amp;BH27&amp;" "&amp;BI27&amp;" "&amp;BJ27&amp;" "&amp;BK27&amp;" "&amp;BL27&amp;" "&amp;BM27&amp;" "&amp;BN27&amp;" "&amp;BO27&amp;" "&amp;BP27&amp;" "&amp;BQ27&amp;" "&amp;BR27&amp;" "&amp;BS27&amp;" "&amp;BT27&amp;" "&amp;BU27&amp;" "&amp;BV27&amp;" "&amp;BW27&amp;" "&amp;BX27&amp;" "&amp;BY27&amp;" "&amp;BZ27&amp;" "&amp;CA27&amp;" "&amp;CB27&amp;" "&amp;CC27&amp;" "&amp;CD27&amp;" "&amp;CE27&amp;" "&amp;CF27&amp;" "&amp;CG27&amp;" "&amp;CH27&amp;" "&amp;CI27&amp;" "&amp;CJ27&amp;" "&amp;CK27&amp;" "&amp;CL27&amp;" "&amp;CM27&amp;" "&amp;CN27&amp;" "&amp;CO27&amp;" "&amp;CP27&amp;" "&amp;CQ27&amp;" "&amp;CR27&amp;" "&amp;CS27&amp;" "&amp;CT27&amp;" "&amp;CU27&amp;" "&amp;CV27&amp;" "&amp;CW27&amp;" "&amp;CX27&amp;" "&amp;CY27&amp;" "&amp;CZ27&amp;" "&amp;DA27&amp;" "&amp;DB27&amp;" "&amp;DC27&amp;" "&amp;DD27&amp;" "&amp;DE27&amp;" "&amp;DF27</f>
        <v xml:space="preserve">8704002 8704003                                                                         </v>
      </c>
      <c r="E27" s="114">
        <v>204776.18000000002</v>
      </c>
      <c r="F27" s="114"/>
      <c r="G27" s="114"/>
      <c r="H27" s="114"/>
      <c r="I27" s="114">
        <v>0</v>
      </c>
      <c r="J27" s="114">
        <v>0</v>
      </c>
      <c r="K27" s="114">
        <v>0</v>
      </c>
      <c r="L27" s="114">
        <v>0</v>
      </c>
      <c r="M27" s="114">
        <v>0</v>
      </c>
      <c r="N27" s="114">
        <v>-2526.1999999999998</v>
      </c>
      <c r="O27" s="114">
        <v>9.98</v>
      </c>
      <c r="P27" s="114">
        <v>0</v>
      </c>
      <c r="Q27" s="114">
        <v>0</v>
      </c>
      <c r="R27" s="114">
        <v>0</v>
      </c>
      <c r="S27" s="114">
        <v>0</v>
      </c>
      <c r="T27" s="114">
        <v>0</v>
      </c>
      <c r="U27" s="114">
        <v>0</v>
      </c>
      <c r="V27" s="114">
        <v>0</v>
      </c>
      <c r="W27" s="114">
        <v>0</v>
      </c>
      <c r="X27" s="116">
        <f t="shared" si="0"/>
        <v>202259.96000000002</v>
      </c>
      <c r="Y27" s="251"/>
      <c r="AD27" s="10">
        <v>300</v>
      </c>
      <c r="AE27" s="10">
        <v>301</v>
      </c>
      <c r="AF27" s="114">
        <v>202259.96000000002</v>
      </c>
      <c r="AG27" s="114">
        <f t="shared" si="1"/>
        <v>0</v>
      </c>
      <c r="AJ27" s="110">
        <v>8704002</v>
      </c>
      <c r="AK27" s="110">
        <v>8704003</v>
      </c>
      <c r="AL27" s="110" t="s">
        <v>704</v>
      </c>
      <c r="AM27" s="110" t="s">
        <v>704</v>
      </c>
      <c r="AN27" s="110" t="s">
        <v>704</v>
      </c>
      <c r="AO27" s="110" t="s">
        <v>704</v>
      </c>
      <c r="AP27" s="110" t="s">
        <v>704</v>
      </c>
      <c r="AQ27" s="110" t="s">
        <v>704</v>
      </c>
      <c r="AR27" s="110" t="s">
        <v>704</v>
      </c>
      <c r="AS27" s="110" t="s">
        <v>704</v>
      </c>
      <c r="AT27" s="110" t="s">
        <v>704</v>
      </c>
      <c r="AU27" s="110" t="s">
        <v>704</v>
      </c>
      <c r="AV27" s="110" t="s">
        <v>704</v>
      </c>
      <c r="AW27" s="110" t="s">
        <v>704</v>
      </c>
      <c r="AX27" s="110" t="s">
        <v>704</v>
      </c>
      <c r="AY27" s="110" t="s">
        <v>704</v>
      </c>
      <c r="AZ27" s="110" t="s">
        <v>704</v>
      </c>
      <c r="BA27" s="110" t="s">
        <v>704</v>
      </c>
      <c r="BB27" s="110" t="s">
        <v>704</v>
      </c>
      <c r="BC27" s="110" t="s">
        <v>704</v>
      </c>
      <c r="BD27" s="110" t="s">
        <v>704</v>
      </c>
      <c r="BE27" s="110" t="s">
        <v>704</v>
      </c>
      <c r="BF27" s="110" t="s">
        <v>704</v>
      </c>
      <c r="BG27" s="110" t="s">
        <v>704</v>
      </c>
      <c r="BH27" s="110" t="s">
        <v>704</v>
      </c>
      <c r="BI27" s="110" t="s">
        <v>704</v>
      </c>
      <c r="BJ27" s="110" t="s">
        <v>704</v>
      </c>
      <c r="BK27" s="110" t="s">
        <v>704</v>
      </c>
      <c r="BL27" s="110" t="s">
        <v>704</v>
      </c>
      <c r="BM27" s="110" t="s">
        <v>704</v>
      </c>
      <c r="BN27" s="110" t="s">
        <v>704</v>
      </c>
      <c r="BO27" s="110" t="s">
        <v>704</v>
      </c>
      <c r="BP27" s="110" t="s">
        <v>704</v>
      </c>
      <c r="BQ27" s="110" t="s">
        <v>704</v>
      </c>
      <c r="BR27" s="110" t="s">
        <v>704</v>
      </c>
      <c r="BS27" s="110" t="s">
        <v>704</v>
      </c>
      <c r="BT27" s="110" t="s">
        <v>704</v>
      </c>
      <c r="BU27" s="110" t="s">
        <v>704</v>
      </c>
      <c r="BV27" s="110" t="s">
        <v>704</v>
      </c>
      <c r="BW27" s="110" t="s">
        <v>704</v>
      </c>
      <c r="BX27" s="110" t="s">
        <v>704</v>
      </c>
      <c r="BY27" s="110" t="s">
        <v>704</v>
      </c>
      <c r="BZ27" s="110" t="s">
        <v>704</v>
      </c>
      <c r="CA27" s="110" t="s">
        <v>704</v>
      </c>
      <c r="CB27" s="110" t="s">
        <v>704</v>
      </c>
      <c r="CC27" s="110" t="s">
        <v>704</v>
      </c>
      <c r="CD27" s="110" t="s">
        <v>704</v>
      </c>
      <c r="CE27" s="110" t="s">
        <v>704</v>
      </c>
      <c r="CF27" s="110" t="s">
        <v>704</v>
      </c>
      <c r="CG27" s="110" t="s">
        <v>704</v>
      </c>
      <c r="CH27" s="110" t="s">
        <v>704</v>
      </c>
      <c r="CI27" s="110" t="s">
        <v>704</v>
      </c>
      <c r="CJ27" s="110" t="s">
        <v>704</v>
      </c>
      <c r="CK27" s="110" t="s">
        <v>704</v>
      </c>
      <c r="CL27" s="110" t="s">
        <v>704</v>
      </c>
      <c r="CM27" s="110" t="s">
        <v>704</v>
      </c>
      <c r="CN27" s="110" t="s">
        <v>704</v>
      </c>
      <c r="CO27" s="110" t="s">
        <v>704</v>
      </c>
      <c r="CP27" s="110" t="s">
        <v>704</v>
      </c>
      <c r="CQ27" s="110" t="s">
        <v>704</v>
      </c>
      <c r="CR27" s="110" t="s">
        <v>704</v>
      </c>
      <c r="CS27" s="110" t="s">
        <v>704</v>
      </c>
      <c r="CT27" s="110" t="s">
        <v>704</v>
      </c>
      <c r="CU27" s="110" t="s">
        <v>704</v>
      </c>
      <c r="CV27" s="110" t="s">
        <v>704</v>
      </c>
      <c r="CW27" s="110" t="s">
        <v>704</v>
      </c>
      <c r="CX27" s="110" t="s">
        <v>704</v>
      </c>
      <c r="CY27" s="110" t="s">
        <v>704</v>
      </c>
      <c r="CZ27" s="110" t="s">
        <v>704</v>
      </c>
      <c r="DA27" s="110" t="s">
        <v>704</v>
      </c>
      <c r="DB27" s="110" t="s">
        <v>704</v>
      </c>
      <c r="DC27" s="110" t="s">
        <v>704</v>
      </c>
      <c r="DD27" s="110" t="s">
        <v>704</v>
      </c>
      <c r="DE27" s="110" t="s">
        <v>704</v>
      </c>
      <c r="DF27" s="110" t="s">
        <v>704</v>
      </c>
    </row>
    <row r="28" spans="2:110" x14ac:dyDescent="0.2">
      <c r="B28" s="8" t="s">
        <v>116</v>
      </c>
      <c r="C28" s="9" t="s">
        <v>117</v>
      </c>
      <c r="D28" s="115" t="str">
        <f t="shared" si="3"/>
        <v xml:space="preserve">                                                                          </v>
      </c>
      <c r="E28" s="114">
        <v>0</v>
      </c>
      <c r="F28" s="114"/>
      <c r="G28" s="114"/>
      <c r="H28" s="114"/>
      <c r="I28" s="114">
        <v>0</v>
      </c>
      <c r="J28" s="114">
        <v>0</v>
      </c>
      <c r="K28" s="114">
        <v>0</v>
      </c>
      <c r="L28" s="114">
        <v>0</v>
      </c>
      <c r="M28" s="114">
        <v>0</v>
      </c>
      <c r="N28" s="114">
        <v>0</v>
      </c>
      <c r="O28" s="114">
        <v>0</v>
      </c>
      <c r="P28" s="114">
        <v>0</v>
      </c>
      <c r="Q28" s="114">
        <v>0</v>
      </c>
      <c r="R28" s="114">
        <v>0</v>
      </c>
      <c r="S28" s="114">
        <v>0</v>
      </c>
      <c r="T28" s="114">
        <v>0</v>
      </c>
      <c r="U28" s="114">
        <v>0</v>
      </c>
      <c r="V28" s="114">
        <v>0</v>
      </c>
      <c r="W28" s="114">
        <v>0</v>
      </c>
      <c r="X28" s="116">
        <f t="shared" si="0"/>
        <v>0</v>
      </c>
      <c r="Y28" s="251"/>
      <c r="AD28" s="10">
        <v>300</v>
      </c>
      <c r="AE28" s="10">
        <v>302</v>
      </c>
      <c r="AF28" s="114">
        <v>0</v>
      </c>
      <c r="AG28" s="114">
        <f t="shared" si="1"/>
        <v>0</v>
      </c>
      <c r="AJ28" s="110" t="s">
        <v>704</v>
      </c>
      <c r="AK28" s="110" t="s">
        <v>704</v>
      </c>
      <c r="AL28" s="110" t="s">
        <v>704</v>
      </c>
      <c r="AM28" s="110" t="s">
        <v>704</v>
      </c>
      <c r="AN28" s="110" t="s">
        <v>704</v>
      </c>
      <c r="AO28" s="110" t="s">
        <v>704</v>
      </c>
      <c r="AP28" s="110" t="s">
        <v>704</v>
      </c>
      <c r="AQ28" s="110" t="s">
        <v>704</v>
      </c>
      <c r="AR28" s="110" t="s">
        <v>704</v>
      </c>
      <c r="AS28" s="110" t="s">
        <v>704</v>
      </c>
      <c r="AT28" s="110" t="s">
        <v>704</v>
      </c>
      <c r="AU28" s="110" t="s">
        <v>704</v>
      </c>
      <c r="AV28" s="110" t="s">
        <v>704</v>
      </c>
      <c r="AW28" s="110" t="s">
        <v>704</v>
      </c>
      <c r="AX28" s="110" t="s">
        <v>704</v>
      </c>
      <c r="AY28" s="110" t="s">
        <v>704</v>
      </c>
      <c r="AZ28" s="110" t="s">
        <v>704</v>
      </c>
      <c r="BA28" s="110" t="s">
        <v>704</v>
      </c>
      <c r="BB28" s="110" t="s">
        <v>704</v>
      </c>
      <c r="BC28" s="110" t="s">
        <v>704</v>
      </c>
      <c r="BD28" s="110" t="s">
        <v>704</v>
      </c>
      <c r="BE28" s="110" t="s">
        <v>704</v>
      </c>
      <c r="BF28" s="110" t="s">
        <v>704</v>
      </c>
      <c r="BG28" s="110" t="s">
        <v>704</v>
      </c>
      <c r="BH28" s="110" t="s">
        <v>704</v>
      </c>
      <c r="BI28" s="110" t="s">
        <v>704</v>
      </c>
      <c r="BJ28" s="110" t="s">
        <v>704</v>
      </c>
      <c r="BK28" s="110" t="s">
        <v>704</v>
      </c>
      <c r="BL28" s="110" t="s">
        <v>704</v>
      </c>
      <c r="BM28" s="110" t="s">
        <v>704</v>
      </c>
      <c r="BN28" s="110" t="s">
        <v>704</v>
      </c>
      <c r="BO28" s="110" t="s">
        <v>704</v>
      </c>
      <c r="BP28" s="110" t="s">
        <v>704</v>
      </c>
      <c r="BQ28" s="110" t="s">
        <v>704</v>
      </c>
      <c r="BR28" s="110" t="s">
        <v>704</v>
      </c>
      <c r="BS28" s="110" t="s">
        <v>704</v>
      </c>
      <c r="BT28" s="110" t="s">
        <v>704</v>
      </c>
      <c r="BU28" s="110" t="s">
        <v>704</v>
      </c>
      <c r="BV28" s="110" t="s">
        <v>704</v>
      </c>
      <c r="BW28" s="110" t="s">
        <v>704</v>
      </c>
      <c r="BX28" s="110" t="s">
        <v>704</v>
      </c>
      <c r="BY28" s="110" t="s">
        <v>704</v>
      </c>
      <c r="BZ28" s="110" t="s">
        <v>704</v>
      </c>
      <c r="CA28" s="110" t="s">
        <v>704</v>
      </c>
      <c r="CB28" s="110" t="s">
        <v>704</v>
      </c>
      <c r="CC28" s="110" t="s">
        <v>704</v>
      </c>
      <c r="CD28" s="110" t="s">
        <v>704</v>
      </c>
      <c r="CE28" s="110" t="s">
        <v>704</v>
      </c>
      <c r="CF28" s="110" t="s">
        <v>704</v>
      </c>
      <c r="CG28" s="110" t="s">
        <v>704</v>
      </c>
      <c r="CH28" s="110" t="s">
        <v>704</v>
      </c>
      <c r="CI28" s="110" t="s">
        <v>704</v>
      </c>
      <c r="CJ28" s="110" t="s">
        <v>704</v>
      </c>
      <c r="CK28" s="110" t="s">
        <v>704</v>
      </c>
      <c r="CL28" s="110" t="s">
        <v>704</v>
      </c>
      <c r="CM28" s="110" t="s">
        <v>704</v>
      </c>
      <c r="CN28" s="110" t="s">
        <v>704</v>
      </c>
      <c r="CO28" s="110" t="s">
        <v>704</v>
      </c>
      <c r="CP28" s="110" t="s">
        <v>704</v>
      </c>
      <c r="CQ28" s="110" t="s">
        <v>704</v>
      </c>
      <c r="CR28" s="110" t="s">
        <v>704</v>
      </c>
      <c r="CS28" s="110" t="s">
        <v>704</v>
      </c>
      <c r="CT28" s="110" t="s">
        <v>704</v>
      </c>
      <c r="CU28" s="110" t="s">
        <v>704</v>
      </c>
      <c r="CV28" s="110" t="s">
        <v>704</v>
      </c>
      <c r="CW28" s="110" t="s">
        <v>704</v>
      </c>
      <c r="CX28" s="110" t="s">
        <v>704</v>
      </c>
      <c r="CY28" s="110" t="s">
        <v>704</v>
      </c>
      <c r="CZ28" s="110" t="s">
        <v>704</v>
      </c>
      <c r="DA28" s="110" t="s">
        <v>704</v>
      </c>
      <c r="DB28" s="110" t="s">
        <v>704</v>
      </c>
      <c r="DC28" s="110" t="s">
        <v>704</v>
      </c>
      <c r="DD28" s="110" t="s">
        <v>704</v>
      </c>
      <c r="DE28" s="110" t="s">
        <v>704</v>
      </c>
      <c r="DF28" s="110" t="s">
        <v>704</v>
      </c>
    </row>
    <row r="29" spans="2:110" x14ac:dyDescent="0.2">
      <c r="B29" s="8" t="s">
        <v>118</v>
      </c>
      <c r="C29" s="11" t="s">
        <v>119</v>
      </c>
      <c r="D29" s="115" t="str">
        <f t="shared" si="3"/>
        <v xml:space="preserve">                                                                          </v>
      </c>
      <c r="E29" s="114">
        <v>0</v>
      </c>
      <c r="F29" s="114"/>
      <c r="G29" s="114"/>
      <c r="H29" s="114"/>
      <c r="I29" s="114">
        <v>0</v>
      </c>
      <c r="J29" s="114">
        <v>0</v>
      </c>
      <c r="K29" s="114">
        <v>0</v>
      </c>
      <c r="L29" s="114">
        <v>0</v>
      </c>
      <c r="M29" s="114">
        <v>0</v>
      </c>
      <c r="N29" s="114">
        <v>0</v>
      </c>
      <c r="O29" s="114">
        <v>0</v>
      </c>
      <c r="P29" s="114">
        <v>0</v>
      </c>
      <c r="Q29" s="114">
        <v>0</v>
      </c>
      <c r="R29" s="114">
        <v>0</v>
      </c>
      <c r="S29" s="114">
        <v>0</v>
      </c>
      <c r="T29" s="114">
        <v>0</v>
      </c>
      <c r="U29" s="114">
        <v>0</v>
      </c>
      <c r="V29" s="114">
        <v>0</v>
      </c>
      <c r="W29" s="114">
        <v>0</v>
      </c>
      <c r="X29" s="116">
        <f t="shared" si="0"/>
        <v>0</v>
      </c>
      <c r="Y29" s="251"/>
      <c r="AD29" s="10">
        <v>300</v>
      </c>
      <c r="AE29" s="10">
        <v>303</v>
      </c>
      <c r="AF29" s="114">
        <v>0</v>
      </c>
      <c r="AG29" s="114">
        <f t="shared" si="1"/>
        <v>0</v>
      </c>
      <c r="AJ29" s="110" t="s">
        <v>704</v>
      </c>
      <c r="AK29" s="110" t="s">
        <v>704</v>
      </c>
      <c r="AL29" s="110" t="s">
        <v>704</v>
      </c>
      <c r="AM29" s="110" t="s">
        <v>704</v>
      </c>
      <c r="AN29" s="110" t="s">
        <v>704</v>
      </c>
      <c r="AO29" s="110" t="s">
        <v>704</v>
      </c>
      <c r="AP29" s="110" t="s">
        <v>704</v>
      </c>
      <c r="AQ29" s="110" t="s">
        <v>704</v>
      </c>
      <c r="AR29" s="110" t="s">
        <v>704</v>
      </c>
      <c r="AS29" s="110" t="s">
        <v>704</v>
      </c>
      <c r="AT29" s="110" t="s">
        <v>704</v>
      </c>
      <c r="AU29" s="110" t="s">
        <v>704</v>
      </c>
      <c r="AV29" s="110" t="s">
        <v>704</v>
      </c>
      <c r="AW29" s="110" t="s">
        <v>704</v>
      </c>
      <c r="AX29" s="110" t="s">
        <v>704</v>
      </c>
      <c r="AY29" s="110" t="s">
        <v>704</v>
      </c>
      <c r="AZ29" s="110" t="s">
        <v>704</v>
      </c>
      <c r="BA29" s="110" t="s">
        <v>704</v>
      </c>
      <c r="BB29" s="110" t="s">
        <v>704</v>
      </c>
      <c r="BC29" s="110" t="s">
        <v>704</v>
      </c>
      <c r="BD29" s="110" t="s">
        <v>704</v>
      </c>
      <c r="BE29" s="110" t="s">
        <v>704</v>
      </c>
      <c r="BF29" s="110" t="s">
        <v>704</v>
      </c>
      <c r="BG29" s="110" t="s">
        <v>704</v>
      </c>
      <c r="BH29" s="110" t="s">
        <v>704</v>
      </c>
      <c r="BI29" s="110" t="s">
        <v>704</v>
      </c>
      <c r="BJ29" s="110" t="s">
        <v>704</v>
      </c>
      <c r="BK29" s="110" t="s">
        <v>704</v>
      </c>
      <c r="BL29" s="110" t="s">
        <v>704</v>
      </c>
      <c r="BM29" s="110" t="s">
        <v>704</v>
      </c>
      <c r="BN29" s="110" t="s">
        <v>704</v>
      </c>
      <c r="BO29" s="110" t="s">
        <v>704</v>
      </c>
      <c r="BP29" s="110" t="s">
        <v>704</v>
      </c>
      <c r="BQ29" s="110" t="s">
        <v>704</v>
      </c>
      <c r="BR29" s="110" t="s">
        <v>704</v>
      </c>
      <c r="BS29" s="110" t="s">
        <v>704</v>
      </c>
      <c r="BT29" s="110" t="s">
        <v>704</v>
      </c>
      <c r="BU29" s="110" t="s">
        <v>704</v>
      </c>
      <c r="BV29" s="110" t="s">
        <v>704</v>
      </c>
      <c r="BW29" s="110" t="s">
        <v>704</v>
      </c>
      <c r="BX29" s="110" t="s">
        <v>704</v>
      </c>
      <c r="BY29" s="110" t="s">
        <v>704</v>
      </c>
      <c r="BZ29" s="110" t="s">
        <v>704</v>
      </c>
      <c r="CA29" s="110" t="s">
        <v>704</v>
      </c>
      <c r="CB29" s="110" t="s">
        <v>704</v>
      </c>
      <c r="CC29" s="110" t="s">
        <v>704</v>
      </c>
      <c r="CD29" s="110" t="s">
        <v>704</v>
      </c>
      <c r="CE29" s="110" t="s">
        <v>704</v>
      </c>
      <c r="CF29" s="110" t="s">
        <v>704</v>
      </c>
      <c r="CG29" s="110" t="s">
        <v>704</v>
      </c>
      <c r="CH29" s="110" t="s">
        <v>704</v>
      </c>
      <c r="CI29" s="110" t="s">
        <v>704</v>
      </c>
      <c r="CJ29" s="110" t="s">
        <v>704</v>
      </c>
      <c r="CK29" s="110" t="s">
        <v>704</v>
      </c>
      <c r="CL29" s="110" t="s">
        <v>704</v>
      </c>
      <c r="CM29" s="110" t="s">
        <v>704</v>
      </c>
      <c r="CN29" s="110" t="s">
        <v>704</v>
      </c>
      <c r="CO29" s="110" t="s">
        <v>704</v>
      </c>
      <c r="CP29" s="110" t="s">
        <v>704</v>
      </c>
      <c r="CQ29" s="110" t="s">
        <v>704</v>
      </c>
      <c r="CR29" s="110" t="s">
        <v>704</v>
      </c>
      <c r="CS29" s="110" t="s">
        <v>704</v>
      </c>
      <c r="CT29" s="110" t="s">
        <v>704</v>
      </c>
      <c r="CU29" s="110" t="s">
        <v>704</v>
      </c>
      <c r="CV29" s="110" t="s">
        <v>704</v>
      </c>
      <c r="CW29" s="110" t="s">
        <v>704</v>
      </c>
      <c r="CX29" s="110" t="s">
        <v>704</v>
      </c>
      <c r="CY29" s="110" t="s">
        <v>704</v>
      </c>
      <c r="CZ29" s="110" t="s">
        <v>704</v>
      </c>
      <c r="DA29" s="110" t="s">
        <v>704</v>
      </c>
      <c r="DB29" s="110" t="s">
        <v>704</v>
      </c>
      <c r="DC29" s="110" t="s">
        <v>704</v>
      </c>
      <c r="DD29" s="110" t="s">
        <v>704</v>
      </c>
      <c r="DE29" s="110" t="s">
        <v>704</v>
      </c>
      <c r="DF29" s="110" t="s">
        <v>704</v>
      </c>
    </row>
    <row r="30" spans="2:110" x14ac:dyDescent="0.2">
      <c r="B30" s="4" t="s">
        <v>120</v>
      </c>
      <c r="C30" s="5" t="s">
        <v>121</v>
      </c>
      <c r="D30" s="111"/>
      <c r="E30" s="112">
        <v>0</v>
      </c>
      <c r="F30" s="112"/>
      <c r="G30" s="112"/>
      <c r="H30" s="112"/>
      <c r="I30" s="112">
        <v>0</v>
      </c>
      <c r="J30" s="112">
        <v>0</v>
      </c>
      <c r="K30" s="112">
        <v>0</v>
      </c>
      <c r="L30" s="112">
        <v>0</v>
      </c>
      <c r="M30" s="112">
        <v>0</v>
      </c>
      <c r="N30" s="112">
        <v>0</v>
      </c>
      <c r="O30" s="112">
        <v>0</v>
      </c>
      <c r="P30" s="112">
        <v>0</v>
      </c>
      <c r="Q30" s="112">
        <v>0</v>
      </c>
      <c r="R30" s="112">
        <v>0</v>
      </c>
      <c r="S30" s="112">
        <v>0</v>
      </c>
      <c r="T30" s="112">
        <v>0</v>
      </c>
      <c r="U30" s="112">
        <v>0</v>
      </c>
      <c r="V30" s="112">
        <v>0</v>
      </c>
      <c r="W30" s="112">
        <v>0</v>
      </c>
      <c r="X30" s="113">
        <f t="shared" si="0"/>
        <v>0</v>
      </c>
      <c r="Y30" s="251"/>
      <c r="AD30" s="7">
        <v>400</v>
      </c>
      <c r="AE30" s="7">
        <v>400</v>
      </c>
      <c r="AF30" s="114">
        <v>0</v>
      </c>
      <c r="AG30" s="114">
        <f t="shared" si="1"/>
        <v>0</v>
      </c>
      <c r="AJ30" s="110" t="s">
        <v>704</v>
      </c>
      <c r="AK30" s="110" t="s">
        <v>704</v>
      </c>
      <c r="AL30" s="110" t="s">
        <v>704</v>
      </c>
      <c r="AM30" s="110" t="s">
        <v>704</v>
      </c>
      <c r="AN30" s="110" t="s">
        <v>704</v>
      </c>
      <c r="AO30" s="110" t="s">
        <v>704</v>
      </c>
      <c r="AP30" s="110" t="s">
        <v>704</v>
      </c>
      <c r="AQ30" s="110" t="s">
        <v>704</v>
      </c>
      <c r="AR30" s="110" t="s">
        <v>704</v>
      </c>
      <c r="AS30" s="110" t="s">
        <v>704</v>
      </c>
      <c r="AT30" s="110" t="s">
        <v>704</v>
      </c>
      <c r="AU30" s="110" t="s">
        <v>704</v>
      </c>
      <c r="AV30" s="110" t="s">
        <v>704</v>
      </c>
      <c r="AW30" s="110" t="s">
        <v>704</v>
      </c>
      <c r="AX30" s="110" t="s">
        <v>704</v>
      </c>
      <c r="AY30" s="110" t="s">
        <v>704</v>
      </c>
      <c r="AZ30" s="110" t="s">
        <v>704</v>
      </c>
      <c r="BA30" s="110" t="s">
        <v>704</v>
      </c>
      <c r="BB30" s="110" t="s">
        <v>704</v>
      </c>
      <c r="BC30" s="110" t="s">
        <v>704</v>
      </c>
      <c r="BD30" s="110" t="s">
        <v>704</v>
      </c>
      <c r="BE30" s="110" t="s">
        <v>704</v>
      </c>
      <c r="BF30" s="110" t="s">
        <v>704</v>
      </c>
      <c r="BG30" s="110" t="s">
        <v>704</v>
      </c>
      <c r="BH30" s="110" t="s">
        <v>704</v>
      </c>
      <c r="BI30" s="110" t="s">
        <v>704</v>
      </c>
      <c r="BJ30" s="110" t="s">
        <v>704</v>
      </c>
      <c r="BK30" s="110" t="s">
        <v>704</v>
      </c>
      <c r="BL30" s="110" t="s">
        <v>704</v>
      </c>
      <c r="BM30" s="110" t="s">
        <v>704</v>
      </c>
      <c r="BN30" s="110" t="s">
        <v>704</v>
      </c>
      <c r="BO30" s="110" t="s">
        <v>704</v>
      </c>
      <c r="BP30" s="110" t="s">
        <v>704</v>
      </c>
      <c r="BQ30" s="110" t="s">
        <v>704</v>
      </c>
      <c r="BR30" s="110" t="s">
        <v>704</v>
      </c>
      <c r="BS30" s="110" t="s">
        <v>704</v>
      </c>
      <c r="BT30" s="110" t="s">
        <v>704</v>
      </c>
      <c r="BU30" s="110" t="s">
        <v>704</v>
      </c>
      <c r="BV30" s="110" t="s">
        <v>704</v>
      </c>
      <c r="BW30" s="110" t="s">
        <v>704</v>
      </c>
      <c r="BX30" s="110" t="s">
        <v>704</v>
      </c>
      <c r="BY30" s="110" t="s">
        <v>704</v>
      </c>
      <c r="BZ30" s="110" t="s">
        <v>704</v>
      </c>
      <c r="CA30" s="110" t="s">
        <v>704</v>
      </c>
      <c r="CB30" s="110" t="s">
        <v>704</v>
      </c>
      <c r="CC30" s="110" t="s">
        <v>704</v>
      </c>
      <c r="CD30" s="110" t="s">
        <v>704</v>
      </c>
      <c r="CE30" s="110" t="s">
        <v>704</v>
      </c>
      <c r="CF30" s="110" t="s">
        <v>704</v>
      </c>
      <c r="CG30" s="110" t="s">
        <v>704</v>
      </c>
      <c r="CH30" s="110" t="s">
        <v>704</v>
      </c>
      <c r="CI30" s="110" t="s">
        <v>704</v>
      </c>
      <c r="CJ30" s="110" t="s">
        <v>704</v>
      </c>
      <c r="CK30" s="110" t="s">
        <v>704</v>
      </c>
      <c r="CL30" s="110" t="s">
        <v>704</v>
      </c>
      <c r="CM30" s="110" t="s">
        <v>704</v>
      </c>
      <c r="CN30" s="110" t="s">
        <v>704</v>
      </c>
      <c r="CO30" s="110" t="s">
        <v>704</v>
      </c>
      <c r="CP30" s="110" t="s">
        <v>704</v>
      </c>
      <c r="CQ30" s="110" t="s">
        <v>704</v>
      </c>
      <c r="CR30" s="110" t="s">
        <v>704</v>
      </c>
      <c r="CS30" s="110" t="s">
        <v>704</v>
      </c>
      <c r="CT30" s="110" t="s">
        <v>704</v>
      </c>
      <c r="CU30" s="110" t="s">
        <v>704</v>
      </c>
      <c r="CV30" s="110" t="s">
        <v>704</v>
      </c>
      <c r="CW30" s="110" t="s">
        <v>704</v>
      </c>
      <c r="CX30" s="110" t="s">
        <v>704</v>
      </c>
      <c r="CY30" s="110" t="s">
        <v>704</v>
      </c>
      <c r="CZ30" s="110" t="s">
        <v>704</v>
      </c>
      <c r="DA30" s="110" t="s">
        <v>704</v>
      </c>
      <c r="DB30" s="110" t="s">
        <v>704</v>
      </c>
      <c r="DC30" s="110" t="s">
        <v>704</v>
      </c>
      <c r="DD30" s="110" t="s">
        <v>704</v>
      </c>
      <c r="DE30" s="110" t="s">
        <v>704</v>
      </c>
      <c r="DF30" s="110" t="s">
        <v>704</v>
      </c>
    </row>
    <row r="31" spans="2:110" x14ac:dyDescent="0.2">
      <c r="B31" s="8" t="s">
        <v>122</v>
      </c>
      <c r="C31" s="9" t="s">
        <v>123</v>
      </c>
      <c r="D31" s="115" t="str">
        <f t="shared" ref="D31:D34" si="4">+AJ31&amp;" "&amp;AK31&amp;" "&amp;AL31&amp;" "&amp;AM31&amp;" "&amp;AN31&amp;" "&amp;AO31&amp;" "&amp;AP31&amp;" "&amp;AQ31&amp;" "&amp;AR31&amp;" "&amp;AS31&amp;" "&amp;AT31&amp;" "&amp;AU31&amp;" "&amp;AV31&amp;" "&amp;AW31&amp;" "&amp;AX31&amp;" "&amp;AY31&amp;" "&amp;AZ31&amp;" "&amp;BA31&amp;" "&amp;BB31&amp;" "&amp;BC31&amp;" "&amp;BD31&amp;" "&amp;BE31&amp;" "&amp;BF31&amp;" "&amp;BG31&amp;" "&amp;BH31&amp;" "&amp;BI31&amp;" "&amp;BJ31&amp;" "&amp;BK31&amp;" "&amp;BL31&amp;" "&amp;BM31&amp;" "&amp;BN31&amp;" "&amp;BO31&amp;" "&amp;BP31&amp;" "&amp;BQ31&amp;" "&amp;BR31&amp;" "&amp;BS31&amp;" "&amp;BT31&amp;" "&amp;BU31&amp;" "&amp;BV31&amp;" "&amp;BW31&amp;" "&amp;BX31&amp;" "&amp;BY31&amp;" "&amp;BZ31&amp;" "&amp;CA31&amp;" "&amp;CB31&amp;" "&amp;CC31&amp;" "&amp;CD31&amp;" "&amp;CE31&amp;" "&amp;CF31&amp;" "&amp;CG31&amp;" "&amp;CH31&amp;" "&amp;CI31&amp;" "&amp;CJ31&amp;" "&amp;CK31&amp;" "&amp;CL31&amp;" "&amp;CM31&amp;" "&amp;CN31&amp;" "&amp;CO31&amp;" "&amp;CP31&amp;" "&amp;CQ31&amp;" "&amp;CR31&amp;" "&amp;CS31&amp;" "&amp;CT31&amp;" "&amp;CU31&amp;" "&amp;CV31&amp;" "&amp;CW31&amp;" "&amp;CX31&amp;" "&amp;CY31&amp;" "&amp;CZ31&amp;" "&amp;DA31&amp;" "&amp;DB31&amp;" "&amp;DC31&amp;" "&amp;DD31&amp;" "&amp;DE31&amp;" "&amp;DF31</f>
        <v xml:space="preserve">8704004                                                                          </v>
      </c>
      <c r="E31" s="114">
        <v>77604.97</v>
      </c>
      <c r="F31" s="114"/>
      <c r="G31" s="114"/>
      <c r="H31" s="114"/>
      <c r="I31" s="114">
        <v>0</v>
      </c>
      <c r="J31" s="114">
        <v>0</v>
      </c>
      <c r="K31" s="114">
        <v>0</v>
      </c>
      <c r="L31" s="114">
        <v>0</v>
      </c>
      <c r="M31" s="114">
        <v>0</v>
      </c>
      <c r="N31" s="114">
        <v>0</v>
      </c>
      <c r="O31" s="114">
        <v>0</v>
      </c>
      <c r="P31" s="114">
        <v>0</v>
      </c>
      <c r="Q31" s="114">
        <v>0</v>
      </c>
      <c r="R31" s="114">
        <v>0</v>
      </c>
      <c r="S31" s="114">
        <v>0</v>
      </c>
      <c r="T31" s="114">
        <v>0</v>
      </c>
      <c r="U31" s="114">
        <v>0</v>
      </c>
      <c r="V31" s="114">
        <v>0</v>
      </c>
      <c r="W31" s="114">
        <v>0</v>
      </c>
      <c r="X31" s="116">
        <f t="shared" si="0"/>
        <v>77604.97</v>
      </c>
      <c r="Y31" s="251"/>
      <c r="AD31" s="10">
        <v>400</v>
      </c>
      <c r="AE31" s="10">
        <v>401</v>
      </c>
      <c r="AF31" s="114">
        <v>77604.97</v>
      </c>
      <c r="AG31" s="114">
        <f t="shared" si="1"/>
        <v>0</v>
      </c>
      <c r="AJ31" s="110">
        <v>8704004</v>
      </c>
      <c r="AK31" s="110" t="s">
        <v>704</v>
      </c>
      <c r="AL31" s="110" t="s">
        <v>704</v>
      </c>
      <c r="AM31" s="110" t="s">
        <v>704</v>
      </c>
      <c r="AN31" s="110" t="s">
        <v>704</v>
      </c>
      <c r="AO31" s="110" t="s">
        <v>704</v>
      </c>
      <c r="AP31" s="110" t="s">
        <v>704</v>
      </c>
      <c r="AQ31" s="110" t="s">
        <v>704</v>
      </c>
      <c r="AR31" s="110" t="s">
        <v>704</v>
      </c>
      <c r="AS31" s="110" t="s">
        <v>704</v>
      </c>
      <c r="AT31" s="110" t="s">
        <v>704</v>
      </c>
      <c r="AU31" s="110" t="s">
        <v>704</v>
      </c>
      <c r="AV31" s="110" t="s">
        <v>704</v>
      </c>
      <c r="AW31" s="110" t="s">
        <v>704</v>
      </c>
      <c r="AX31" s="110" t="s">
        <v>704</v>
      </c>
      <c r="AY31" s="110" t="s">
        <v>704</v>
      </c>
      <c r="AZ31" s="110" t="s">
        <v>704</v>
      </c>
      <c r="BA31" s="110" t="s">
        <v>704</v>
      </c>
      <c r="BB31" s="110" t="s">
        <v>704</v>
      </c>
      <c r="BC31" s="110" t="s">
        <v>704</v>
      </c>
      <c r="BD31" s="110" t="s">
        <v>704</v>
      </c>
      <c r="BE31" s="110" t="s">
        <v>704</v>
      </c>
      <c r="BF31" s="110" t="s">
        <v>704</v>
      </c>
      <c r="BG31" s="110" t="s">
        <v>704</v>
      </c>
      <c r="BH31" s="110" t="s">
        <v>704</v>
      </c>
      <c r="BI31" s="110" t="s">
        <v>704</v>
      </c>
      <c r="BJ31" s="110" t="s">
        <v>704</v>
      </c>
      <c r="BK31" s="110" t="s">
        <v>704</v>
      </c>
      <c r="BL31" s="110" t="s">
        <v>704</v>
      </c>
      <c r="BM31" s="110" t="s">
        <v>704</v>
      </c>
      <c r="BN31" s="110" t="s">
        <v>704</v>
      </c>
      <c r="BO31" s="110" t="s">
        <v>704</v>
      </c>
      <c r="BP31" s="110" t="s">
        <v>704</v>
      </c>
      <c r="BQ31" s="110" t="s">
        <v>704</v>
      </c>
      <c r="BR31" s="110" t="s">
        <v>704</v>
      </c>
      <c r="BS31" s="110" t="s">
        <v>704</v>
      </c>
      <c r="BT31" s="110" t="s">
        <v>704</v>
      </c>
      <c r="BU31" s="110" t="s">
        <v>704</v>
      </c>
      <c r="BV31" s="110" t="s">
        <v>704</v>
      </c>
      <c r="BW31" s="110" t="s">
        <v>704</v>
      </c>
      <c r="BX31" s="110" t="s">
        <v>704</v>
      </c>
      <c r="BY31" s="110" t="s">
        <v>704</v>
      </c>
      <c r="BZ31" s="110" t="s">
        <v>704</v>
      </c>
      <c r="CA31" s="110" t="s">
        <v>704</v>
      </c>
      <c r="CB31" s="110" t="s">
        <v>704</v>
      </c>
      <c r="CC31" s="110" t="s">
        <v>704</v>
      </c>
      <c r="CD31" s="110" t="s">
        <v>704</v>
      </c>
      <c r="CE31" s="110" t="s">
        <v>704</v>
      </c>
      <c r="CF31" s="110" t="s">
        <v>704</v>
      </c>
      <c r="CG31" s="110" t="s">
        <v>704</v>
      </c>
      <c r="CH31" s="110" t="s">
        <v>704</v>
      </c>
      <c r="CI31" s="110" t="s">
        <v>704</v>
      </c>
      <c r="CJ31" s="110" t="s">
        <v>704</v>
      </c>
      <c r="CK31" s="110" t="s">
        <v>704</v>
      </c>
      <c r="CL31" s="110" t="s">
        <v>704</v>
      </c>
      <c r="CM31" s="110" t="s">
        <v>704</v>
      </c>
      <c r="CN31" s="110" t="s">
        <v>704</v>
      </c>
      <c r="CO31" s="110" t="s">
        <v>704</v>
      </c>
      <c r="CP31" s="110" t="s">
        <v>704</v>
      </c>
      <c r="CQ31" s="110" t="s">
        <v>704</v>
      </c>
      <c r="CR31" s="110" t="s">
        <v>704</v>
      </c>
      <c r="CS31" s="110" t="s">
        <v>704</v>
      </c>
      <c r="CT31" s="110" t="s">
        <v>704</v>
      </c>
      <c r="CU31" s="110" t="s">
        <v>704</v>
      </c>
      <c r="CV31" s="110" t="s">
        <v>704</v>
      </c>
      <c r="CW31" s="110" t="s">
        <v>704</v>
      </c>
      <c r="CX31" s="110" t="s">
        <v>704</v>
      </c>
      <c r="CY31" s="110" t="s">
        <v>704</v>
      </c>
      <c r="CZ31" s="110" t="s">
        <v>704</v>
      </c>
      <c r="DA31" s="110" t="s">
        <v>704</v>
      </c>
      <c r="DB31" s="110" t="s">
        <v>704</v>
      </c>
      <c r="DC31" s="110" t="s">
        <v>704</v>
      </c>
      <c r="DD31" s="110" t="s">
        <v>704</v>
      </c>
      <c r="DE31" s="110" t="s">
        <v>704</v>
      </c>
      <c r="DF31" s="110" t="s">
        <v>704</v>
      </c>
    </row>
    <row r="32" spans="2:110" x14ac:dyDescent="0.2">
      <c r="B32" s="8" t="s">
        <v>124</v>
      </c>
      <c r="C32" s="11" t="s">
        <v>125</v>
      </c>
      <c r="D32" s="115" t="str">
        <f t="shared" si="4"/>
        <v xml:space="preserve">                                                                          </v>
      </c>
      <c r="E32" s="114">
        <v>0</v>
      </c>
      <c r="F32" s="114"/>
      <c r="G32" s="114"/>
      <c r="H32" s="114"/>
      <c r="I32" s="114">
        <v>0</v>
      </c>
      <c r="J32" s="114">
        <v>0</v>
      </c>
      <c r="K32" s="114">
        <v>0</v>
      </c>
      <c r="L32" s="114">
        <v>0</v>
      </c>
      <c r="M32" s="114">
        <v>0</v>
      </c>
      <c r="N32" s="114">
        <v>0</v>
      </c>
      <c r="O32" s="114">
        <v>0</v>
      </c>
      <c r="P32" s="114">
        <v>0</v>
      </c>
      <c r="Q32" s="114">
        <v>0</v>
      </c>
      <c r="R32" s="114">
        <v>0</v>
      </c>
      <c r="S32" s="114">
        <v>0</v>
      </c>
      <c r="T32" s="114">
        <v>0</v>
      </c>
      <c r="U32" s="114">
        <v>0</v>
      </c>
      <c r="V32" s="114">
        <v>0</v>
      </c>
      <c r="W32" s="114">
        <v>0</v>
      </c>
      <c r="X32" s="116">
        <f t="shared" si="0"/>
        <v>0</v>
      </c>
      <c r="Y32" s="251"/>
      <c r="AD32" s="10">
        <v>400</v>
      </c>
      <c r="AE32" s="10">
        <v>402</v>
      </c>
      <c r="AF32" s="114">
        <v>0</v>
      </c>
      <c r="AG32" s="114">
        <f t="shared" si="1"/>
        <v>0</v>
      </c>
      <c r="AJ32" s="110" t="s">
        <v>704</v>
      </c>
      <c r="AK32" s="110" t="s">
        <v>704</v>
      </c>
      <c r="AL32" s="110" t="s">
        <v>704</v>
      </c>
      <c r="AM32" s="110" t="s">
        <v>704</v>
      </c>
      <c r="AN32" s="110" t="s">
        <v>704</v>
      </c>
      <c r="AO32" s="110" t="s">
        <v>704</v>
      </c>
      <c r="AP32" s="110" t="s">
        <v>704</v>
      </c>
      <c r="AQ32" s="110" t="s">
        <v>704</v>
      </c>
      <c r="AR32" s="110" t="s">
        <v>704</v>
      </c>
      <c r="AS32" s="110" t="s">
        <v>704</v>
      </c>
      <c r="AT32" s="110" t="s">
        <v>704</v>
      </c>
      <c r="AU32" s="110" t="s">
        <v>704</v>
      </c>
      <c r="AV32" s="110" t="s">
        <v>704</v>
      </c>
      <c r="AW32" s="110" t="s">
        <v>704</v>
      </c>
      <c r="AX32" s="110" t="s">
        <v>704</v>
      </c>
      <c r="AY32" s="110" t="s">
        <v>704</v>
      </c>
      <c r="AZ32" s="110" t="s">
        <v>704</v>
      </c>
      <c r="BA32" s="110" t="s">
        <v>704</v>
      </c>
      <c r="BB32" s="110" t="s">
        <v>704</v>
      </c>
      <c r="BC32" s="110" t="s">
        <v>704</v>
      </c>
      <c r="BD32" s="110" t="s">
        <v>704</v>
      </c>
      <c r="BE32" s="110" t="s">
        <v>704</v>
      </c>
      <c r="BF32" s="110" t="s">
        <v>704</v>
      </c>
      <c r="BG32" s="110" t="s">
        <v>704</v>
      </c>
      <c r="BH32" s="110" t="s">
        <v>704</v>
      </c>
      <c r="BI32" s="110" t="s">
        <v>704</v>
      </c>
      <c r="BJ32" s="110" t="s">
        <v>704</v>
      </c>
      <c r="BK32" s="110" t="s">
        <v>704</v>
      </c>
      <c r="BL32" s="110" t="s">
        <v>704</v>
      </c>
      <c r="BM32" s="110" t="s">
        <v>704</v>
      </c>
      <c r="BN32" s="110" t="s">
        <v>704</v>
      </c>
      <c r="BO32" s="110" t="s">
        <v>704</v>
      </c>
      <c r="BP32" s="110" t="s">
        <v>704</v>
      </c>
      <c r="BQ32" s="110" t="s">
        <v>704</v>
      </c>
      <c r="BR32" s="110" t="s">
        <v>704</v>
      </c>
      <c r="BS32" s="110" t="s">
        <v>704</v>
      </c>
      <c r="BT32" s="110" t="s">
        <v>704</v>
      </c>
      <c r="BU32" s="110" t="s">
        <v>704</v>
      </c>
      <c r="BV32" s="110" t="s">
        <v>704</v>
      </c>
      <c r="BW32" s="110" t="s">
        <v>704</v>
      </c>
      <c r="BX32" s="110" t="s">
        <v>704</v>
      </c>
      <c r="BY32" s="110" t="s">
        <v>704</v>
      </c>
      <c r="BZ32" s="110" t="s">
        <v>704</v>
      </c>
      <c r="CA32" s="110" t="s">
        <v>704</v>
      </c>
      <c r="CB32" s="110" t="s">
        <v>704</v>
      </c>
      <c r="CC32" s="110" t="s">
        <v>704</v>
      </c>
      <c r="CD32" s="110" t="s">
        <v>704</v>
      </c>
      <c r="CE32" s="110" t="s">
        <v>704</v>
      </c>
      <c r="CF32" s="110" t="s">
        <v>704</v>
      </c>
      <c r="CG32" s="110" t="s">
        <v>704</v>
      </c>
      <c r="CH32" s="110" t="s">
        <v>704</v>
      </c>
      <c r="CI32" s="110" t="s">
        <v>704</v>
      </c>
      <c r="CJ32" s="110" t="s">
        <v>704</v>
      </c>
      <c r="CK32" s="110" t="s">
        <v>704</v>
      </c>
      <c r="CL32" s="110" t="s">
        <v>704</v>
      </c>
      <c r="CM32" s="110" t="s">
        <v>704</v>
      </c>
      <c r="CN32" s="110" t="s">
        <v>704</v>
      </c>
      <c r="CO32" s="110" t="s">
        <v>704</v>
      </c>
      <c r="CP32" s="110" t="s">
        <v>704</v>
      </c>
      <c r="CQ32" s="110" t="s">
        <v>704</v>
      </c>
      <c r="CR32" s="110" t="s">
        <v>704</v>
      </c>
      <c r="CS32" s="110" t="s">
        <v>704</v>
      </c>
      <c r="CT32" s="110" t="s">
        <v>704</v>
      </c>
      <c r="CU32" s="110" t="s">
        <v>704</v>
      </c>
      <c r="CV32" s="110" t="s">
        <v>704</v>
      </c>
      <c r="CW32" s="110" t="s">
        <v>704</v>
      </c>
      <c r="CX32" s="110" t="s">
        <v>704</v>
      </c>
      <c r="CY32" s="110" t="s">
        <v>704</v>
      </c>
      <c r="CZ32" s="110" t="s">
        <v>704</v>
      </c>
      <c r="DA32" s="110" t="s">
        <v>704</v>
      </c>
      <c r="DB32" s="110" t="s">
        <v>704</v>
      </c>
      <c r="DC32" s="110" t="s">
        <v>704</v>
      </c>
      <c r="DD32" s="110" t="s">
        <v>704</v>
      </c>
      <c r="DE32" s="110" t="s">
        <v>704</v>
      </c>
      <c r="DF32" s="110" t="s">
        <v>704</v>
      </c>
    </row>
    <row r="33" spans="2:110" x14ac:dyDescent="0.2">
      <c r="B33" s="8" t="s">
        <v>126</v>
      </c>
      <c r="C33" s="11" t="s">
        <v>127</v>
      </c>
      <c r="D33" s="115" t="str">
        <f t="shared" si="4"/>
        <v xml:space="preserve">                                                                          </v>
      </c>
      <c r="E33" s="114">
        <v>0</v>
      </c>
      <c r="F33" s="114"/>
      <c r="G33" s="114"/>
      <c r="H33" s="114"/>
      <c r="I33" s="114">
        <v>0</v>
      </c>
      <c r="J33" s="114">
        <v>0</v>
      </c>
      <c r="K33" s="114">
        <v>0</v>
      </c>
      <c r="L33" s="114">
        <v>0</v>
      </c>
      <c r="M33" s="114">
        <v>0</v>
      </c>
      <c r="N33" s="114">
        <v>0</v>
      </c>
      <c r="O33" s="114">
        <v>0</v>
      </c>
      <c r="P33" s="114">
        <v>0</v>
      </c>
      <c r="Q33" s="114">
        <v>0</v>
      </c>
      <c r="R33" s="114">
        <v>0</v>
      </c>
      <c r="S33" s="114">
        <v>0</v>
      </c>
      <c r="T33" s="114">
        <v>0</v>
      </c>
      <c r="U33" s="114">
        <v>0</v>
      </c>
      <c r="V33" s="114">
        <v>0</v>
      </c>
      <c r="W33" s="114">
        <v>0</v>
      </c>
      <c r="X33" s="116">
        <f t="shared" si="0"/>
        <v>0</v>
      </c>
      <c r="Y33" s="251"/>
      <c r="AD33" s="10">
        <v>400</v>
      </c>
      <c r="AE33" s="10">
        <v>403</v>
      </c>
      <c r="AF33" s="114">
        <v>0</v>
      </c>
      <c r="AG33" s="114">
        <f t="shared" si="1"/>
        <v>0</v>
      </c>
      <c r="AJ33" s="110" t="s">
        <v>704</v>
      </c>
      <c r="AK33" s="110" t="s">
        <v>704</v>
      </c>
      <c r="AL33" s="110" t="s">
        <v>704</v>
      </c>
      <c r="AM33" s="110" t="s">
        <v>704</v>
      </c>
      <c r="AN33" s="110" t="s">
        <v>704</v>
      </c>
      <c r="AO33" s="110" t="s">
        <v>704</v>
      </c>
      <c r="AP33" s="110" t="s">
        <v>704</v>
      </c>
      <c r="AQ33" s="110" t="s">
        <v>704</v>
      </c>
      <c r="AR33" s="110" t="s">
        <v>704</v>
      </c>
      <c r="AS33" s="110" t="s">
        <v>704</v>
      </c>
      <c r="AT33" s="110" t="s">
        <v>704</v>
      </c>
      <c r="AU33" s="110" t="s">
        <v>704</v>
      </c>
      <c r="AV33" s="110" t="s">
        <v>704</v>
      </c>
      <c r="AW33" s="110" t="s">
        <v>704</v>
      </c>
      <c r="AX33" s="110" t="s">
        <v>704</v>
      </c>
      <c r="AY33" s="110" t="s">
        <v>704</v>
      </c>
      <c r="AZ33" s="110" t="s">
        <v>704</v>
      </c>
      <c r="BA33" s="110" t="s">
        <v>704</v>
      </c>
      <c r="BB33" s="110" t="s">
        <v>704</v>
      </c>
      <c r="BC33" s="110" t="s">
        <v>704</v>
      </c>
      <c r="BD33" s="110" t="s">
        <v>704</v>
      </c>
      <c r="BE33" s="110" t="s">
        <v>704</v>
      </c>
      <c r="BF33" s="110" t="s">
        <v>704</v>
      </c>
      <c r="BG33" s="110" t="s">
        <v>704</v>
      </c>
      <c r="BH33" s="110" t="s">
        <v>704</v>
      </c>
      <c r="BI33" s="110" t="s">
        <v>704</v>
      </c>
      <c r="BJ33" s="110" t="s">
        <v>704</v>
      </c>
      <c r="BK33" s="110" t="s">
        <v>704</v>
      </c>
      <c r="BL33" s="110" t="s">
        <v>704</v>
      </c>
      <c r="BM33" s="110" t="s">
        <v>704</v>
      </c>
      <c r="BN33" s="110" t="s">
        <v>704</v>
      </c>
      <c r="BO33" s="110" t="s">
        <v>704</v>
      </c>
      <c r="BP33" s="110" t="s">
        <v>704</v>
      </c>
      <c r="BQ33" s="110" t="s">
        <v>704</v>
      </c>
      <c r="BR33" s="110" t="s">
        <v>704</v>
      </c>
      <c r="BS33" s="110" t="s">
        <v>704</v>
      </c>
      <c r="BT33" s="110" t="s">
        <v>704</v>
      </c>
      <c r="BU33" s="110" t="s">
        <v>704</v>
      </c>
      <c r="BV33" s="110" t="s">
        <v>704</v>
      </c>
      <c r="BW33" s="110" t="s">
        <v>704</v>
      </c>
      <c r="BX33" s="110" t="s">
        <v>704</v>
      </c>
      <c r="BY33" s="110" t="s">
        <v>704</v>
      </c>
      <c r="BZ33" s="110" t="s">
        <v>704</v>
      </c>
      <c r="CA33" s="110" t="s">
        <v>704</v>
      </c>
      <c r="CB33" s="110" t="s">
        <v>704</v>
      </c>
      <c r="CC33" s="110" t="s">
        <v>704</v>
      </c>
      <c r="CD33" s="110" t="s">
        <v>704</v>
      </c>
      <c r="CE33" s="110" t="s">
        <v>704</v>
      </c>
      <c r="CF33" s="110" t="s">
        <v>704</v>
      </c>
      <c r="CG33" s="110" t="s">
        <v>704</v>
      </c>
      <c r="CH33" s="110" t="s">
        <v>704</v>
      </c>
      <c r="CI33" s="110" t="s">
        <v>704</v>
      </c>
      <c r="CJ33" s="110" t="s">
        <v>704</v>
      </c>
      <c r="CK33" s="110" t="s">
        <v>704</v>
      </c>
      <c r="CL33" s="110" t="s">
        <v>704</v>
      </c>
      <c r="CM33" s="110" t="s">
        <v>704</v>
      </c>
      <c r="CN33" s="110" t="s">
        <v>704</v>
      </c>
      <c r="CO33" s="110" t="s">
        <v>704</v>
      </c>
      <c r="CP33" s="110" t="s">
        <v>704</v>
      </c>
      <c r="CQ33" s="110" t="s">
        <v>704</v>
      </c>
      <c r="CR33" s="110" t="s">
        <v>704</v>
      </c>
      <c r="CS33" s="110" t="s">
        <v>704</v>
      </c>
      <c r="CT33" s="110" t="s">
        <v>704</v>
      </c>
      <c r="CU33" s="110" t="s">
        <v>704</v>
      </c>
      <c r="CV33" s="110" t="s">
        <v>704</v>
      </c>
      <c r="CW33" s="110" t="s">
        <v>704</v>
      </c>
      <c r="CX33" s="110" t="s">
        <v>704</v>
      </c>
      <c r="CY33" s="110" t="s">
        <v>704</v>
      </c>
      <c r="CZ33" s="110" t="s">
        <v>704</v>
      </c>
      <c r="DA33" s="110" t="s">
        <v>704</v>
      </c>
      <c r="DB33" s="110" t="s">
        <v>704</v>
      </c>
      <c r="DC33" s="110" t="s">
        <v>704</v>
      </c>
      <c r="DD33" s="110" t="s">
        <v>704</v>
      </c>
      <c r="DE33" s="110" t="s">
        <v>704</v>
      </c>
      <c r="DF33" s="110" t="s">
        <v>704</v>
      </c>
    </row>
    <row r="34" spans="2:110" x14ac:dyDescent="0.2">
      <c r="B34" s="8" t="s">
        <v>128</v>
      </c>
      <c r="C34" s="11" t="s">
        <v>129</v>
      </c>
      <c r="D34" s="115" t="str">
        <f t="shared" si="4"/>
        <v xml:space="preserve">                                                                          </v>
      </c>
      <c r="E34" s="114">
        <v>0</v>
      </c>
      <c r="F34" s="114"/>
      <c r="G34" s="114"/>
      <c r="H34" s="114"/>
      <c r="I34" s="114">
        <v>0</v>
      </c>
      <c r="J34" s="114">
        <v>0</v>
      </c>
      <c r="K34" s="114">
        <v>0</v>
      </c>
      <c r="L34" s="114">
        <v>0</v>
      </c>
      <c r="M34" s="114">
        <v>0</v>
      </c>
      <c r="N34" s="114">
        <v>0</v>
      </c>
      <c r="O34" s="114">
        <v>0</v>
      </c>
      <c r="P34" s="114">
        <v>0</v>
      </c>
      <c r="Q34" s="114">
        <v>0</v>
      </c>
      <c r="R34" s="114">
        <v>0</v>
      </c>
      <c r="S34" s="114">
        <v>0</v>
      </c>
      <c r="T34" s="114">
        <v>0</v>
      </c>
      <c r="U34" s="114">
        <v>0</v>
      </c>
      <c r="V34" s="114">
        <v>0</v>
      </c>
      <c r="W34" s="114">
        <v>0</v>
      </c>
      <c r="X34" s="116">
        <f t="shared" si="0"/>
        <v>0</v>
      </c>
      <c r="Y34" s="251"/>
      <c r="AD34" s="10">
        <v>400</v>
      </c>
      <c r="AE34" s="10">
        <v>404</v>
      </c>
      <c r="AF34" s="114">
        <v>0</v>
      </c>
      <c r="AG34" s="114">
        <f t="shared" si="1"/>
        <v>0</v>
      </c>
      <c r="AJ34" s="110" t="s">
        <v>704</v>
      </c>
      <c r="AK34" s="110" t="s">
        <v>704</v>
      </c>
      <c r="AL34" s="110" t="s">
        <v>704</v>
      </c>
      <c r="AM34" s="110" t="s">
        <v>704</v>
      </c>
      <c r="AN34" s="110" t="s">
        <v>704</v>
      </c>
      <c r="AO34" s="110" t="s">
        <v>704</v>
      </c>
      <c r="AP34" s="110" t="s">
        <v>704</v>
      </c>
      <c r="AQ34" s="110" t="s">
        <v>704</v>
      </c>
      <c r="AR34" s="110" t="s">
        <v>704</v>
      </c>
      <c r="AS34" s="110" t="s">
        <v>704</v>
      </c>
      <c r="AT34" s="110" t="s">
        <v>704</v>
      </c>
      <c r="AU34" s="110" t="s">
        <v>704</v>
      </c>
      <c r="AV34" s="110" t="s">
        <v>704</v>
      </c>
      <c r="AW34" s="110" t="s">
        <v>704</v>
      </c>
      <c r="AX34" s="110" t="s">
        <v>704</v>
      </c>
      <c r="AY34" s="110" t="s">
        <v>704</v>
      </c>
      <c r="AZ34" s="110" t="s">
        <v>704</v>
      </c>
      <c r="BA34" s="110" t="s">
        <v>704</v>
      </c>
      <c r="BB34" s="110" t="s">
        <v>704</v>
      </c>
      <c r="BC34" s="110" t="s">
        <v>704</v>
      </c>
      <c r="BD34" s="110" t="s">
        <v>704</v>
      </c>
      <c r="BE34" s="110" t="s">
        <v>704</v>
      </c>
      <c r="BF34" s="110" t="s">
        <v>704</v>
      </c>
      <c r="BG34" s="110" t="s">
        <v>704</v>
      </c>
      <c r="BH34" s="110" t="s">
        <v>704</v>
      </c>
      <c r="BI34" s="110" t="s">
        <v>704</v>
      </c>
      <c r="BJ34" s="110" t="s">
        <v>704</v>
      </c>
      <c r="BK34" s="110" t="s">
        <v>704</v>
      </c>
      <c r="BL34" s="110" t="s">
        <v>704</v>
      </c>
      <c r="BM34" s="110" t="s">
        <v>704</v>
      </c>
      <c r="BN34" s="110" t="s">
        <v>704</v>
      </c>
      <c r="BO34" s="110" t="s">
        <v>704</v>
      </c>
      <c r="BP34" s="110" t="s">
        <v>704</v>
      </c>
      <c r="BQ34" s="110" t="s">
        <v>704</v>
      </c>
      <c r="BR34" s="110" t="s">
        <v>704</v>
      </c>
      <c r="BS34" s="110" t="s">
        <v>704</v>
      </c>
      <c r="BT34" s="110" t="s">
        <v>704</v>
      </c>
      <c r="BU34" s="110" t="s">
        <v>704</v>
      </c>
      <c r="BV34" s="110" t="s">
        <v>704</v>
      </c>
      <c r="BW34" s="110" t="s">
        <v>704</v>
      </c>
      <c r="BX34" s="110" t="s">
        <v>704</v>
      </c>
      <c r="BY34" s="110" t="s">
        <v>704</v>
      </c>
      <c r="BZ34" s="110" t="s">
        <v>704</v>
      </c>
      <c r="CA34" s="110" t="s">
        <v>704</v>
      </c>
      <c r="CB34" s="110" t="s">
        <v>704</v>
      </c>
      <c r="CC34" s="110" t="s">
        <v>704</v>
      </c>
      <c r="CD34" s="110" t="s">
        <v>704</v>
      </c>
      <c r="CE34" s="110" t="s">
        <v>704</v>
      </c>
      <c r="CF34" s="110" t="s">
        <v>704</v>
      </c>
      <c r="CG34" s="110" t="s">
        <v>704</v>
      </c>
      <c r="CH34" s="110" t="s">
        <v>704</v>
      </c>
      <c r="CI34" s="110" t="s">
        <v>704</v>
      </c>
      <c r="CJ34" s="110" t="s">
        <v>704</v>
      </c>
      <c r="CK34" s="110" t="s">
        <v>704</v>
      </c>
      <c r="CL34" s="110" t="s">
        <v>704</v>
      </c>
      <c r="CM34" s="110" t="s">
        <v>704</v>
      </c>
      <c r="CN34" s="110" t="s">
        <v>704</v>
      </c>
      <c r="CO34" s="110" t="s">
        <v>704</v>
      </c>
      <c r="CP34" s="110" t="s">
        <v>704</v>
      </c>
      <c r="CQ34" s="110" t="s">
        <v>704</v>
      </c>
      <c r="CR34" s="110" t="s">
        <v>704</v>
      </c>
      <c r="CS34" s="110" t="s">
        <v>704</v>
      </c>
      <c r="CT34" s="110" t="s">
        <v>704</v>
      </c>
      <c r="CU34" s="110" t="s">
        <v>704</v>
      </c>
      <c r="CV34" s="110" t="s">
        <v>704</v>
      </c>
      <c r="CW34" s="110" t="s">
        <v>704</v>
      </c>
      <c r="CX34" s="110" t="s">
        <v>704</v>
      </c>
      <c r="CY34" s="110" t="s">
        <v>704</v>
      </c>
      <c r="CZ34" s="110" t="s">
        <v>704</v>
      </c>
      <c r="DA34" s="110" t="s">
        <v>704</v>
      </c>
      <c r="DB34" s="110" t="s">
        <v>704</v>
      </c>
      <c r="DC34" s="110" t="s">
        <v>704</v>
      </c>
      <c r="DD34" s="110" t="s">
        <v>704</v>
      </c>
      <c r="DE34" s="110" t="s">
        <v>704</v>
      </c>
      <c r="DF34" s="110" t="s">
        <v>704</v>
      </c>
    </row>
    <row r="35" spans="2:110" x14ac:dyDescent="0.2">
      <c r="B35" s="4" t="s">
        <v>130</v>
      </c>
      <c r="C35" s="5" t="s">
        <v>131</v>
      </c>
      <c r="D35" s="118"/>
      <c r="E35" s="112">
        <v>0</v>
      </c>
      <c r="F35" s="112"/>
      <c r="G35" s="112"/>
      <c r="H35" s="112"/>
      <c r="I35" s="112">
        <v>0</v>
      </c>
      <c r="J35" s="112">
        <v>0</v>
      </c>
      <c r="K35" s="112">
        <v>0</v>
      </c>
      <c r="L35" s="112">
        <v>0</v>
      </c>
      <c r="M35" s="112">
        <v>0</v>
      </c>
      <c r="N35" s="112">
        <v>0</v>
      </c>
      <c r="O35" s="112">
        <v>0</v>
      </c>
      <c r="P35" s="112">
        <v>0</v>
      </c>
      <c r="Q35" s="112">
        <v>0</v>
      </c>
      <c r="R35" s="112">
        <v>0</v>
      </c>
      <c r="S35" s="112">
        <v>0</v>
      </c>
      <c r="T35" s="112">
        <v>0</v>
      </c>
      <c r="U35" s="112">
        <v>0</v>
      </c>
      <c r="V35" s="112">
        <v>0</v>
      </c>
      <c r="W35" s="112">
        <v>0</v>
      </c>
      <c r="X35" s="113">
        <f t="shared" si="0"/>
        <v>0</v>
      </c>
      <c r="Y35" s="251"/>
      <c r="AD35" s="7">
        <v>500</v>
      </c>
      <c r="AE35" s="7">
        <v>500</v>
      </c>
      <c r="AF35" s="114">
        <v>0</v>
      </c>
      <c r="AG35" s="114">
        <f t="shared" si="1"/>
        <v>0</v>
      </c>
      <c r="AJ35" s="110" t="s">
        <v>704</v>
      </c>
      <c r="AK35" s="110" t="s">
        <v>704</v>
      </c>
      <c r="AL35" s="110" t="s">
        <v>704</v>
      </c>
      <c r="AM35" s="110" t="s">
        <v>704</v>
      </c>
      <c r="AN35" s="110" t="s">
        <v>704</v>
      </c>
      <c r="AO35" s="110" t="s">
        <v>704</v>
      </c>
      <c r="AP35" s="110" t="s">
        <v>704</v>
      </c>
      <c r="AQ35" s="110" t="s">
        <v>704</v>
      </c>
      <c r="AR35" s="110" t="s">
        <v>704</v>
      </c>
      <c r="AS35" s="110" t="s">
        <v>704</v>
      </c>
      <c r="AT35" s="110" t="s">
        <v>704</v>
      </c>
      <c r="AU35" s="110" t="s">
        <v>704</v>
      </c>
      <c r="AV35" s="110" t="s">
        <v>704</v>
      </c>
      <c r="AW35" s="110" t="s">
        <v>704</v>
      </c>
      <c r="AX35" s="110" t="s">
        <v>704</v>
      </c>
      <c r="AY35" s="110" t="s">
        <v>704</v>
      </c>
      <c r="AZ35" s="110" t="s">
        <v>704</v>
      </c>
      <c r="BA35" s="110" t="s">
        <v>704</v>
      </c>
      <c r="BB35" s="110" t="s">
        <v>704</v>
      </c>
      <c r="BC35" s="110" t="s">
        <v>704</v>
      </c>
      <c r="BD35" s="110" t="s">
        <v>704</v>
      </c>
      <c r="BE35" s="110" t="s">
        <v>704</v>
      </c>
      <c r="BF35" s="110" t="s">
        <v>704</v>
      </c>
      <c r="BG35" s="110" t="s">
        <v>704</v>
      </c>
      <c r="BH35" s="110" t="s">
        <v>704</v>
      </c>
      <c r="BI35" s="110" t="s">
        <v>704</v>
      </c>
      <c r="BJ35" s="110" t="s">
        <v>704</v>
      </c>
      <c r="BK35" s="110" t="s">
        <v>704</v>
      </c>
      <c r="BL35" s="110" t="s">
        <v>704</v>
      </c>
      <c r="BM35" s="110" t="s">
        <v>704</v>
      </c>
      <c r="BN35" s="110" t="s">
        <v>704</v>
      </c>
      <c r="BO35" s="110" t="s">
        <v>704</v>
      </c>
      <c r="BP35" s="110" t="s">
        <v>704</v>
      </c>
      <c r="BQ35" s="110" t="s">
        <v>704</v>
      </c>
      <c r="BR35" s="110" t="s">
        <v>704</v>
      </c>
      <c r="BS35" s="110" t="s">
        <v>704</v>
      </c>
      <c r="BT35" s="110" t="s">
        <v>704</v>
      </c>
      <c r="BU35" s="110" t="s">
        <v>704</v>
      </c>
      <c r="BV35" s="110" t="s">
        <v>704</v>
      </c>
      <c r="BW35" s="110" t="s">
        <v>704</v>
      </c>
      <c r="BX35" s="110" t="s">
        <v>704</v>
      </c>
      <c r="BY35" s="110" t="s">
        <v>704</v>
      </c>
      <c r="BZ35" s="110" t="s">
        <v>704</v>
      </c>
      <c r="CA35" s="110" t="s">
        <v>704</v>
      </c>
      <c r="CB35" s="110" t="s">
        <v>704</v>
      </c>
      <c r="CC35" s="110" t="s">
        <v>704</v>
      </c>
      <c r="CD35" s="110" t="s">
        <v>704</v>
      </c>
      <c r="CE35" s="110" t="s">
        <v>704</v>
      </c>
      <c r="CF35" s="110" t="s">
        <v>704</v>
      </c>
      <c r="CG35" s="110" t="s">
        <v>704</v>
      </c>
      <c r="CH35" s="110" t="s">
        <v>704</v>
      </c>
      <c r="CI35" s="110" t="s">
        <v>704</v>
      </c>
      <c r="CJ35" s="110" t="s">
        <v>704</v>
      </c>
      <c r="CK35" s="110" t="s">
        <v>704</v>
      </c>
      <c r="CL35" s="110" t="s">
        <v>704</v>
      </c>
      <c r="CM35" s="110" t="s">
        <v>704</v>
      </c>
      <c r="CN35" s="110" t="s">
        <v>704</v>
      </c>
      <c r="CO35" s="110" t="s">
        <v>704</v>
      </c>
      <c r="CP35" s="110" t="s">
        <v>704</v>
      </c>
      <c r="CQ35" s="110" t="s">
        <v>704</v>
      </c>
      <c r="CR35" s="110" t="s">
        <v>704</v>
      </c>
      <c r="CS35" s="110" t="s">
        <v>704</v>
      </c>
      <c r="CT35" s="110" t="s">
        <v>704</v>
      </c>
      <c r="CU35" s="110" t="s">
        <v>704</v>
      </c>
      <c r="CV35" s="110" t="s">
        <v>704</v>
      </c>
      <c r="CW35" s="110" t="s">
        <v>704</v>
      </c>
      <c r="CX35" s="110" t="s">
        <v>704</v>
      </c>
      <c r="CY35" s="110" t="s">
        <v>704</v>
      </c>
      <c r="CZ35" s="110" t="s">
        <v>704</v>
      </c>
      <c r="DA35" s="110" t="s">
        <v>704</v>
      </c>
      <c r="DB35" s="110" t="s">
        <v>704</v>
      </c>
      <c r="DC35" s="110" t="s">
        <v>704</v>
      </c>
      <c r="DD35" s="110" t="s">
        <v>704</v>
      </c>
      <c r="DE35" s="110" t="s">
        <v>704</v>
      </c>
      <c r="DF35" s="110" t="s">
        <v>704</v>
      </c>
    </row>
    <row r="36" spans="2:110" x14ac:dyDescent="0.2">
      <c r="B36" s="8" t="s">
        <v>132</v>
      </c>
      <c r="C36" s="9" t="s">
        <v>133</v>
      </c>
      <c r="D36" s="115" t="str">
        <f t="shared" ref="D36:D37" si="5">+AJ36&amp;" "&amp;AK36&amp;" "&amp;AL36&amp;" "&amp;AM36&amp;" "&amp;AN36&amp;" "&amp;AO36&amp;" "&amp;AP36&amp;" "&amp;AQ36&amp;" "&amp;AR36&amp;" "&amp;AS36&amp;" "&amp;AT36&amp;" "&amp;AU36&amp;" "&amp;AV36&amp;" "&amp;AW36&amp;" "&amp;AX36&amp;" "&amp;AY36&amp;" "&amp;AZ36&amp;" "&amp;BA36&amp;" "&amp;BB36&amp;" "&amp;BC36&amp;" "&amp;BD36&amp;" "&amp;BE36&amp;" "&amp;BF36&amp;" "&amp;BG36&amp;" "&amp;BH36&amp;" "&amp;BI36&amp;" "&amp;BJ36&amp;" "&amp;BK36&amp;" "&amp;BL36&amp;" "&amp;BM36&amp;" "&amp;BN36&amp;" "&amp;BO36&amp;" "&amp;BP36&amp;" "&amp;BQ36&amp;" "&amp;BR36&amp;" "&amp;BS36&amp;" "&amp;BT36&amp;" "&amp;BU36&amp;" "&amp;BV36&amp;" "&amp;BW36&amp;" "&amp;BX36&amp;" "&amp;BY36&amp;" "&amp;BZ36&amp;" "&amp;CA36&amp;" "&amp;CB36&amp;" "&amp;CC36&amp;" "&amp;CD36&amp;" "&amp;CE36&amp;" "&amp;CF36&amp;" "&amp;CG36&amp;" "&amp;CH36&amp;" "&amp;CI36&amp;" "&amp;CJ36&amp;" "&amp;CK36&amp;" "&amp;CL36&amp;" "&amp;CM36&amp;" "&amp;CN36&amp;" "&amp;CO36&amp;" "&amp;CP36&amp;" "&amp;CQ36&amp;" "&amp;CR36&amp;" "&amp;CS36&amp;" "&amp;CT36&amp;" "&amp;CU36&amp;" "&amp;CV36&amp;" "&amp;CW36&amp;" "&amp;CX36&amp;" "&amp;CY36&amp;" "&amp;CZ36&amp;" "&amp;DA36&amp;" "&amp;DB36&amp;" "&amp;DC36&amp;" "&amp;DD36&amp;" "&amp;DE36&amp;" "&amp;DF36</f>
        <v xml:space="preserve">                                                                          </v>
      </c>
      <c r="E36" s="114">
        <v>0</v>
      </c>
      <c r="F36" s="114"/>
      <c r="G36" s="114"/>
      <c r="H36" s="114"/>
      <c r="I36" s="114">
        <v>0</v>
      </c>
      <c r="J36" s="114">
        <v>0</v>
      </c>
      <c r="K36" s="114">
        <v>0</v>
      </c>
      <c r="L36" s="114">
        <v>0</v>
      </c>
      <c r="M36" s="114">
        <v>0</v>
      </c>
      <c r="N36" s="114">
        <v>0</v>
      </c>
      <c r="O36" s="114">
        <v>0</v>
      </c>
      <c r="P36" s="114">
        <v>0</v>
      </c>
      <c r="Q36" s="114">
        <v>0</v>
      </c>
      <c r="R36" s="114">
        <v>0</v>
      </c>
      <c r="S36" s="114">
        <v>0</v>
      </c>
      <c r="T36" s="114">
        <v>0</v>
      </c>
      <c r="U36" s="114">
        <v>0</v>
      </c>
      <c r="V36" s="114">
        <v>0</v>
      </c>
      <c r="W36" s="114">
        <v>0</v>
      </c>
      <c r="X36" s="116">
        <f t="shared" si="0"/>
        <v>0</v>
      </c>
      <c r="Y36" s="251"/>
      <c r="AD36" s="10">
        <v>500</v>
      </c>
      <c r="AE36" s="10">
        <v>501</v>
      </c>
      <c r="AF36" s="114">
        <v>0</v>
      </c>
      <c r="AG36" s="114">
        <f t="shared" si="1"/>
        <v>0</v>
      </c>
      <c r="AJ36" s="110" t="s">
        <v>704</v>
      </c>
      <c r="AK36" s="110" t="s">
        <v>704</v>
      </c>
      <c r="AL36" s="110" t="s">
        <v>704</v>
      </c>
      <c r="AM36" s="110" t="s">
        <v>704</v>
      </c>
      <c r="AN36" s="110" t="s">
        <v>704</v>
      </c>
      <c r="AO36" s="110" t="s">
        <v>704</v>
      </c>
      <c r="AP36" s="110" t="s">
        <v>704</v>
      </c>
      <c r="AQ36" s="110" t="s">
        <v>704</v>
      </c>
      <c r="AR36" s="110" t="s">
        <v>704</v>
      </c>
      <c r="AS36" s="110" t="s">
        <v>704</v>
      </c>
      <c r="AT36" s="110" t="s">
        <v>704</v>
      </c>
      <c r="AU36" s="110" t="s">
        <v>704</v>
      </c>
      <c r="AV36" s="110" t="s">
        <v>704</v>
      </c>
      <c r="AW36" s="110" t="s">
        <v>704</v>
      </c>
      <c r="AX36" s="110" t="s">
        <v>704</v>
      </c>
      <c r="AY36" s="110" t="s">
        <v>704</v>
      </c>
      <c r="AZ36" s="110" t="s">
        <v>704</v>
      </c>
      <c r="BA36" s="110" t="s">
        <v>704</v>
      </c>
      <c r="BB36" s="110" t="s">
        <v>704</v>
      </c>
      <c r="BC36" s="110" t="s">
        <v>704</v>
      </c>
      <c r="BD36" s="110" t="s">
        <v>704</v>
      </c>
      <c r="BE36" s="110" t="s">
        <v>704</v>
      </c>
      <c r="BF36" s="110" t="s">
        <v>704</v>
      </c>
      <c r="BG36" s="110" t="s">
        <v>704</v>
      </c>
      <c r="BH36" s="110" t="s">
        <v>704</v>
      </c>
      <c r="BI36" s="110" t="s">
        <v>704</v>
      </c>
      <c r="BJ36" s="110" t="s">
        <v>704</v>
      </c>
      <c r="BK36" s="110" t="s">
        <v>704</v>
      </c>
      <c r="BL36" s="110" t="s">
        <v>704</v>
      </c>
      <c r="BM36" s="110" t="s">
        <v>704</v>
      </c>
      <c r="BN36" s="110" t="s">
        <v>704</v>
      </c>
      <c r="BO36" s="110" t="s">
        <v>704</v>
      </c>
      <c r="BP36" s="110" t="s">
        <v>704</v>
      </c>
      <c r="BQ36" s="110" t="s">
        <v>704</v>
      </c>
      <c r="BR36" s="110" t="s">
        <v>704</v>
      </c>
      <c r="BS36" s="110" t="s">
        <v>704</v>
      </c>
      <c r="BT36" s="110" t="s">
        <v>704</v>
      </c>
      <c r="BU36" s="110" t="s">
        <v>704</v>
      </c>
      <c r="BV36" s="110" t="s">
        <v>704</v>
      </c>
      <c r="BW36" s="110" t="s">
        <v>704</v>
      </c>
      <c r="BX36" s="110" t="s">
        <v>704</v>
      </c>
      <c r="BY36" s="110" t="s">
        <v>704</v>
      </c>
      <c r="BZ36" s="110" t="s">
        <v>704</v>
      </c>
      <c r="CA36" s="110" t="s">
        <v>704</v>
      </c>
      <c r="CB36" s="110" t="s">
        <v>704</v>
      </c>
      <c r="CC36" s="110" t="s">
        <v>704</v>
      </c>
      <c r="CD36" s="110" t="s">
        <v>704</v>
      </c>
      <c r="CE36" s="110" t="s">
        <v>704</v>
      </c>
      <c r="CF36" s="110" t="s">
        <v>704</v>
      </c>
      <c r="CG36" s="110" t="s">
        <v>704</v>
      </c>
      <c r="CH36" s="110" t="s">
        <v>704</v>
      </c>
      <c r="CI36" s="110" t="s">
        <v>704</v>
      </c>
      <c r="CJ36" s="110" t="s">
        <v>704</v>
      </c>
      <c r="CK36" s="110" t="s">
        <v>704</v>
      </c>
      <c r="CL36" s="110" t="s">
        <v>704</v>
      </c>
      <c r="CM36" s="110" t="s">
        <v>704</v>
      </c>
      <c r="CN36" s="110" t="s">
        <v>704</v>
      </c>
      <c r="CO36" s="110" t="s">
        <v>704</v>
      </c>
      <c r="CP36" s="110" t="s">
        <v>704</v>
      </c>
      <c r="CQ36" s="110" t="s">
        <v>704</v>
      </c>
      <c r="CR36" s="110" t="s">
        <v>704</v>
      </c>
      <c r="CS36" s="110" t="s">
        <v>704</v>
      </c>
      <c r="CT36" s="110" t="s">
        <v>704</v>
      </c>
      <c r="CU36" s="110" t="s">
        <v>704</v>
      </c>
      <c r="CV36" s="110" t="s">
        <v>704</v>
      </c>
      <c r="CW36" s="110" t="s">
        <v>704</v>
      </c>
      <c r="CX36" s="110" t="s">
        <v>704</v>
      </c>
      <c r="CY36" s="110" t="s">
        <v>704</v>
      </c>
      <c r="CZ36" s="110" t="s">
        <v>704</v>
      </c>
      <c r="DA36" s="110" t="s">
        <v>704</v>
      </c>
      <c r="DB36" s="110" t="s">
        <v>704</v>
      </c>
      <c r="DC36" s="110" t="s">
        <v>704</v>
      </c>
      <c r="DD36" s="110" t="s">
        <v>704</v>
      </c>
      <c r="DE36" s="110" t="s">
        <v>704</v>
      </c>
      <c r="DF36" s="110" t="s">
        <v>704</v>
      </c>
    </row>
    <row r="37" spans="2:110" x14ac:dyDescent="0.2">
      <c r="B37" s="8" t="s">
        <v>134</v>
      </c>
      <c r="C37" s="11" t="s">
        <v>135</v>
      </c>
      <c r="D37" s="115" t="str">
        <f t="shared" si="5"/>
        <v xml:space="preserve">                                                                          </v>
      </c>
      <c r="E37" s="114">
        <v>0</v>
      </c>
      <c r="F37" s="114"/>
      <c r="G37" s="114"/>
      <c r="H37" s="114"/>
      <c r="I37" s="114">
        <v>0</v>
      </c>
      <c r="J37" s="114">
        <v>0</v>
      </c>
      <c r="K37" s="114">
        <v>0</v>
      </c>
      <c r="L37" s="114">
        <v>0</v>
      </c>
      <c r="M37" s="114">
        <v>0</v>
      </c>
      <c r="N37" s="114">
        <v>0</v>
      </c>
      <c r="O37" s="114">
        <v>0</v>
      </c>
      <c r="P37" s="114">
        <v>0</v>
      </c>
      <c r="Q37" s="114">
        <v>0</v>
      </c>
      <c r="R37" s="114">
        <v>0</v>
      </c>
      <c r="S37" s="114">
        <v>0</v>
      </c>
      <c r="T37" s="114">
        <v>0</v>
      </c>
      <c r="U37" s="114">
        <v>0</v>
      </c>
      <c r="V37" s="114">
        <v>0</v>
      </c>
      <c r="W37" s="114">
        <v>0</v>
      </c>
      <c r="X37" s="116">
        <f t="shared" si="0"/>
        <v>0</v>
      </c>
      <c r="Y37" s="251"/>
      <c r="AD37" s="10">
        <v>500</v>
      </c>
      <c r="AE37" s="10">
        <v>502</v>
      </c>
      <c r="AF37" s="114">
        <v>0</v>
      </c>
      <c r="AG37" s="114">
        <f t="shared" si="1"/>
        <v>0</v>
      </c>
      <c r="AJ37" s="110" t="s">
        <v>704</v>
      </c>
      <c r="AK37" s="110" t="s">
        <v>704</v>
      </c>
      <c r="AL37" s="110" t="s">
        <v>704</v>
      </c>
      <c r="AM37" s="110" t="s">
        <v>704</v>
      </c>
      <c r="AN37" s="110" t="s">
        <v>704</v>
      </c>
      <c r="AO37" s="110" t="s">
        <v>704</v>
      </c>
      <c r="AP37" s="110" t="s">
        <v>704</v>
      </c>
      <c r="AQ37" s="110" t="s">
        <v>704</v>
      </c>
      <c r="AR37" s="110" t="s">
        <v>704</v>
      </c>
      <c r="AS37" s="110" t="s">
        <v>704</v>
      </c>
      <c r="AT37" s="110" t="s">
        <v>704</v>
      </c>
      <c r="AU37" s="110" t="s">
        <v>704</v>
      </c>
      <c r="AV37" s="110" t="s">
        <v>704</v>
      </c>
      <c r="AW37" s="110" t="s">
        <v>704</v>
      </c>
      <c r="AX37" s="110" t="s">
        <v>704</v>
      </c>
      <c r="AY37" s="110" t="s">
        <v>704</v>
      </c>
      <c r="AZ37" s="110" t="s">
        <v>704</v>
      </c>
      <c r="BA37" s="110" t="s">
        <v>704</v>
      </c>
      <c r="BB37" s="110" t="s">
        <v>704</v>
      </c>
      <c r="BC37" s="110" t="s">
        <v>704</v>
      </c>
      <c r="BD37" s="110" t="s">
        <v>704</v>
      </c>
      <c r="BE37" s="110" t="s">
        <v>704</v>
      </c>
      <c r="BF37" s="110" t="s">
        <v>704</v>
      </c>
      <c r="BG37" s="110" t="s">
        <v>704</v>
      </c>
      <c r="BH37" s="110" t="s">
        <v>704</v>
      </c>
      <c r="BI37" s="110" t="s">
        <v>704</v>
      </c>
      <c r="BJ37" s="110" t="s">
        <v>704</v>
      </c>
      <c r="BK37" s="110" t="s">
        <v>704</v>
      </c>
      <c r="BL37" s="110" t="s">
        <v>704</v>
      </c>
      <c r="BM37" s="110" t="s">
        <v>704</v>
      </c>
      <c r="BN37" s="110" t="s">
        <v>704</v>
      </c>
      <c r="BO37" s="110" t="s">
        <v>704</v>
      </c>
      <c r="BP37" s="110" t="s">
        <v>704</v>
      </c>
      <c r="BQ37" s="110" t="s">
        <v>704</v>
      </c>
      <c r="BR37" s="110" t="s">
        <v>704</v>
      </c>
      <c r="BS37" s="110" t="s">
        <v>704</v>
      </c>
      <c r="BT37" s="110" t="s">
        <v>704</v>
      </c>
      <c r="BU37" s="110" t="s">
        <v>704</v>
      </c>
      <c r="BV37" s="110" t="s">
        <v>704</v>
      </c>
      <c r="BW37" s="110" t="s">
        <v>704</v>
      </c>
      <c r="BX37" s="110" t="s">
        <v>704</v>
      </c>
      <c r="BY37" s="110" t="s">
        <v>704</v>
      </c>
      <c r="BZ37" s="110" t="s">
        <v>704</v>
      </c>
      <c r="CA37" s="110" t="s">
        <v>704</v>
      </c>
      <c r="CB37" s="110" t="s">
        <v>704</v>
      </c>
      <c r="CC37" s="110" t="s">
        <v>704</v>
      </c>
      <c r="CD37" s="110" t="s">
        <v>704</v>
      </c>
      <c r="CE37" s="110" t="s">
        <v>704</v>
      </c>
      <c r="CF37" s="110" t="s">
        <v>704</v>
      </c>
      <c r="CG37" s="110" t="s">
        <v>704</v>
      </c>
      <c r="CH37" s="110" t="s">
        <v>704</v>
      </c>
      <c r="CI37" s="110" t="s">
        <v>704</v>
      </c>
      <c r="CJ37" s="110" t="s">
        <v>704</v>
      </c>
      <c r="CK37" s="110" t="s">
        <v>704</v>
      </c>
      <c r="CL37" s="110" t="s">
        <v>704</v>
      </c>
      <c r="CM37" s="110" t="s">
        <v>704</v>
      </c>
      <c r="CN37" s="110" t="s">
        <v>704</v>
      </c>
      <c r="CO37" s="110" t="s">
        <v>704</v>
      </c>
      <c r="CP37" s="110" t="s">
        <v>704</v>
      </c>
      <c r="CQ37" s="110" t="s">
        <v>704</v>
      </c>
      <c r="CR37" s="110" t="s">
        <v>704</v>
      </c>
      <c r="CS37" s="110" t="s">
        <v>704</v>
      </c>
      <c r="CT37" s="110" t="s">
        <v>704</v>
      </c>
      <c r="CU37" s="110" t="s">
        <v>704</v>
      </c>
      <c r="CV37" s="110" t="s">
        <v>704</v>
      </c>
      <c r="CW37" s="110" t="s">
        <v>704</v>
      </c>
      <c r="CX37" s="110" t="s">
        <v>704</v>
      </c>
      <c r="CY37" s="110" t="s">
        <v>704</v>
      </c>
      <c r="CZ37" s="110" t="s">
        <v>704</v>
      </c>
      <c r="DA37" s="110" t="s">
        <v>704</v>
      </c>
      <c r="DB37" s="110" t="s">
        <v>704</v>
      </c>
      <c r="DC37" s="110" t="s">
        <v>704</v>
      </c>
      <c r="DD37" s="110" t="s">
        <v>704</v>
      </c>
      <c r="DE37" s="110" t="s">
        <v>704</v>
      </c>
      <c r="DF37" s="110" t="s">
        <v>704</v>
      </c>
    </row>
    <row r="38" spans="2:110" x14ac:dyDescent="0.2">
      <c r="B38" s="4" t="s">
        <v>136</v>
      </c>
      <c r="C38" s="5" t="s">
        <v>137</v>
      </c>
      <c r="D38" s="118"/>
      <c r="E38" s="112">
        <v>0</v>
      </c>
      <c r="F38" s="112"/>
      <c r="G38" s="112"/>
      <c r="H38" s="112"/>
      <c r="I38" s="112">
        <v>0</v>
      </c>
      <c r="J38" s="112">
        <v>0</v>
      </c>
      <c r="K38" s="112">
        <v>0</v>
      </c>
      <c r="L38" s="112">
        <v>0</v>
      </c>
      <c r="M38" s="112">
        <v>0</v>
      </c>
      <c r="N38" s="112">
        <v>0</v>
      </c>
      <c r="O38" s="112">
        <v>0</v>
      </c>
      <c r="P38" s="112">
        <v>0</v>
      </c>
      <c r="Q38" s="112">
        <v>0</v>
      </c>
      <c r="R38" s="112">
        <v>0</v>
      </c>
      <c r="S38" s="112">
        <v>0</v>
      </c>
      <c r="T38" s="112">
        <v>0</v>
      </c>
      <c r="U38" s="112">
        <v>0</v>
      </c>
      <c r="V38" s="112">
        <v>0</v>
      </c>
      <c r="W38" s="112">
        <v>0</v>
      </c>
      <c r="X38" s="113">
        <f t="shared" si="0"/>
        <v>0</v>
      </c>
      <c r="Y38" s="251"/>
      <c r="AD38" s="7">
        <v>600</v>
      </c>
      <c r="AE38" s="7">
        <v>600</v>
      </c>
      <c r="AF38" s="114">
        <v>0</v>
      </c>
      <c r="AG38" s="114">
        <f t="shared" si="1"/>
        <v>0</v>
      </c>
      <c r="AJ38" s="110" t="s">
        <v>704</v>
      </c>
      <c r="AK38" s="110" t="s">
        <v>704</v>
      </c>
      <c r="AL38" s="110" t="s">
        <v>704</v>
      </c>
      <c r="AM38" s="110" t="s">
        <v>704</v>
      </c>
      <c r="AN38" s="110" t="s">
        <v>704</v>
      </c>
      <c r="AO38" s="110" t="s">
        <v>704</v>
      </c>
      <c r="AP38" s="110" t="s">
        <v>704</v>
      </c>
      <c r="AQ38" s="110" t="s">
        <v>704</v>
      </c>
      <c r="AR38" s="110" t="s">
        <v>704</v>
      </c>
      <c r="AS38" s="110" t="s">
        <v>704</v>
      </c>
      <c r="AT38" s="110" t="s">
        <v>704</v>
      </c>
      <c r="AU38" s="110" t="s">
        <v>704</v>
      </c>
      <c r="AV38" s="110" t="s">
        <v>704</v>
      </c>
      <c r="AW38" s="110" t="s">
        <v>704</v>
      </c>
      <c r="AX38" s="110" t="s">
        <v>704</v>
      </c>
      <c r="AY38" s="110" t="s">
        <v>704</v>
      </c>
      <c r="AZ38" s="110" t="s">
        <v>704</v>
      </c>
      <c r="BA38" s="110" t="s">
        <v>704</v>
      </c>
      <c r="BB38" s="110" t="s">
        <v>704</v>
      </c>
      <c r="BC38" s="110" t="s">
        <v>704</v>
      </c>
      <c r="BD38" s="110" t="s">
        <v>704</v>
      </c>
      <c r="BE38" s="110" t="s">
        <v>704</v>
      </c>
      <c r="BF38" s="110" t="s">
        <v>704</v>
      </c>
      <c r="BG38" s="110" t="s">
        <v>704</v>
      </c>
      <c r="BH38" s="110" t="s">
        <v>704</v>
      </c>
      <c r="BI38" s="110" t="s">
        <v>704</v>
      </c>
      <c r="BJ38" s="110" t="s">
        <v>704</v>
      </c>
      <c r="BK38" s="110" t="s">
        <v>704</v>
      </c>
      <c r="BL38" s="110" t="s">
        <v>704</v>
      </c>
      <c r="BM38" s="110" t="s">
        <v>704</v>
      </c>
      <c r="BN38" s="110" t="s">
        <v>704</v>
      </c>
      <c r="BO38" s="110" t="s">
        <v>704</v>
      </c>
      <c r="BP38" s="110" t="s">
        <v>704</v>
      </c>
      <c r="BQ38" s="110" t="s">
        <v>704</v>
      </c>
      <c r="BR38" s="110" t="s">
        <v>704</v>
      </c>
      <c r="BS38" s="110" t="s">
        <v>704</v>
      </c>
      <c r="BT38" s="110" t="s">
        <v>704</v>
      </c>
      <c r="BU38" s="110" t="s">
        <v>704</v>
      </c>
      <c r="BV38" s="110" t="s">
        <v>704</v>
      </c>
      <c r="BW38" s="110" t="s">
        <v>704</v>
      </c>
      <c r="BX38" s="110" t="s">
        <v>704</v>
      </c>
      <c r="BY38" s="110" t="s">
        <v>704</v>
      </c>
      <c r="BZ38" s="110" t="s">
        <v>704</v>
      </c>
      <c r="CA38" s="110" t="s">
        <v>704</v>
      </c>
      <c r="CB38" s="110" t="s">
        <v>704</v>
      </c>
      <c r="CC38" s="110" t="s">
        <v>704</v>
      </c>
      <c r="CD38" s="110" t="s">
        <v>704</v>
      </c>
      <c r="CE38" s="110" t="s">
        <v>704</v>
      </c>
      <c r="CF38" s="110" t="s">
        <v>704</v>
      </c>
      <c r="CG38" s="110" t="s">
        <v>704</v>
      </c>
      <c r="CH38" s="110" t="s">
        <v>704</v>
      </c>
      <c r="CI38" s="110" t="s">
        <v>704</v>
      </c>
      <c r="CJ38" s="110" t="s">
        <v>704</v>
      </c>
      <c r="CK38" s="110" t="s">
        <v>704</v>
      </c>
      <c r="CL38" s="110" t="s">
        <v>704</v>
      </c>
      <c r="CM38" s="110" t="s">
        <v>704</v>
      </c>
      <c r="CN38" s="110" t="s">
        <v>704</v>
      </c>
      <c r="CO38" s="110" t="s">
        <v>704</v>
      </c>
      <c r="CP38" s="110" t="s">
        <v>704</v>
      </c>
      <c r="CQ38" s="110" t="s">
        <v>704</v>
      </c>
      <c r="CR38" s="110" t="s">
        <v>704</v>
      </c>
      <c r="CS38" s="110" t="s">
        <v>704</v>
      </c>
      <c r="CT38" s="110" t="s">
        <v>704</v>
      </c>
      <c r="CU38" s="110" t="s">
        <v>704</v>
      </c>
      <c r="CV38" s="110" t="s">
        <v>704</v>
      </c>
      <c r="CW38" s="110" t="s">
        <v>704</v>
      </c>
      <c r="CX38" s="110" t="s">
        <v>704</v>
      </c>
      <c r="CY38" s="110" t="s">
        <v>704</v>
      </c>
      <c r="CZ38" s="110" t="s">
        <v>704</v>
      </c>
      <c r="DA38" s="110" t="s">
        <v>704</v>
      </c>
      <c r="DB38" s="110" t="s">
        <v>704</v>
      </c>
      <c r="DC38" s="110" t="s">
        <v>704</v>
      </c>
      <c r="DD38" s="110" t="s">
        <v>704</v>
      </c>
      <c r="DE38" s="110" t="s">
        <v>704</v>
      </c>
      <c r="DF38" s="110" t="s">
        <v>704</v>
      </c>
    </row>
    <row r="39" spans="2:110" x14ac:dyDescent="0.2">
      <c r="B39" s="8" t="s">
        <v>138</v>
      </c>
      <c r="C39" s="9" t="s">
        <v>139</v>
      </c>
      <c r="D39" s="115" t="str">
        <f t="shared" ref="D39:D44" si="6">+AJ39&amp;" "&amp;AK39&amp;" "&amp;AL39&amp;" "&amp;AM39&amp;" "&amp;AN39&amp;" "&amp;AO39&amp;" "&amp;AP39&amp;" "&amp;AQ39&amp;" "&amp;AR39&amp;" "&amp;AS39&amp;" "&amp;AT39&amp;" "&amp;AU39&amp;" "&amp;AV39&amp;" "&amp;AW39&amp;" "&amp;AX39&amp;" "&amp;AY39&amp;" "&amp;AZ39&amp;" "&amp;BA39&amp;" "&amp;BB39&amp;" "&amp;BC39&amp;" "&amp;BD39&amp;" "&amp;BE39&amp;" "&amp;BF39&amp;" "&amp;BG39&amp;" "&amp;BH39&amp;" "&amp;BI39&amp;" "&amp;BJ39&amp;" "&amp;BK39&amp;" "&amp;BL39&amp;" "&amp;BM39&amp;" "&amp;BN39&amp;" "&amp;BO39&amp;" "&amp;BP39&amp;" "&amp;BQ39&amp;" "&amp;BR39&amp;" "&amp;BS39&amp;" "&amp;BT39&amp;" "&amp;BU39&amp;" "&amp;BV39&amp;" "&amp;BW39&amp;" "&amp;BX39&amp;" "&amp;BY39&amp;" "&amp;BZ39&amp;" "&amp;CA39&amp;" "&amp;CB39&amp;" "&amp;CC39&amp;" "&amp;CD39&amp;" "&amp;CE39&amp;" "&amp;CF39&amp;" "&amp;CG39&amp;" "&amp;CH39&amp;" "&amp;CI39&amp;" "&amp;CJ39&amp;" "&amp;CK39&amp;" "&amp;CL39&amp;" "&amp;CM39&amp;" "&amp;CN39&amp;" "&amp;CO39&amp;" "&amp;CP39&amp;" "&amp;CQ39&amp;" "&amp;CR39&amp;" "&amp;CS39&amp;" "&amp;CT39&amp;" "&amp;CU39&amp;" "&amp;CV39&amp;" "&amp;CW39&amp;" "&amp;CX39&amp;" "&amp;CY39&amp;" "&amp;CZ39&amp;" "&amp;DA39&amp;" "&amp;DB39&amp;" "&amp;DC39&amp;" "&amp;DD39&amp;" "&amp;DE39&amp;" "&amp;DF39</f>
        <v xml:space="preserve">                                                                          </v>
      </c>
      <c r="E39" s="114">
        <v>0</v>
      </c>
      <c r="F39" s="114"/>
      <c r="G39" s="114"/>
      <c r="H39" s="114"/>
      <c r="I39" s="114">
        <v>0</v>
      </c>
      <c r="J39" s="114">
        <v>511.2</v>
      </c>
      <c r="K39" s="114">
        <v>0</v>
      </c>
      <c r="L39" s="114">
        <v>0</v>
      </c>
      <c r="M39" s="114">
        <v>0</v>
      </c>
      <c r="N39" s="114">
        <v>0</v>
      </c>
      <c r="O39" s="114">
        <v>0</v>
      </c>
      <c r="P39" s="114">
        <v>0</v>
      </c>
      <c r="Q39" s="114">
        <v>0</v>
      </c>
      <c r="R39" s="114">
        <v>0</v>
      </c>
      <c r="S39" s="114">
        <v>0</v>
      </c>
      <c r="T39" s="114">
        <v>0</v>
      </c>
      <c r="U39" s="114">
        <v>0</v>
      </c>
      <c r="V39" s="114">
        <v>0</v>
      </c>
      <c r="W39" s="114">
        <v>0</v>
      </c>
      <c r="X39" s="116">
        <f t="shared" si="0"/>
        <v>511.2</v>
      </c>
      <c r="Y39" s="251"/>
      <c r="AD39" s="10">
        <v>600</v>
      </c>
      <c r="AE39" s="10">
        <v>601</v>
      </c>
      <c r="AF39" s="114">
        <v>511.2</v>
      </c>
      <c r="AG39" s="114">
        <f t="shared" si="1"/>
        <v>0</v>
      </c>
      <c r="AJ39" s="110" t="s">
        <v>704</v>
      </c>
      <c r="AK39" s="110" t="s">
        <v>704</v>
      </c>
      <c r="AL39" s="110" t="s">
        <v>704</v>
      </c>
      <c r="AM39" s="110" t="s">
        <v>704</v>
      </c>
      <c r="AN39" s="110" t="s">
        <v>704</v>
      </c>
      <c r="AO39" s="110" t="s">
        <v>704</v>
      </c>
      <c r="AP39" s="110" t="s">
        <v>704</v>
      </c>
      <c r="AQ39" s="110" t="s">
        <v>704</v>
      </c>
      <c r="AR39" s="110" t="s">
        <v>704</v>
      </c>
      <c r="AS39" s="110" t="s">
        <v>704</v>
      </c>
      <c r="AT39" s="110" t="s">
        <v>704</v>
      </c>
      <c r="AU39" s="110" t="s">
        <v>704</v>
      </c>
      <c r="AV39" s="110" t="s">
        <v>704</v>
      </c>
      <c r="AW39" s="110" t="s">
        <v>704</v>
      </c>
      <c r="AX39" s="110" t="s">
        <v>704</v>
      </c>
      <c r="AY39" s="110" t="s">
        <v>704</v>
      </c>
      <c r="AZ39" s="110" t="s">
        <v>704</v>
      </c>
      <c r="BA39" s="110" t="s">
        <v>704</v>
      </c>
      <c r="BB39" s="110" t="s">
        <v>704</v>
      </c>
      <c r="BC39" s="110" t="s">
        <v>704</v>
      </c>
      <c r="BD39" s="110" t="s">
        <v>704</v>
      </c>
      <c r="BE39" s="110" t="s">
        <v>704</v>
      </c>
      <c r="BF39" s="110" t="s">
        <v>704</v>
      </c>
      <c r="BG39" s="110" t="s">
        <v>704</v>
      </c>
      <c r="BH39" s="110" t="s">
        <v>704</v>
      </c>
      <c r="BI39" s="110" t="s">
        <v>704</v>
      </c>
      <c r="BJ39" s="110" t="s">
        <v>704</v>
      </c>
      <c r="BK39" s="110" t="s">
        <v>704</v>
      </c>
      <c r="BL39" s="110" t="s">
        <v>704</v>
      </c>
      <c r="BM39" s="110" t="s">
        <v>704</v>
      </c>
      <c r="BN39" s="110" t="s">
        <v>704</v>
      </c>
      <c r="BO39" s="110" t="s">
        <v>704</v>
      </c>
      <c r="BP39" s="110" t="s">
        <v>704</v>
      </c>
      <c r="BQ39" s="110" t="s">
        <v>704</v>
      </c>
      <c r="BR39" s="110" t="s">
        <v>704</v>
      </c>
      <c r="BS39" s="110" t="s">
        <v>704</v>
      </c>
      <c r="BT39" s="110" t="s">
        <v>704</v>
      </c>
      <c r="BU39" s="110" t="s">
        <v>704</v>
      </c>
      <c r="BV39" s="110" t="s">
        <v>704</v>
      </c>
      <c r="BW39" s="110" t="s">
        <v>704</v>
      </c>
      <c r="BX39" s="110" t="s">
        <v>704</v>
      </c>
      <c r="BY39" s="110" t="s">
        <v>704</v>
      </c>
      <c r="BZ39" s="110" t="s">
        <v>704</v>
      </c>
      <c r="CA39" s="110" t="s">
        <v>704</v>
      </c>
      <c r="CB39" s="110" t="s">
        <v>704</v>
      </c>
      <c r="CC39" s="110" t="s">
        <v>704</v>
      </c>
      <c r="CD39" s="110" t="s">
        <v>704</v>
      </c>
      <c r="CE39" s="110" t="s">
        <v>704</v>
      </c>
      <c r="CF39" s="110" t="s">
        <v>704</v>
      </c>
      <c r="CG39" s="110" t="s">
        <v>704</v>
      </c>
      <c r="CH39" s="110" t="s">
        <v>704</v>
      </c>
      <c r="CI39" s="110" t="s">
        <v>704</v>
      </c>
      <c r="CJ39" s="110" t="s">
        <v>704</v>
      </c>
      <c r="CK39" s="110" t="s">
        <v>704</v>
      </c>
      <c r="CL39" s="110" t="s">
        <v>704</v>
      </c>
      <c r="CM39" s="110" t="s">
        <v>704</v>
      </c>
      <c r="CN39" s="110" t="s">
        <v>704</v>
      </c>
      <c r="CO39" s="110" t="s">
        <v>704</v>
      </c>
      <c r="CP39" s="110" t="s">
        <v>704</v>
      </c>
      <c r="CQ39" s="110" t="s">
        <v>704</v>
      </c>
      <c r="CR39" s="110" t="s">
        <v>704</v>
      </c>
      <c r="CS39" s="110" t="s">
        <v>704</v>
      </c>
      <c r="CT39" s="110" t="s">
        <v>704</v>
      </c>
      <c r="CU39" s="110" t="s">
        <v>704</v>
      </c>
      <c r="CV39" s="110" t="s">
        <v>704</v>
      </c>
      <c r="CW39" s="110" t="s">
        <v>704</v>
      </c>
      <c r="CX39" s="110" t="s">
        <v>704</v>
      </c>
      <c r="CY39" s="110" t="s">
        <v>704</v>
      </c>
      <c r="CZ39" s="110" t="s">
        <v>704</v>
      </c>
      <c r="DA39" s="110" t="s">
        <v>704</v>
      </c>
      <c r="DB39" s="110" t="s">
        <v>704</v>
      </c>
      <c r="DC39" s="110" t="s">
        <v>704</v>
      </c>
      <c r="DD39" s="110" t="s">
        <v>704</v>
      </c>
      <c r="DE39" s="110" t="s">
        <v>704</v>
      </c>
      <c r="DF39" s="110" t="s">
        <v>704</v>
      </c>
    </row>
    <row r="40" spans="2:110" x14ac:dyDescent="0.2">
      <c r="B40" s="8" t="s">
        <v>140</v>
      </c>
      <c r="C40" s="9" t="s">
        <v>141</v>
      </c>
      <c r="D40" s="115" t="str">
        <f t="shared" si="6"/>
        <v xml:space="preserve">8710106                                                                          </v>
      </c>
      <c r="E40" s="114">
        <v>6679.75</v>
      </c>
      <c r="F40" s="114"/>
      <c r="G40" s="114"/>
      <c r="H40" s="114"/>
      <c r="I40" s="114">
        <v>0</v>
      </c>
      <c r="J40" s="114">
        <v>0</v>
      </c>
      <c r="K40" s="114">
        <v>0</v>
      </c>
      <c r="L40" s="114">
        <v>0</v>
      </c>
      <c r="M40" s="114">
        <v>-6435.86</v>
      </c>
      <c r="N40" s="114">
        <v>0</v>
      </c>
      <c r="O40" s="114">
        <v>0</v>
      </c>
      <c r="P40" s="114">
        <v>0</v>
      </c>
      <c r="Q40" s="114">
        <v>0</v>
      </c>
      <c r="R40" s="114">
        <v>0</v>
      </c>
      <c r="S40" s="114">
        <v>0</v>
      </c>
      <c r="T40" s="114">
        <v>0</v>
      </c>
      <c r="U40" s="114">
        <v>0</v>
      </c>
      <c r="V40" s="114">
        <v>0</v>
      </c>
      <c r="W40" s="114">
        <v>0</v>
      </c>
      <c r="X40" s="116">
        <f t="shared" si="0"/>
        <v>243.89000000000033</v>
      </c>
      <c r="Y40" s="251"/>
      <c r="AD40" s="10">
        <v>600</v>
      </c>
      <c r="AE40" s="10">
        <v>602</v>
      </c>
      <c r="AF40" s="114">
        <v>243.89000000000033</v>
      </c>
      <c r="AG40" s="114">
        <f t="shared" si="1"/>
        <v>0</v>
      </c>
      <c r="AJ40" s="110">
        <v>8710106</v>
      </c>
      <c r="AK40" s="110" t="s">
        <v>704</v>
      </c>
      <c r="AL40" s="110" t="s">
        <v>704</v>
      </c>
      <c r="AM40" s="110" t="s">
        <v>704</v>
      </c>
      <c r="AN40" s="110" t="s">
        <v>704</v>
      </c>
      <c r="AO40" s="110" t="s">
        <v>704</v>
      </c>
      <c r="AP40" s="110" t="s">
        <v>704</v>
      </c>
      <c r="AQ40" s="110" t="s">
        <v>704</v>
      </c>
      <c r="AR40" s="110" t="s">
        <v>704</v>
      </c>
      <c r="AS40" s="110" t="s">
        <v>704</v>
      </c>
      <c r="AT40" s="110" t="s">
        <v>704</v>
      </c>
      <c r="AU40" s="110" t="s">
        <v>704</v>
      </c>
      <c r="AV40" s="110" t="s">
        <v>704</v>
      </c>
      <c r="AW40" s="110" t="s">
        <v>704</v>
      </c>
      <c r="AX40" s="110" t="s">
        <v>704</v>
      </c>
      <c r="AY40" s="110" t="s">
        <v>704</v>
      </c>
      <c r="AZ40" s="110" t="s">
        <v>704</v>
      </c>
      <c r="BA40" s="110" t="s">
        <v>704</v>
      </c>
      <c r="BB40" s="110" t="s">
        <v>704</v>
      </c>
      <c r="BC40" s="110" t="s">
        <v>704</v>
      </c>
      <c r="BD40" s="110" t="s">
        <v>704</v>
      </c>
      <c r="BE40" s="110" t="s">
        <v>704</v>
      </c>
      <c r="BF40" s="110" t="s">
        <v>704</v>
      </c>
      <c r="BG40" s="110" t="s">
        <v>704</v>
      </c>
      <c r="BH40" s="110" t="s">
        <v>704</v>
      </c>
      <c r="BI40" s="110" t="s">
        <v>704</v>
      </c>
      <c r="BJ40" s="110" t="s">
        <v>704</v>
      </c>
      <c r="BK40" s="110" t="s">
        <v>704</v>
      </c>
      <c r="BL40" s="110" t="s">
        <v>704</v>
      </c>
      <c r="BM40" s="110" t="s">
        <v>704</v>
      </c>
      <c r="BN40" s="110" t="s">
        <v>704</v>
      </c>
      <c r="BO40" s="110" t="s">
        <v>704</v>
      </c>
      <c r="BP40" s="110" t="s">
        <v>704</v>
      </c>
      <c r="BQ40" s="110" t="s">
        <v>704</v>
      </c>
      <c r="BR40" s="110" t="s">
        <v>704</v>
      </c>
      <c r="BS40" s="110" t="s">
        <v>704</v>
      </c>
      <c r="BT40" s="110" t="s">
        <v>704</v>
      </c>
      <c r="BU40" s="110" t="s">
        <v>704</v>
      </c>
      <c r="BV40" s="110" t="s">
        <v>704</v>
      </c>
      <c r="BW40" s="110" t="s">
        <v>704</v>
      </c>
      <c r="BX40" s="110" t="s">
        <v>704</v>
      </c>
      <c r="BY40" s="110" t="s">
        <v>704</v>
      </c>
      <c r="BZ40" s="110" t="s">
        <v>704</v>
      </c>
      <c r="CA40" s="110" t="s">
        <v>704</v>
      </c>
      <c r="CB40" s="110" t="s">
        <v>704</v>
      </c>
      <c r="CC40" s="110" t="s">
        <v>704</v>
      </c>
      <c r="CD40" s="110" t="s">
        <v>704</v>
      </c>
      <c r="CE40" s="110" t="s">
        <v>704</v>
      </c>
      <c r="CF40" s="110" t="s">
        <v>704</v>
      </c>
      <c r="CG40" s="110" t="s">
        <v>704</v>
      </c>
      <c r="CH40" s="110" t="s">
        <v>704</v>
      </c>
      <c r="CI40" s="110" t="s">
        <v>704</v>
      </c>
      <c r="CJ40" s="110" t="s">
        <v>704</v>
      </c>
      <c r="CK40" s="110" t="s">
        <v>704</v>
      </c>
      <c r="CL40" s="110" t="s">
        <v>704</v>
      </c>
      <c r="CM40" s="110" t="s">
        <v>704</v>
      </c>
      <c r="CN40" s="110" t="s">
        <v>704</v>
      </c>
      <c r="CO40" s="110" t="s">
        <v>704</v>
      </c>
      <c r="CP40" s="110" t="s">
        <v>704</v>
      </c>
      <c r="CQ40" s="110" t="s">
        <v>704</v>
      </c>
      <c r="CR40" s="110" t="s">
        <v>704</v>
      </c>
      <c r="CS40" s="110" t="s">
        <v>704</v>
      </c>
      <c r="CT40" s="110" t="s">
        <v>704</v>
      </c>
      <c r="CU40" s="110" t="s">
        <v>704</v>
      </c>
      <c r="CV40" s="110" t="s">
        <v>704</v>
      </c>
      <c r="CW40" s="110" t="s">
        <v>704</v>
      </c>
      <c r="CX40" s="110" t="s">
        <v>704</v>
      </c>
      <c r="CY40" s="110" t="s">
        <v>704</v>
      </c>
      <c r="CZ40" s="110" t="s">
        <v>704</v>
      </c>
      <c r="DA40" s="110" t="s">
        <v>704</v>
      </c>
      <c r="DB40" s="110" t="s">
        <v>704</v>
      </c>
      <c r="DC40" s="110" t="s">
        <v>704</v>
      </c>
      <c r="DD40" s="110" t="s">
        <v>704</v>
      </c>
      <c r="DE40" s="110" t="s">
        <v>704</v>
      </c>
      <c r="DF40" s="110" t="s">
        <v>704</v>
      </c>
    </row>
    <row r="41" spans="2:110" x14ac:dyDescent="0.2">
      <c r="B41" s="8" t="s">
        <v>142</v>
      </c>
      <c r="C41" s="9" t="s">
        <v>143</v>
      </c>
      <c r="D41" s="115" t="str">
        <f t="shared" si="6"/>
        <v xml:space="preserve">                                                                          </v>
      </c>
      <c r="E41" s="114">
        <v>0</v>
      </c>
      <c r="F41" s="114"/>
      <c r="G41" s="114"/>
      <c r="H41" s="114"/>
      <c r="I41" s="114">
        <v>0</v>
      </c>
      <c r="J41" s="114">
        <v>0</v>
      </c>
      <c r="K41" s="114">
        <v>0</v>
      </c>
      <c r="L41" s="114">
        <v>0</v>
      </c>
      <c r="M41" s="114">
        <v>0</v>
      </c>
      <c r="N41" s="114">
        <v>0</v>
      </c>
      <c r="O41" s="114">
        <v>0</v>
      </c>
      <c r="P41" s="114">
        <v>0</v>
      </c>
      <c r="Q41" s="114">
        <v>0</v>
      </c>
      <c r="R41" s="114">
        <v>0</v>
      </c>
      <c r="S41" s="114">
        <v>0</v>
      </c>
      <c r="T41" s="114">
        <v>0</v>
      </c>
      <c r="U41" s="114">
        <v>0</v>
      </c>
      <c r="V41" s="114">
        <v>0</v>
      </c>
      <c r="W41" s="114">
        <v>0</v>
      </c>
      <c r="X41" s="116">
        <f t="shared" si="0"/>
        <v>0</v>
      </c>
      <c r="Y41" s="251"/>
      <c r="AD41" s="10">
        <v>600</v>
      </c>
      <c r="AE41" s="10">
        <v>603</v>
      </c>
      <c r="AF41" s="114">
        <v>0</v>
      </c>
      <c r="AG41" s="114">
        <f t="shared" si="1"/>
        <v>0</v>
      </c>
      <c r="AJ41" s="110" t="s">
        <v>704</v>
      </c>
      <c r="AK41" s="110" t="s">
        <v>704</v>
      </c>
      <c r="AL41" s="110" t="s">
        <v>704</v>
      </c>
      <c r="AM41" s="110" t="s">
        <v>704</v>
      </c>
      <c r="AN41" s="110" t="s">
        <v>704</v>
      </c>
      <c r="AO41" s="110" t="s">
        <v>704</v>
      </c>
      <c r="AP41" s="110" t="s">
        <v>704</v>
      </c>
      <c r="AQ41" s="110" t="s">
        <v>704</v>
      </c>
      <c r="AR41" s="110" t="s">
        <v>704</v>
      </c>
      <c r="AS41" s="110" t="s">
        <v>704</v>
      </c>
      <c r="AT41" s="110" t="s">
        <v>704</v>
      </c>
      <c r="AU41" s="110" t="s">
        <v>704</v>
      </c>
      <c r="AV41" s="110" t="s">
        <v>704</v>
      </c>
      <c r="AW41" s="110" t="s">
        <v>704</v>
      </c>
      <c r="AX41" s="110" t="s">
        <v>704</v>
      </c>
      <c r="AY41" s="110" t="s">
        <v>704</v>
      </c>
      <c r="AZ41" s="110" t="s">
        <v>704</v>
      </c>
      <c r="BA41" s="110" t="s">
        <v>704</v>
      </c>
      <c r="BB41" s="110" t="s">
        <v>704</v>
      </c>
      <c r="BC41" s="110" t="s">
        <v>704</v>
      </c>
      <c r="BD41" s="110" t="s">
        <v>704</v>
      </c>
      <c r="BE41" s="110" t="s">
        <v>704</v>
      </c>
      <c r="BF41" s="110" t="s">
        <v>704</v>
      </c>
      <c r="BG41" s="110" t="s">
        <v>704</v>
      </c>
      <c r="BH41" s="110" t="s">
        <v>704</v>
      </c>
      <c r="BI41" s="110" t="s">
        <v>704</v>
      </c>
      <c r="BJ41" s="110" t="s">
        <v>704</v>
      </c>
      <c r="BK41" s="110" t="s">
        <v>704</v>
      </c>
      <c r="BL41" s="110" t="s">
        <v>704</v>
      </c>
      <c r="BM41" s="110" t="s">
        <v>704</v>
      </c>
      <c r="BN41" s="110" t="s">
        <v>704</v>
      </c>
      <c r="BO41" s="110" t="s">
        <v>704</v>
      </c>
      <c r="BP41" s="110" t="s">
        <v>704</v>
      </c>
      <c r="BQ41" s="110" t="s">
        <v>704</v>
      </c>
      <c r="BR41" s="110" t="s">
        <v>704</v>
      </c>
      <c r="BS41" s="110" t="s">
        <v>704</v>
      </c>
      <c r="BT41" s="110" t="s">
        <v>704</v>
      </c>
      <c r="BU41" s="110" t="s">
        <v>704</v>
      </c>
      <c r="BV41" s="110" t="s">
        <v>704</v>
      </c>
      <c r="BW41" s="110" t="s">
        <v>704</v>
      </c>
      <c r="BX41" s="110" t="s">
        <v>704</v>
      </c>
      <c r="BY41" s="110" t="s">
        <v>704</v>
      </c>
      <c r="BZ41" s="110" t="s">
        <v>704</v>
      </c>
      <c r="CA41" s="110" t="s">
        <v>704</v>
      </c>
      <c r="CB41" s="110" t="s">
        <v>704</v>
      </c>
      <c r="CC41" s="110" t="s">
        <v>704</v>
      </c>
      <c r="CD41" s="110" t="s">
        <v>704</v>
      </c>
      <c r="CE41" s="110" t="s">
        <v>704</v>
      </c>
      <c r="CF41" s="110" t="s">
        <v>704</v>
      </c>
      <c r="CG41" s="110" t="s">
        <v>704</v>
      </c>
      <c r="CH41" s="110" t="s">
        <v>704</v>
      </c>
      <c r="CI41" s="110" t="s">
        <v>704</v>
      </c>
      <c r="CJ41" s="110" t="s">
        <v>704</v>
      </c>
      <c r="CK41" s="110" t="s">
        <v>704</v>
      </c>
      <c r="CL41" s="110" t="s">
        <v>704</v>
      </c>
      <c r="CM41" s="110" t="s">
        <v>704</v>
      </c>
      <c r="CN41" s="110" t="s">
        <v>704</v>
      </c>
      <c r="CO41" s="110" t="s">
        <v>704</v>
      </c>
      <c r="CP41" s="110" t="s">
        <v>704</v>
      </c>
      <c r="CQ41" s="110" t="s">
        <v>704</v>
      </c>
      <c r="CR41" s="110" t="s">
        <v>704</v>
      </c>
      <c r="CS41" s="110" t="s">
        <v>704</v>
      </c>
      <c r="CT41" s="110" t="s">
        <v>704</v>
      </c>
      <c r="CU41" s="110" t="s">
        <v>704</v>
      </c>
      <c r="CV41" s="110" t="s">
        <v>704</v>
      </c>
      <c r="CW41" s="110" t="s">
        <v>704</v>
      </c>
      <c r="CX41" s="110" t="s">
        <v>704</v>
      </c>
      <c r="CY41" s="110" t="s">
        <v>704</v>
      </c>
      <c r="CZ41" s="110" t="s">
        <v>704</v>
      </c>
      <c r="DA41" s="110" t="s">
        <v>704</v>
      </c>
      <c r="DB41" s="110" t="s">
        <v>704</v>
      </c>
      <c r="DC41" s="110" t="s">
        <v>704</v>
      </c>
      <c r="DD41" s="110" t="s">
        <v>704</v>
      </c>
      <c r="DE41" s="110" t="s">
        <v>704</v>
      </c>
      <c r="DF41" s="110" t="s">
        <v>704</v>
      </c>
    </row>
    <row r="42" spans="2:110" x14ac:dyDescent="0.2">
      <c r="B42" s="8" t="s">
        <v>144</v>
      </c>
      <c r="C42" s="11" t="s">
        <v>145</v>
      </c>
      <c r="D42" s="115" t="str">
        <f t="shared" si="6"/>
        <v xml:space="preserve">                                                                          </v>
      </c>
      <c r="E42" s="114">
        <v>0</v>
      </c>
      <c r="F42" s="114"/>
      <c r="G42" s="114"/>
      <c r="H42" s="114"/>
      <c r="I42" s="114">
        <v>0</v>
      </c>
      <c r="J42" s="114">
        <v>0</v>
      </c>
      <c r="K42" s="114">
        <v>0</v>
      </c>
      <c r="L42" s="114">
        <v>0</v>
      </c>
      <c r="M42" s="114">
        <v>0</v>
      </c>
      <c r="N42" s="114">
        <v>0</v>
      </c>
      <c r="O42" s="114">
        <v>0</v>
      </c>
      <c r="P42" s="114">
        <v>0</v>
      </c>
      <c r="Q42" s="114">
        <v>0</v>
      </c>
      <c r="R42" s="114">
        <v>0</v>
      </c>
      <c r="S42" s="114">
        <v>0</v>
      </c>
      <c r="T42" s="114">
        <v>0</v>
      </c>
      <c r="U42" s="114">
        <v>0</v>
      </c>
      <c r="V42" s="114">
        <v>0</v>
      </c>
      <c r="W42" s="114">
        <v>0</v>
      </c>
      <c r="X42" s="116">
        <f t="shared" si="0"/>
        <v>0</v>
      </c>
      <c r="Y42" s="251"/>
      <c r="AD42" s="10">
        <v>600</v>
      </c>
      <c r="AE42" s="10">
        <v>604</v>
      </c>
      <c r="AF42" s="114">
        <v>0</v>
      </c>
      <c r="AG42" s="114">
        <f t="shared" si="1"/>
        <v>0</v>
      </c>
      <c r="AJ42" s="110" t="s">
        <v>704</v>
      </c>
      <c r="AK42" s="110" t="s">
        <v>704</v>
      </c>
      <c r="AL42" s="110" t="s">
        <v>704</v>
      </c>
      <c r="AM42" s="110" t="s">
        <v>704</v>
      </c>
      <c r="AN42" s="110" t="s">
        <v>704</v>
      </c>
      <c r="AO42" s="110" t="s">
        <v>704</v>
      </c>
      <c r="AP42" s="110" t="s">
        <v>704</v>
      </c>
      <c r="AQ42" s="110" t="s">
        <v>704</v>
      </c>
      <c r="AR42" s="110" t="s">
        <v>704</v>
      </c>
      <c r="AS42" s="110" t="s">
        <v>704</v>
      </c>
      <c r="AT42" s="110" t="s">
        <v>704</v>
      </c>
      <c r="AU42" s="110" t="s">
        <v>704</v>
      </c>
      <c r="AV42" s="110" t="s">
        <v>704</v>
      </c>
      <c r="AW42" s="110" t="s">
        <v>704</v>
      </c>
      <c r="AX42" s="110" t="s">
        <v>704</v>
      </c>
      <c r="AY42" s="110" t="s">
        <v>704</v>
      </c>
      <c r="AZ42" s="110" t="s">
        <v>704</v>
      </c>
      <c r="BA42" s="110" t="s">
        <v>704</v>
      </c>
      <c r="BB42" s="110" t="s">
        <v>704</v>
      </c>
      <c r="BC42" s="110" t="s">
        <v>704</v>
      </c>
      <c r="BD42" s="110" t="s">
        <v>704</v>
      </c>
      <c r="BE42" s="110" t="s">
        <v>704</v>
      </c>
      <c r="BF42" s="110" t="s">
        <v>704</v>
      </c>
      <c r="BG42" s="110" t="s">
        <v>704</v>
      </c>
      <c r="BH42" s="110" t="s">
        <v>704</v>
      </c>
      <c r="BI42" s="110" t="s">
        <v>704</v>
      </c>
      <c r="BJ42" s="110" t="s">
        <v>704</v>
      </c>
      <c r="BK42" s="110" t="s">
        <v>704</v>
      </c>
      <c r="BL42" s="110" t="s">
        <v>704</v>
      </c>
      <c r="BM42" s="110" t="s">
        <v>704</v>
      </c>
      <c r="BN42" s="110" t="s">
        <v>704</v>
      </c>
      <c r="BO42" s="110" t="s">
        <v>704</v>
      </c>
      <c r="BP42" s="110" t="s">
        <v>704</v>
      </c>
      <c r="BQ42" s="110" t="s">
        <v>704</v>
      </c>
      <c r="BR42" s="110" t="s">
        <v>704</v>
      </c>
      <c r="BS42" s="110" t="s">
        <v>704</v>
      </c>
      <c r="BT42" s="110" t="s">
        <v>704</v>
      </c>
      <c r="BU42" s="110" t="s">
        <v>704</v>
      </c>
      <c r="BV42" s="110" t="s">
        <v>704</v>
      </c>
      <c r="BW42" s="110" t="s">
        <v>704</v>
      </c>
      <c r="BX42" s="110" t="s">
        <v>704</v>
      </c>
      <c r="BY42" s="110" t="s">
        <v>704</v>
      </c>
      <c r="BZ42" s="110" t="s">
        <v>704</v>
      </c>
      <c r="CA42" s="110" t="s">
        <v>704</v>
      </c>
      <c r="CB42" s="110" t="s">
        <v>704</v>
      </c>
      <c r="CC42" s="110" t="s">
        <v>704</v>
      </c>
      <c r="CD42" s="110" t="s">
        <v>704</v>
      </c>
      <c r="CE42" s="110" t="s">
        <v>704</v>
      </c>
      <c r="CF42" s="110" t="s">
        <v>704</v>
      </c>
      <c r="CG42" s="110" t="s">
        <v>704</v>
      </c>
      <c r="CH42" s="110" t="s">
        <v>704</v>
      </c>
      <c r="CI42" s="110" t="s">
        <v>704</v>
      </c>
      <c r="CJ42" s="110" t="s">
        <v>704</v>
      </c>
      <c r="CK42" s="110" t="s">
        <v>704</v>
      </c>
      <c r="CL42" s="110" t="s">
        <v>704</v>
      </c>
      <c r="CM42" s="110" t="s">
        <v>704</v>
      </c>
      <c r="CN42" s="110" t="s">
        <v>704</v>
      </c>
      <c r="CO42" s="110" t="s">
        <v>704</v>
      </c>
      <c r="CP42" s="110" t="s">
        <v>704</v>
      </c>
      <c r="CQ42" s="110" t="s">
        <v>704</v>
      </c>
      <c r="CR42" s="110" t="s">
        <v>704</v>
      </c>
      <c r="CS42" s="110" t="s">
        <v>704</v>
      </c>
      <c r="CT42" s="110" t="s">
        <v>704</v>
      </c>
      <c r="CU42" s="110" t="s">
        <v>704</v>
      </c>
      <c r="CV42" s="110" t="s">
        <v>704</v>
      </c>
      <c r="CW42" s="110" t="s">
        <v>704</v>
      </c>
      <c r="CX42" s="110" t="s">
        <v>704</v>
      </c>
      <c r="CY42" s="110" t="s">
        <v>704</v>
      </c>
      <c r="CZ42" s="110" t="s">
        <v>704</v>
      </c>
      <c r="DA42" s="110" t="s">
        <v>704</v>
      </c>
      <c r="DB42" s="110" t="s">
        <v>704</v>
      </c>
      <c r="DC42" s="110" t="s">
        <v>704</v>
      </c>
      <c r="DD42" s="110" t="s">
        <v>704</v>
      </c>
      <c r="DE42" s="110" t="s">
        <v>704</v>
      </c>
      <c r="DF42" s="110" t="s">
        <v>704</v>
      </c>
    </row>
    <row r="43" spans="2:110" x14ac:dyDescent="0.2">
      <c r="B43" s="8" t="s">
        <v>146</v>
      </c>
      <c r="C43" s="11" t="s">
        <v>147</v>
      </c>
      <c r="D43" s="115" t="str">
        <f t="shared" si="6"/>
        <v xml:space="preserve">                                                                          </v>
      </c>
      <c r="E43" s="119">
        <v>0</v>
      </c>
      <c r="F43" s="119"/>
      <c r="G43" s="119"/>
      <c r="H43" s="114"/>
      <c r="I43" s="119">
        <v>0</v>
      </c>
      <c r="J43" s="119">
        <v>0</v>
      </c>
      <c r="K43" s="119">
        <v>0</v>
      </c>
      <c r="L43" s="119">
        <v>0</v>
      </c>
      <c r="M43" s="119">
        <v>0</v>
      </c>
      <c r="N43" s="119">
        <v>0</v>
      </c>
      <c r="O43" s="119">
        <v>0</v>
      </c>
      <c r="P43" s="119">
        <v>0</v>
      </c>
      <c r="Q43" s="119">
        <v>0</v>
      </c>
      <c r="R43" s="119">
        <v>0</v>
      </c>
      <c r="S43" s="119">
        <v>0</v>
      </c>
      <c r="T43" s="119">
        <v>0</v>
      </c>
      <c r="U43" s="119">
        <v>0</v>
      </c>
      <c r="V43" s="119">
        <v>0</v>
      </c>
      <c r="W43" s="119">
        <v>0</v>
      </c>
      <c r="X43" s="120">
        <f t="shared" si="0"/>
        <v>0</v>
      </c>
      <c r="Y43" s="251"/>
      <c r="AD43" s="10">
        <v>600</v>
      </c>
      <c r="AE43" s="10">
        <v>605</v>
      </c>
      <c r="AF43" s="114">
        <v>0</v>
      </c>
      <c r="AG43" s="114">
        <f t="shared" si="1"/>
        <v>0</v>
      </c>
      <c r="AJ43" s="110" t="s">
        <v>704</v>
      </c>
      <c r="AK43" s="110" t="s">
        <v>704</v>
      </c>
      <c r="AL43" s="110" t="s">
        <v>704</v>
      </c>
      <c r="AM43" s="110" t="s">
        <v>704</v>
      </c>
      <c r="AN43" s="110" t="s">
        <v>704</v>
      </c>
      <c r="AO43" s="110" t="s">
        <v>704</v>
      </c>
      <c r="AP43" s="110" t="s">
        <v>704</v>
      </c>
      <c r="AQ43" s="110" t="s">
        <v>704</v>
      </c>
      <c r="AR43" s="110" t="s">
        <v>704</v>
      </c>
      <c r="AS43" s="110" t="s">
        <v>704</v>
      </c>
      <c r="AT43" s="110" t="s">
        <v>704</v>
      </c>
      <c r="AU43" s="110" t="s">
        <v>704</v>
      </c>
      <c r="AV43" s="110" t="s">
        <v>704</v>
      </c>
      <c r="AW43" s="110" t="s">
        <v>704</v>
      </c>
      <c r="AX43" s="110" t="s">
        <v>704</v>
      </c>
      <c r="AY43" s="110" t="s">
        <v>704</v>
      </c>
      <c r="AZ43" s="110" t="s">
        <v>704</v>
      </c>
      <c r="BA43" s="110" t="s">
        <v>704</v>
      </c>
      <c r="BB43" s="110" t="s">
        <v>704</v>
      </c>
      <c r="BC43" s="110" t="s">
        <v>704</v>
      </c>
      <c r="BD43" s="110" t="s">
        <v>704</v>
      </c>
      <c r="BE43" s="110" t="s">
        <v>704</v>
      </c>
      <c r="BF43" s="110" t="s">
        <v>704</v>
      </c>
      <c r="BG43" s="110" t="s">
        <v>704</v>
      </c>
      <c r="BH43" s="110" t="s">
        <v>704</v>
      </c>
      <c r="BI43" s="110" t="s">
        <v>704</v>
      </c>
      <c r="BJ43" s="110" t="s">
        <v>704</v>
      </c>
      <c r="BK43" s="110" t="s">
        <v>704</v>
      </c>
      <c r="BL43" s="110" t="s">
        <v>704</v>
      </c>
      <c r="BM43" s="110" t="s">
        <v>704</v>
      </c>
      <c r="BN43" s="110" t="s">
        <v>704</v>
      </c>
      <c r="BO43" s="110" t="s">
        <v>704</v>
      </c>
      <c r="BP43" s="110" t="s">
        <v>704</v>
      </c>
      <c r="BQ43" s="110" t="s">
        <v>704</v>
      </c>
      <c r="BR43" s="110" t="s">
        <v>704</v>
      </c>
      <c r="BS43" s="110" t="s">
        <v>704</v>
      </c>
      <c r="BT43" s="110" t="s">
        <v>704</v>
      </c>
      <c r="BU43" s="110" t="s">
        <v>704</v>
      </c>
      <c r="BV43" s="110" t="s">
        <v>704</v>
      </c>
      <c r="BW43" s="110" t="s">
        <v>704</v>
      </c>
      <c r="BX43" s="110" t="s">
        <v>704</v>
      </c>
      <c r="BY43" s="110" t="s">
        <v>704</v>
      </c>
      <c r="BZ43" s="110" t="s">
        <v>704</v>
      </c>
      <c r="CA43" s="110" t="s">
        <v>704</v>
      </c>
      <c r="CB43" s="110" t="s">
        <v>704</v>
      </c>
      <c r="CC43" s="110" t="s">
        <v>704</v>
      </c>
      <c r="CD43" s="110" t="s">
        <v>704</v>
      </c>
      <c r="CE43" s="110" t="s">
        <v>704</v>
      </c>
      <c r="CF43" s="110" t="s">
        <v>704</v>
      </c>
      <c r="CG43" s="110" t="s">
        <v>704</v>
      </c>
      <c r="CH43" s="110" t="s">
        <v>704</v>
      </c>
      <c r="CI43" s="110" t="s">
        <v>704</v>
      </c>
      <c r="CJ43" s="110" t="s">
        <v>704</v>
      </c>
      <c r="CK43" s="110" t="s">
        <v>704</v>
      </c>
      <c r="CL43" s="110" t="s">
        <v>704</v>
      </c>
      <c r="CM43" s="110" t="s">
        <v>704</v>
      </c>
      <c r="CN43" s="110" t="s">
        <v>704</v>
      </c>
      <c r="CO43" s="110" t="s">
        <v>704</v>
      </c>
      <c r="CP43" s="110" t="s">
        <v>704</v>
      </c>
      <c r="CQ43" s="110" t="s">
        <v>704</v>
      </c>
      <c r="CR43" s="110" t="s">
        <v>704</v>
      </c>
      <c r="CS43" s="110" t="s">
        <v>704</v>
      </c>
      <c r="CT43" s="110" t="s">
        <v>704</v>
      </c>
      <c r="CU43" s="110" t="s">
        <v>704</v>
      </c>
      <c r="CV43" s="110" t="s">
        <v>704</v>
      </c>
      <c r="CW43" s="110" t="s">
        <v>704</v>
      </c>
      <c r="CX43" s="110" t="s">
        <v>704</v>
      </c>
      <c r="CY43" s="110" t="s">
        <v>704</v>
      </c>
      <c r="CZ43" s="110" t="s">
        <v>704</v>
      </c>
      <c r="DA43" s="110" t="s">
        <v>704</v>
      </c>
      <c r="DB43" s="110" t="s">
        <v>704</v>
      </c>
      <c r="DC43" s="110" t="s">
        <v>704</v>
      </c>
      <c r="DD43" s="110" t="s">
        <v>704</v>
      </c>
      <c r="DE43" s="110" t="s">
        <v>704</v>
      </c>
      <c r="DF43" s="110" t="s">
        <v>704</v>
      </c>
    </row>
    <row r="44" spans="2:110" x14ac:dyDescent="0.2">
      <c r="B44" s="8" t="s">
        <v>148</v>
      </c>
      <c r="C44" s="11" t="s">
        <v>149</v>
      </c>
      <c r="D44" s="115" t="str">
        <f t="shared" si="6"/>
        <v xml:space="preserve">                                                                          </v>
      </c>
      <c r="E44" s="119">
        <v>0</v>
      </c>
      <c r="F44" s="119"/>
      <c r="G44" s="119"/>
      <c r="H44" s="114"/>
      <c r="I44" s="119">
        <v>0</v>
      </c>
      <c r="J44" s="119">
        <v>0</v>
      </c>
      <c r="K44" s="119">
        <v>0</v>
      </c>
      <c r="L44" s="119">
        <v>0</v>
      </c>
      <c r="M44" s="119">
        <v>0</v>
      </c>
      <c r="N44" s="119">
        <v>0</v>
      </c>
      <c r="O44" s="119">
        <v>0</v>
      </c>
      <c r="P44" s="119">
        <v>0</v>
      </c>
      <c r="Q44" s="119">
        <v>0</v>
      </c>
      <c r="R44" s="119">
        <v>0</v>
      </c>
      <c r="S44" s="119">
        <v>0</v>
      </c>
      <c r="T44" s="119">
        <v>0</v>
      </c>
      <c r="U44" s="119">
        <v>0</v>
      </c>
      <c r="V44" s="119">
        <v>0</v>
      </c>
      <c r="W44" s="119">
        <v>0</v>
      </c>
      <c r="X44" s="120">
        <f t="shared" si="0"/>
        <v>0</v>
      </c>
      <c r="Y44" s="251"/>
      <c r="AD44" s="10">
        <v>600</v>
      </c>
      <c r="AE44" s="10">
        <v>606</v>
      </c>
      <c r="AF44" s="114">
        <v>0</v>
      </c>
      <c r="AG44" s="114">
        <f t="shared" si="1"/>
        <v>0</v>
      </c>
      <c r="AJ44" s="110" t="s">
        <v>704</v>
      </c>
      <c r="AK44" s="110" t="s">
        <v>704</v>
      </c>
      <c r="AL44" s="110" t="s">
        <v>704</v>
      </c>
      <c r="AM44" s="110" t="s">
        <v>704</v>
      </c>
      <c r="AN44" s="110" t="s">
        <v>704</v>
      </c>
      <c r="AO44" s="110" t="s">
        <v>704</v>
      </c>
      <c r="AP44" s="110" t="s">
        <v>704</v>
      </c>
      <c r="AQ44" s="110" t="s">
        <v>704</v>
      </c>
      <c r="AR44" s="110" t="s">
        <v>704</v>
      </c>
      <c r="AS44" s="110" t="s">
        <v>704</v>
      </c>
      <c r="AT44" s="110" t="s">
        <v>704</v>
      </c>
      <c r="AU44" s="110" t="s">
        <v>704</v>
      </c>
      <c r="AV44" s="110" t="s">
        <v>704</v>
      </c>
      <c r="AW44" s="110" t="s">
        <v>704</v>
      </c>
      <c r="AX44" s="110" t="s">
        <v>704</v>
      </c>
      <c r="AY44" s="110" t="s">
        <v>704</v>
      </c>
      <c r="AZ44" s="110" t="s">
        <v>704</v>
      </c>
      <c r="BA44" s="110" t="s">
        <v>704</v>
      </c>
      <c r="BB44" s="110" t="s">
        <v>704</v>
      </c>
      <c r="BC44" s="110" t="s">
        <v>704</v>
      </c>
      <c r="BD44" s="110" t="s">
        <v>704</v>
      </c>
      <c r="BE44" s="110" t="s">
        <v>704</v>
      </c>
      <c r="BF44" s="110" t="s">
        <v>704</v>
      </c>
      <c r="BG44" s="110" t="s">
        <v>704</v>
      </c>
      <c r="BH44" s="110" t="s">
        <v>704</v>
      </c>
      <c r="BI44" s="110" t="s">
        <v>704</v>
      </c>
      <c r="BJ44" s="110" t="s">
        <v>704</v>
      </c>
      <c r="BK44" s="110" t="s">
        <v>704</v>
      </c>
      <c r="BL44" s="110" t="s">
        <v>704</v>
      </c>
      <c r="BM44" s="110" t="s">
        <v>704</v>
      </c>
      <c r="BN44" s="110" t="s">
        <v>704</v>
      </c>
      <c r="BO44" s="110" t="s">
        <v>704</v>
      </c>
      <c r="BP44" s="110" t="s">
        <v>704</v>
      </c>
      <c r="BQ44" s="110" t="s">
        <v>704</v>
      </c>
      <c r="BR44" s="110" t="s">
        <v>704</v>
      </c>
      <c r="BS44" s="110" t="s">
        <v>704</v>
      </c>
      <c r="BT44" s="110" t="s">
        <v>704</v>
      </c>
      <c r="BU44" s="110" t="s">
        <v>704</v>
      </c>
      <c r="BV44" s="110" t="s">
        <v>704</v>
      </c>
      <c r="BW44" s="110" t="s">
        <v>704</v>
      </c>
      <c r="BX44" s="110" t="s">
        <v>704</v>
      </c>
      <c r="BY44" s="110" t="s">
        <v>704</v>
      </c>
      <c r="BZ44" s="110" t="s">
        <v>704</v>
      </c>
      <c r="CA44" s="110" t="s">
        <v>704</v>
      </c>
      <c r="CB44" s="110" t="s">
        <v>704</v>
      </c>
      <c r="CC44" s="110" t="s">
        <v>704</v>
      </c>
      <c r="CD44" s="110" t="s">
        <v>704</v>
      </c>
      <c r="CE44" s="110" t="s">
        <v>704</v>
      </c>
      <c r="CF44" s="110" t="s">
        <v>704</v>
      </c>
      <c r="CG44" s="110" t="s">
        <v>704</v>
      </c>
      <c r="CH44" s="110" t="s">
        <v>704</v>
      </c>
      <c r="CI44" s="110" t="s">
        <v>704</v>
      </c>
      <c r="CJ44" s="110" t="s">
        <v>704</v>
      </c>
      <c r="CK44" s="110" t="s">
        <v>704</v>
      </c>
      <c r="CL44" s="110" t="s">
        <v>704</v>
      </c>
      <c r="CM44" s="110" t="s">
        <v>704</v>
      </c>
      <c r="CN44" s="110" t="s">
        <v>704</v>
      </c>
      <c r="CO44" s="110" t="s">
        <v>704</v>
      </c>
      <c r="CP44" s="110" t="s">
        <v>704</v>
      </c>
      <c r="CQ44" s="110" t="s">
        <v>704</v>
      </c>
      <c r="CR44" s="110" t="s">
        <v>704</v>
      </c>
      <c r="CS44" s="110" t="s">
        <v>704</v>
      </c>
      <c r="CT44" s="110" t="s">
        <v>704</v>
      </c>
      <c r="CU44" s="110" t="s">
        <v>704</v>
      </c>
      <c r="CV44" s="110" t="s">
        <v>704</v>
      </c>
      <c r="CW44" s="110" t="s">
        <v>704</v>
      </c>
      <c r="CX44" s="110" t="s">
        <v>704</v>
      </c>
      <c r="CY44" s="110" t="s">
        <v>704</v>
      </c>
      <c r="CZ44" s="110" t="s">
        <v>704</v>
      </c>
      <c r="DA44" s="110" t="s">
        <v>704</v>
      </c>
      <c r="DB44" s="110" t="s">
        <v>704</v>
      </c>
      <c r="DC44" s="110" t="s">
        <v>704</v>
      </c>
      <c r="DD44" s="110" t="s">
        <v>704</v>
      </c>
      <c r="DE44" s="110" t="s">
        <v>704</v>
      </c>
      <c r="DF44" s="110" t="s">
        <v>704</v>
      </c>
    </row>
    <row r="45" spans="2:110" ht="51" x14ac:dyDescent="0.2">
      <c r="B45" s="4" t="s">
        <v>150</v>
      </c>
      <c r="C45" s="5" t="s">
        <v>151</v>
      </c>
      <c r="D45" s="118" t="str">
        <f>+AJ45&amp;" "&amp;AK45&amp;" "&amp;AL45&amp;" "&amp;AM45&amp;" "&amp;AN45&amp;" "&amp;AO45&amp;" "&amp;AP45&amp;" "&amp;AQ45&amp;" "&amp;AR45&amp;" "&amp;AS45&amp;" "&amp;AT45&amp;" "&amp;AU45&amp;" "&amp;AV45&amp;" "&amp;AW45&amp;" "&amp;AX45&amp;" "&amp;AY45&amp;" "&amp;AZ45&amp;" "&amp;BA45&amp;" "&amp;BB45&amp;" "&amp;BC45&amp;" "&amp;BD45&amp;" "&amp;BE45&amp;" "&amp;BF45&amp;" "&amp;BG45&amp;" "&amp;BH45&amp;" "&amp;BI45&amp;" "&amp;BJ45&amp;" "&amp;BK45&amp;" "&amp;BL45&amp;" "&amp;BM45&amp;" "&amp;BN45&amp;" "&amp;BO45&amp;" "&amp;BP45&amp;" "&amp;BQ45&amp;" "&amp;BR45&amp;" "&amp;BS45&amp;" "&amp;BT45&amp;" "&amp;BU45&amp;" "&amp;BV45&amp;" "&amp;BW45&amp;" "&amp;BX45&amp;" "&amp;BY45&amp;" "&amp;BZ45&amp;" "&amp;CA45&amp;" "&amp;CB45&amp;" "&amp;CC45&amp;" "&amp;CD45&amp;" "&amp;CE45&amp;" "&amp;CF45&amp;" "&amp;CG45&amp;" "&amp;CH45&amp;" "&amp;CI45&amp;" "&amp;CJ45&amp;" "&amp;CK45&amp;" "&amp;CL45&amp;" "&amp;CM45&amp;" "&amp;CN45&amp;" "&amp;CO45&amp;" "&amp;CP45&amp;" "&amp;CQ45&amp;" "&amp;CR45&amp;" "&amp;CS45&amp;" "&amp;CT45&amp;" "&amp;CU45&amp;" "&amp;CV45&amp;" "&amp;CW45&amp;" "&amp;CX45&amp;" "&amp;CY45&amp;" "&amp;CZ45&amp;" "&amp;DA45&amp;" "&amp;DB45&amp;" "&amp;DC45&amp;" "&amp;DD45&amp;" "&amp;DE45&amp;" "&amp;DF45</f>
        <v xml:space="preserve">8703002 8713301 8713302 8713303                                                                       </v>
      </c>
      <c r="E45" s="112">
        <v>203319.62</v>
      </c>
      <c r="F45" s="112">
        <f>+-E45</f>
        <v>-203319.62</v>
      </c>
      <c r="G45" s="112"/>
      <c r="H45" s="112"/>
      <c r="I45" s="112">
        <v>0</v>
      </c>
      <c r="J45" s="112">
        <v>0</v>
      </c>
      <c r="K45" s="112">
        <v>0</v>
      </c>
      <c r="L45" s="112">
        <v>0</v>
      </c>
      <c r="M45" s="112">
        <v>0</v>
      </c>
      <c r="N45" s="112">
        <v>0</v>
      </c>
      <c r="O45" s="112">
        <v>0</v>
      </c>
      <c r="P45" s="112">
        <v>0</v>
      </c>
      <c r="Q45" s="112">
        <v>0</v>
      </c>
      <c r="R45" s="112">
        <v>0</v>
      </c>
      <c r="S45" s="112">
        <v>0</v>
      </c>
      <c r="T45" s="112">
        <v>0</v>
      </c>
      <c r="U45" s="112">
        <v>0</v>
      </c>
      <c r="V45" s="112">
        <v>0</v>
      </c>
      <c r="W45" s="112">
        <v>0</v>
      </c>
      <c r="X45" s="113">
        <f t="shared" si="0"/>
        <v>0</v>
      </c>
      <c r="Y45" s="251"/>
      <c r="AD45" s="7">
        <v>700</v>
      </c>
      <c r="AE45" s="7">
        <v>700</v>
      </c>
      <c r="AF45" s="114">
        <v>0</v>
      </c>
      <c r="AG45" s="114">
        <f t="shared" si="1"/>
        <v>0</v>
      </c>
      <c r="AJ45" s="110">
        <v>8703002</v>
      </c>
      <c r="AK45" s="110">
        <v>8713301</v>
      </c>
      <c r="AL45" s="110">
        <v>8713302</v>
      </c>
      <c r="AM45" s="110">
        <v>8713303</v>
      </c>
      <c r="AN45" s="110" t="s">
        <v>704</v>
      </c>
      <c r="AO45" s="110" t="s">
        <v>704</v>
      </c>
      <c r="AP45" s="110" t="s">
        <v>704</v>
      </c>
      <c r="AQ45" s="110" t="s">
        <v>704</v>
      </c>
      <c r="AR45" s="110" t="s">
        <v>704</v>
      </c>
      <c r="AS45" s="110" t="s">
        <v>704</v>
      </c>
      <c r="AT45" s="110" t="s">
        <v>704</v>
      </c>
      <c r="AU45" s="110" t="s">
        <v>704</v>
      </c>
      <c r="AV45" s="110" t="s">
        <v>704</v>
      </c>
      <c r="AW45" s="110" t="s">
        <v>704</v>
      </c>
      <c r="AX45" s="110" t="s">
        <v>704</v>
      </c>
      <c r="AY45" s="110" t="s">
        <v>704</v>
      </c>
      <c r="AZ45" s="110" t="s">
        <v>704</v>
      </c>
      <c r="BA45" s="110" t="s">
        <v>704</v>
      </c>
      <c r="BB45" s="110" t="s">
        <v>704</v>
      </c>
      <c r="BC45" s="110" t="s">
        <v>704</v>
      </c>
      <c r="BD45" s="110" t="s">
        <v>704</v>
      </c>
      <c r="BE45" s="110" t="s">
        <v>704</v>
      </c>
      <c r="BF45" s="110" t="s">
        <v>704</v>
      </c>
      <c r="BG45" s="110" t="s">
        <v>704</v>
      </c>
      <c r="BH45" s="110" t="s">
        <v>704</v>
      </c>
      <c r="BI45" s="110" t="s">
        <v>704</v>
      </c>
      <c r="BJ45" s="110" t="s">
        <v>704</v>
      </c>
      <c r="BK45" s="110" t="s">
        <v>704</v>
      </c>
      <c r="BL45" s="110" t="s">
        <v>704</v>
      </c>
      <c r="BM45" s="110" t="s">
        <v>704</v>
      </c>
      <c r="BN45" s="110" t="s">
        <v>704</v>
      </c>
      <c r="BO45" s="110" t="s">
        <v>704</v>
      </c>
      <c r="BP45" s="110" t="s">
        <v>704</v>
      </c>
      <c r="BQ45" s="110" t="s">
        <v>704</v>
      </c>
      <c r="BR45" s="110" t="s">
        <v>704</v>
      </c>
      <c r="BS45" s="110" t="s">
        <v>704</v>
      </c>
      <c r="BT45" s="110" t="s">
        <v>704</v>
      </c>
      <c r="BU45" s="110" t="s">
        <v>704</v>
      </c>
      <c r="BV45" s="110" t="s">
        <v>704</v>
      </c>
      <c r="BW45" s="110" t="s">
        <v>704</v>
      </c>
      <c r="BX45" s="110" t="s">
        <v>704</v>
      </c>
      <c r="BY45" s="110" t="s">
        <v>704</v>
      </c>
      <c r="BZ45" s="110" t="s">
        <v>704</v>
      </c>
      <c r="CA45" s="110" t="s">
        <v>704</v>
      </c>
      <c r="CB45" s="110" t="s">
        <v>704</v>
      </c>
      <c r="CC45" s="110" t="s">
        <v>704</v>
      </c>
      <c r="CD45" s="110" t="s">
        <v>704</v>
      </c>
      <c r="CE45" s="110" t="s">
        <v>704</v>
      </c>
      <c r="CF45" s="110" t="s">
        <v>704</v>
      </c>
      <c r="CG45" s="110" t="s">
        <v>704</v>
      </c>
      <c r="CH45" s="110" t="s">
        <v>704</v>
      </c>
      <c r="CI45" s="110" t="s">
        <v>704</v>
      </c>
      <c r="CJ45" s="110" t="s">
        <v>704</v>
      </c>
      <c r="CK45" s="110" t="s">
        <v>704</v>
      </c>
      <c r="CL45" s="110" t="s">
        <v>704</v>
      </c>
      <c r="CM45" s="110" t="s">
        <v>704</v>
      </c>
      <c r="CN45" s="110" t="s">
        <v>704</v>
      </c>
      <c r="CO45" s="110" t="s">
        <v>704</v>
      </c>
      <c r="CP45" s="110" t="s">
        <v>704</v>
      </c>
      <c r="CQ45" s="110" t="s">
        <v>704</v>
      </c>
      <c r="CR45" s="110" t="s">
        <v>704</v>
      </c>
      <c r="CS45" s="110" t="s">
        <v>704</v>
      </c>
      <c r="CT45" s="110" t="s">
        <v>704</v>
      </c>
      <c r="CU45" s="110" t="s">
        <v>704</v>
      </c>
      <c r="CV45" s="110" t="s">
        <v>704</v>
      </c>
      <c r="CW45" s="110" t="s">
        <v>704</v>
      </c>
      <c r="CX45" s="110" t="s">
        <v>704</v>
      </c>
      <c r="CY45" s="110" t="s">
        <v>704</v>
      </c>
      <c r="CZ45" s="110" t="s">
        <v>704</v>
      </c>
      <c r="DA45" s="110" t="s">
        <v>704</v>
      </c>
      <c r="DB45" s="110" t="s">
        <v>704</v>
      </c>
      <c r="DC45" s="110" t="s">
        <v>704</v>
      </c>
      <c r="DD45" s="110" t="s">
        <v>704</v>
      </c>
      <c r="DE45" s="110" t="s">
        <v>704</v>
      </c>
      <c r="DF45" s="110" t="s">
        <v>704</v>
      </c>
    </row>
    <row r="46" spans="2:110" x14ac:dyDescent="0.2">
      <c r="B46" s="8" t="s">
        <v>152</v>
      </c>
      <c r="C46" s="9" t="s">
        <v>153</v>
      </c>
      <c r="D46" s="115" t="s">
        <v>26</v>
      </c>
      <c r="E46" s="114">
        <v>0</v>
      </c>
      <c r="F46" s="114"/>
      <c r="G46" s="114">
        <v>0</v>
      </c>
      <c r="H46" s="114"/>
      <c r="I46" s="114">
        <v>0</v>
      </c>
      <c r="J46" s="114">
        <v>0</v>
      </c>
      <c r="K46" s="114">
        <v>0</v>
      </c>
      <c r="L46" s="114">
        <v>0</v>
      </c>
      <c r="M46" s="114">
        <v>0</v>
      </c>
      <c r="N46" s="114">
        <v>0</v>
      </c>
      <c r="O46" s="114">
        <v>0</v>
      </c>
      <c r="P46" s="114">
        <v>0</v>
      </c>
      <c r="Q46" s="114">
        <v>0</v>
      </c>
      <c r="R46" s="114">
        <v>0</v>
      </c>
      <c r="S46" s="114">
        <v>0</v>
      </c>
      <c r="T46" s="114">
        <v>0</v>
      </c>
      <c r="U46" s="114">
        <v>0</v>
      </c>
      <c r="V46" s="114">
        <v>0</v>
      </c>
      <c r="W46" s="114">
        <v>0</v>
      </c>
      <c r="X46" s="116">
        <f t="shared" si="0"/>
        <v>0</v>
      </c>
      <c r="Y46" s="251"/>
      <c r="AD46" s="10">
        <v>700</v>
      </c>
      <c r="AE46" s="10">
        <v>701</v>
      </c>
      <c r="AF46" s="114">
        <v>0</v>
      </c>
      <c r="AG46" s="114">
        <f t="shared" si="1"/>
        <v>0</v>
      </c>
      <c r="AJ46" s="110" t="s">
        <v>704</v>
      </c>
      <c r="AK46" s="110" t="s">
        <v>704</v>
      </c>
      <c r="AL46" s="110" t="s">
        <v>704</v>
      </c>
      <c r="AM46" s="110" t="s">
        <v>704</v>
      </c>
      <c r="AN46" s="110" t="s">
        <v>704</v>
      </c>
      <c r="AO46" s="110" t="s">
        <v>704</v>
      </c>
      <c r="AP46" s="110" t="s">
        <v>704</v>
      </c>
      <c r="AQ46" s="110" t="s">
        <v>704</v>
      </c>
      <c r="AR46" s="110" t="s">
        <v>704</v>
      </c>
      <c r="AS46" s="110" t="s">
        <v>704</v>
      </c>
      <c r="AT46" s="110" t="s">
        <v>704</v>
      </c>
      <c r="AU46" s="110" t="s">
        <v>704</v>
      </c>
      <c r="AV46" s="110" t="s">
        <v>704</v>
      </c>
      <c r="AW46" s="110" t="s">
        <v>704</v>
      </c>
      <c r="AX46" s="110" t="s">
        <v>704</v>
      </c>
      <c r="AY46" s="110" t="s">
        <v>704</v>
      </c>
      <c r="AZ46" s="110" t="s">
        <v>704</v>
      </c>
      <c r="BA46" s="110" t="s">
        <v>704</v>
      </c>
      <c r="BB46" s="110" t="s">
        <v>704</v>
      </c>
      <c r="BC46" s="110" t="s">
        <v>704</v>
      </c>
      <c r="BD46" s="110" t="s">
        <v>704</v>
      </c>
      <c r="BE46" s="110" t="s">
        <v>704</v>
      </c>
      <c r="BF46" s="110" t="s">
        <v>704</v>
      </c>
      <c r="BG46" s="110" t="s">
        <v>704</v>
      </c>
      <c r="BH46" s="110" t="s">
        <v>704</v>
      </c>
      <c r="BI46" s="110" t="s">
        <v>704</v>
      </c>
      <c r="BJ46" s="110" t="s">
        <v>704</v>
      </c>
      <c r="BK46" s="110" t="s">
        <v>704</v>
      </c>
      <c r="BL46" s="110" t="s">
        <v>704</v>
      </c>
      <c r="BM46" s="110" t="s">
        <v>704</v>
      </c>
      <c r="BN46" s="110" t="s">
        <v>704</v>
      </c>
      <c r="BO46" s="110" t="s">
        <v>704</v>
      </c>
      <c r="BP46" s="110" t="s">
        <v>704</v>
      </c>
      <c r="BQ46" s="110" t="s">
        <v>704</v>
      </c>
      <c r="BR46" s="110" t="s">
        <v>704</v>
      </c>
      <c r="BS46" s="110" t="s">
        <v>704</v>
      </c>
      <c r="BT46" s="110" t="s">
        <v>704</v>
      </c>
      <c r="BU46" s="110" t="s">
        <v>704</v>
      </c>
      <c r="BV46" s="110" t="s">
        <v>704</v>
      </c>
      <c r="BW46" s="110" t="s">
        <v>704</v>
      </c>
      <c r="BX46" s="110" t="s">
        <v>704</v>
      </c>
      <c r="BY46" s="110" t="s">
        <v>704</v>
      </c>
      <c r="BZ46" s="110" t="s">
        <v>704</v>
      </c>
      <c r="CA46" s="110" t="s">
        <v>704</v>
      </c>
      <c r="CB46" s="110" t="s">
        <v>704</v>
      </c>
      <c r="CC46" s="110" t="s">
        <v>704</v>
      </c>
      <c r="CD46" s="110" t="s">
        <v>704</v>
      </c>
      <c r="CE46" s="110" t="s">
        <v>704</v>
      </c>
      <c r="CF46" s="110" t="s">
        <v>704</v>
      </c>
      <c r="CG46" s="110" t="s">
        <v>704</v>
      </c>
      <c r="CH46" s="110" t="s">
        <v>704</v>
      </c>
      <c r="CI46" s="110" t="s">
        <v>704</v>
      </c>
      <c r="CJ46" s="110" t="s">
        <v>704</v>
      </c>
      <c r="CK46" s="110" t="s">
        <v>704</v>
      </c>
      <c r="CL46" s="110" t="s">
        <v>704</v>
      </c>
      <c r="CM46" s="110" t="s">
        <v>704</v>
      </c>
      <c r="CN46" s="110" t="s">
        <v>704</v>
      </c>
      <c r="CO46" s="110" t="s">
        <v>704</v>
      </c>
      <c r="CP46" s="110" t="s">
        <v>704</v>
      </c>
      <c r="CQ46" s="110" t="s">
        <v>704</v>
      </c>
      <c r="CR46" s="110" t="s">
        <v>704</v>
      </c>
      <c r="CS46" s="110" t="s">
        <v>704</v>
      </c>
      <c r="CT46" s="110" t="s">
        <v>704</v>
      </c>
      <c r="CU46" s="110" t="s">
        <v>704</v>
      </c>
      <c r="CV46" s="110" t="s">
        <v>704</v>
      </c>
      <c r="CW46" s="110" t="s">
        <v>704</v>
      </c>
      <c r="CX46" s="110" t="s">
        <v>704</v>
      </c>
      <c r="CY46" s="110" t="s">
        <v>704</v>
      </c>
      <c r="CZ46" s="110" t="s">
        <v>704</v>
      </c>
      <c r="DA46" s="110" t="s">
        <v>704</v>
      </c>
      <c r="DB46" s="110" t="s">
        <v>704</v>
      </c>
      <c r="DC46" s="110" t="s">
        <v>704</v>
      </c>
      <c r="DD46" s="110" t="s">
        <v>704</v>
      </c>
      <c r="DE46" s="110" t="s">
        <v>704</v>
      </c>
      <c r="DF46" s="110" t="s">
        <v>704</v>
      </c>
    </row>
    <row r="47" spans="2:110" x14ac:dyDescent="0.2">
      <c r="B47" s="8" t="s">
        <v>154</v>
      </c>
      <c r="C47" s="9" t="s">
        <v>155</v>
      </c>
      <c r="D47" s="115" t="s">
        <v>26</v>
      </c>
      <c r="E47" s="114">
        <v>0</v>
      </c>
      <c r="F47" s="114"/>
      <c r="G47" s="114">
        <v>0</v>
      </c>
      <c r="H47" s="114"/>
      <c r="I47" s="114">
        <v>0</v>
      </c>
      <c r="J47" s="114">
        <v>0</v>
      </c>
      <c r="K47" s="114">
        <v>0</v>
      </c>
      <c r="L47" s="114">
        <v>0</v>
      </c>
      <c r="M47" s="114">
        <v>0</v>
      </c>
      <c r="N47" s="114">
        <v>0</v>
      </c>
      <c r="O47" s="114">
        <v>0</v>
      </c>
      <c r="P47" s="114">
        <v>0</v>
      </c>
      <c r="Q47" s="114">
        <v>0</v>
      </c>
      <c r="R47" s="114">
        <v>0</v>
      </c>
      <c r="S47" s="114">
        <v>0</v>
      </c>
      <c r="T47" s="114">
        <v>0</v>
      </c>
      <c r="U47" s="114">
        <v>0</v>
      </c>
      <c r="V47" s="114">
        <v>0</v>
      </c>
      <c r="W47" s="114">
        <v>0</v>
      </c>
      <c r="X47" s="116">
        <f t="shared" si="0"/>
        <v>0</v>
      </c>
      <c r="Y47" s="251"/>
      <c r="AD47" s="10">
        <v>700</v>
      </c>
      <c r="AE47" s="10">
        <v>702</v>
      </c>
      <c r="AF47" s="114">
        <v>0</v>
      </c>
      <c r="AG47" s="114">
        <f t="shared" si="1"/>
        <v>0</v>
      </c>
      <c r="AJ47" s="110" t="s">
        <v>704</v>
      </c>
      <c r="AK47" s="110" t="s">
        <v>704</v>
      </c>
      <c r="AL47" s="110" t="s">
        <v>704</v>
      </c>
      <c r="AM47" s="110" t="s">
        <v>704</v>
      </c>
      <c r="AN47" s="110" t="s">
        <v>704</v>
      </c>
      <c r="AO47" s="110" t="s">
        <v>704</v>
      </c>
      <c r="AP47" s="110" t="s">
        <v>704</v>
      </c>
      <c r="AQ47" s="110" t="s">
        <v>704</v>
      </c>
      <c r="AR47" s="110" t="s">
        <v>704</v>
      </c>
      <c r="AS47" s="110" t="s">
        <v>704</v>
      </c>
      <c r="AT47" s="110" t="s">
        <v>704</v>
      </c>
      <c r="AU47" s="110" t="s">
        <v>704</v>
      </c>
      <c r="AV47" s="110" t="s">
        <v>704</v>
      </c>
      <c r="AW47" s="110" t="s">
        <v>704</v>
      </c>
      <c r="AX47" s="110" t="s">
        <v>704</v>
      </c>
      <c r="AY47" s="110" t="s">
        <v>704</v>
      </c>
      <c r="AZ47" s="110" t="s">
        <v>704</v>
      </c>
      <c r="BA47" s="110" t="s">
        <v>704</v>
      </c>
      <c r="BB47" s="110" t="s">
        <v>704</v>
      </c>
      <c r="BC47" s="110" t="s">
        <v>704</v>
      </c>
      <c r="BD47" s="110" t="s">
        <v>704</v>
      </c>
      <c r="BE47" s="110" t="s">
        <v>704</v>
      </c>
      <c r="BF47" s="110" t="s">
        <v>704</v>
      </c>
      <c r="BG47" s="110" t="s">
        <v>704</v>
      </c>
      <c r="BH47" s="110" t="s">
        <v>704</v>
      </c>
      <c r="BI47" s="110" t="s">
        <v>704</v>
      </c>
      <c r="BJ47" s="110" t="s">
        <v>704</v>
      </c>
      <c r="BK47" s="110" t="s">
        <v>704</v>
      </c>
      <c r="BL47" s="110" t="s">
        <v>704</v>
      </c>
      <c r="BM47" s="110" t="s">
        <v>704</v>
      </c>
      <c r="BN47" s="110" t="s">
        <v>704</v>
      </c>
      <c r="BO47" s="110" t="s">
        <v>704</v>
      </c>
      <c r="BP47" s="110" t="s">
        <v>704</v>
      </c>
      <c r="BQ47" s="110" t="s">
        <v>704</v>
      </c>
      <c r="BR47" s="110" t="s">
        <v>704</v>
      </c>
      <c r="BS47" s="110" t="s">
        <v>704</v>
      </c>
      <c r="BT47" s="110" t="s">
        <v>704</v>
      </c>
      <c r="BU47" s="110" t="s">
        <v>704</v>
      </c>
      <c r="BV47" s="110" t="s">
        <v>704</v>
      </c>
      <c r="BW47" s="110" t="s">
        <v>704</v>
      </c>
      <c r="BX47" s="110" t="s">
        <v>704</v>
      </c>
      <c r="BY47" s="110" t="s">
        <v>704</v>
      </c>
      <c r="BZ47" s="110" t="s">
        <v>704</v>
      </c>
      <c r="CA47" s="110" t="s">
        <v>704</v>
      </c>
      <c r="CB47" s="110" t="s">
        <v>704</v>
      </c>
      <c r="CC47" s="110" t="s">
        <v>704</v>
      </c>
      <c r="CD47" s="110" t="s">
        <v>704</v>
      </c>
      <c r="CE47" s="110" t="s">
        <v>704</v>
      </c>
      <c r="CF47" s="110" t="s">
        <v>704</v>
      </c>
      <c r="CG47" s="110" t="s">
        <v>704</v>
      </c>
      <c r="CH47" s="110" t="s">
        <v>704</v>
      </c>
      <c r="CI47" s="110" t="s">
        <v>704</v>
      </c>
      <c r="CJ47" s="110" t="s">
        <v>704</v>
      </c>
      <c r="CK47" s="110" t="s">
        <v>704</v>
      </c>
      <c r="CL47" s="110" t="s">
        <v>704</v>
      </c>
      <c r="CM47" s="110" t="s">
        <v>704</v>
      </c>
      <c r="CN47" s="110" t="s">
        <v>704</v>
      </c>
      <c r="CO47" s="110" t="s">
        <v>704</v>
      </c>
      <c r="CP47" s="110" t="s">
        <v>704</v>
      </c>
      <c r="CQ47" s="110" t="s">
        <v>704</v>
      </c>
      <c r="CR47" s="110" t="s">
        <v>704</v>
      </c>
      <c r="CS47" s="110" t="s">
        <v>704</v>
      </c>
      <c r="CT47" s="110" t="s">
        <v>704</v>
      </c>
      <c r="CU47" s="110" t="s">
        <v>704</v>
      </c>
      <c r="CV47" s="110" t="s">
        <v>704</v>
      </c>
      <c r="CW47" s="110" t="s">
        <v>704</v>
      </c>
      <c r="CX47" s="110" t="s">
        <v>704</v>
      </c>
      <c r="CY47" s="110" t="s">
        <v>704</v>
      </c>
      <c r="CZ47" s="110" t="s">
        <v>704</v>
      </c>
      <c r="DA47" s="110" t="s">
        <v>704</v>
      </c>
      <c r="DB47" s="110" t="s">
        <v>704</v>
      </c>
      <c r="DC47" s="110" t="s">
        <v>704</v>
      </c>
      <c r="DD47" s="110" t="s">
        <v>704</v>
      </c>
      <c r="DE47" s="110" t="s">
        <v>704</v>
      </c>
      <c r="DF47" s="110" t="s">
        <v>704</v>
      </c>
    </row>
    <row r="48" spans="2:110" x14ac:dyDescent="0.2">
      <c r="B48" s="8" t="s">
        <v>156</v>
      </c>
      <c r="C48" s="9" t="s">
        <v>157</v>
      </c>
      <c r="D48" s="115" t="s">
        <v>26</v>
      </c>
      <c r="E48" s="119">
        <v>0</v>
      </c>
      <c r="F48" s="119"/>
      <c r="G48" s="119">
        <v>0</v>
      </c>
      <c r="H48" s="114"/>
      <c r="I48" s="119">
        <v>0</v>
      </c>
      <c r="J48" s="119">
        <v>0</v>
      </c>
      <c r="K48" s="119">
        <v>0</v>
      </c>
      <c r="L48" s="119">
        <v>0</v>
      </c>
      <c r="M48" s="119">
        <v>0</v>
      </c>
      <c r="N48" s="119">
        <v>0</v>
      </c>
      <c r="O48" s="119">
        <v>0</v>
      </c>
      <c r="P48" s="119">
        <v>0</v>
      </c>
      <c r="Q48" s="119">
        <v>0</v>
      </c>
      <c r="R48" s="119">
        <v>0</v>
      </c>
      <c r="S48" s="119">
        <v>0</v>
      </c>
      <c r="T48" s="119">
        <v>0</v>
      </c>
      <c r="U48" s="119">
        <v>0</v>
      </c>
      <c r="V48" s="119">
        <v>0</v>
      </c>
      <c r="W48" s="119">
        <v>0</v>
      </c>
      <c r="X48" s="120">
        <f t="shared" si="0"/>
        <v>0</v>
      </c>
      <c r="Y48" s="251"/>
      <c r="AD48" s="10">
        <v>700</v>
      </c>
      <c r="AE48" s="10">
        <v>703</v>
      </c>
      <c r="AF48" s="114">
        <v>0</v>
      </c>
      <c r="AG48" s="114">
        <f t="shared" si="1"/>
        <v>0</v>
      </c>
      <c r="AJ48" s="110" t="s">
        <v>704</v>
      </c>
      <c r="AK48" s="110" t="s">
        <v>704</v>
      </c>
      <c r="AL48" s="110" t="s">
        <v>704</v>
      </c>
      <c r="AM48" s="110" t="s">
        <v>704</v>
      </c>
      <c r="AN48" s="110" t="s">
        <v>704</v>
      </c>
      <c r="AO48" s="110" t="s">
        <v>704</v>
      </c>
      <c r="AP48" s="110" t="s">
        <v>704</v>
      </c>
      <c r="AQ48" s="110" t="s">
        <v>704</v>
      </c>
      <c r="AR48" s="110" t="s">
        <v>704</v>
      </c>
      <c r="AS48" s="110" t="s">
        <v>704</v>
      </c>
      <c r="AT48" s="110" t="s">
        <v>704</v>
      </c>
      <c r="AU48" s="110" t="s">
        <v>704</v>
      </c>
      <c r="AV48" s="110" t="s">
        <v>704</v>
      </c>
      <c r="AW48" s="110" t="s">
        <v>704</v>
      </c>
      <c r="AX48" s="110" t="s">
        <v>704</v>
      </c>
      <c r="AY48" s="110" t="s">
        <v>704</v>
      </c>
      <c r="AZ48" s="110" t="s">
        <v>704</v>
      </c>
      <c r="BA48" s="110" t="s">
        <v>704</v>
      </c>
      <c r="BB48" s="110" t="s">
        <v>704</v>
      </c>
      <c r="BC48" s="110" t="s">
        <v>704</v>
      </c>
      <c r="BD48" s="110" t="s">
        <v>704</v>
      </c>
      <c r="BE48" s="110" t="s">
        <v>704</v>
      </c>
      <c r="BF48" s="110" t="s">
        <v>704</v>
      </c>
      <c r="BG48" s="110" t="s">
        <v>704</v>
      </c>
      <c r="BH48" s="110" t="s">
        <v>704</v>
      </c>
      <c r="BI48" s="110" t="s">
        <v>704</v>
      </c>
      <c r="BJ48" s="110" t="s">
        <v>704</v>
      </c>
      <c r="BK48" s="110" t="s">
        <v>704</v>
      </c>
      <c r="BL48" s="110" t="s">
        <v>704</v>
      </c>
      <c r="BM48" s="110" t="s">
        <v>704</v>
      </c>
      <c r="BN48" s="110" t="s">
        <v>704</v>
      </c>
      <c r="BO48" s="110" t="s">
        <v>704</v>
      </c>
      <c r="BP48" s="110" t="s">
        <v>704</v>
      </c>
      <c r="BQ48" s="110" t="s">
        <v>704</v>
      </c>
      <c r="BR48" s="110" t="s">
        <v>704</v>
      </c>
      <c r="BS48" s="110" t="s">
        <v>704</v>
      </c>
      <c r="BT48" s="110" t="s">
        <v>704</v>
      </c>
      <c r="BU48" s="110" t="s">
        <v>704</v>
      </c>
      <c r="BV48" s="110" t="s">
        <v>704</v>
      </c>
      <c r="BW48" s="110" t="s">
        <v>704</v>
      </c>
      <c r="BX48" s="110" t="s">
        <v>704</v>
      </c>
      <c r="BY48" s="110" t="s">
        <v>704</v>
      </c>
      <c r="BZ48" s="110" t="s">
        <v>704</v>
      </c>
      <c r="CA48" s="110" t="s">
        <v>704</v>
      </c>
      <c r="CB48" s="110" t="s">
        <v>704</v>
      </c>
      <c r="CC48" s="110" t="s">
        <v>704</v>
      </c>
      <c r="CD48" s="110" t="s">
        <v>704</v>
      </c>
      <c r="CE48" s="110" t="s">
        <v>704</v>
      </c>
      <c r="CF48" s="110" t="s">
        <v>704</v>
      </c>
      <c r="CG48" s="110" t="s">
        <v>704</v>
      </c>
      <c r="CH48" s="110" t="s">
        <v>704</v>
      </c>
      <c r="CI48" s="110" t="s">
        <v>704</v>
      </c>
      <c r="CJ48" s="110" t="s">
        <v>704</v>
      </c>
      <c r="CK48" s="110" t="s">
        <v>704</v>
      </c>
      <c r="CL48" s="110" t="s">
        <v>704</v>
      </c>
      <c r="CM48" s="110" t="s">
        <v>704</v>
      </c>
      <c r="CN48" s="110" t="s">
        <v>704</v>
      </c>
      <c r="CO48" s="110" t="s">
        <v>704</v>
      </c>
      <c r="CP48" s="110" t="s">
        <v>704</v>
      </c>
      <c r="CQ48" s="110" t="s">
        <v>704</v>
      </c>
      <c r="CR48" s="110" t="s">
        <v>704</v>
      </c>
      <c r="CS48" s="110" t="s">
        <v>704</v>
      </c>
      <c r="CT48" s="110" t="s">
        <v>704</v>
      </c>
      <c r="CU48" s="110" t="s">
        <v>704</v>
      </c>
      <c r="CV48" s="110" t="s">
        <v>704</v>
      </c>
      <c r="CW48" s="110" t="s">
        <v>704</v>
      </c>
      <c r="CX48" s="110" t="s">
        <v>704</v>
      </c>
      <c r="CY48" s="110" t="s">
        <v>704</v>
      </c>
      <c r="CZ48" s="110" t="s">
        <v>704</v>
      </c>
      <c r="DA48" s="110" t="s">
        <v>704</v>
      </c>
      <c r="DB48" s="110" t="s">
        <v>704</v>
      </c>
      <c r="DC48" s="110" t="s">
        <v>704</v>
      </c>
      <c r="DD48" s="110" t="s">
        <v>704</v>
      </c>
      <c r="DE48" s="110" t="s">
        <v>704</v>
      </c>
      <c r="DF48" s="110" t="s">
        <v>704</v>
      </c>
    </row>
    <row r="49" spans="2:110" x14ac:dyDescent="0.2">
      <c r="B49" s="8" t="s">
        <v>158</v>
      </c>
      <c r="C49" s="9" t="s">
        <v>159</v>
      </c>
      <c r="D49" s="115" t="s">
        <v>26</v>
      </c>
      <c r="E49" s="119">
        <v>0</v>
      </c>
      <c r="F49" s="119"/>
      <c r="G49" s="119">
        <v>90.75</v>
      </c>
      <c r="H49" s="114"/>
      <c r="I49" s="119">
        <v>0</v>
      </c>
      <c r="J49" s="119">
        <v>0</v>
      </c>
      <c r="K49" s="119">
        <v>0</v>
      </c>
      <c r="L49" s="119">
        <v>0</v>
      </c>
      <c r="M49" s="119">
        <v>0</v>
      </c>
      <c r="N49" s="119">
        <v>0</v>
      </c>
      <c r="O49" s="119">
        <v>0</v>
      </c>
      <c r="P49" s="119">
        <v>0</v>
      </c>
      <c r="Q49" s="119">
        <v>0</v>
      </c>
      <c r="R49" s="119">
        <v>0</v>
      </c>
      <c r="S49" s="119">
        <v>0</v>
      </c>
      <c r="T49" s="119">
        <v>0</v>
      </c>
      <c r="U49" s="119">
        <v>0</v>
      </c>
      <c r="V49" s="119">
        <v>0</v>
      </c>
      <c r="W49" s="119">
        <v>0</v>
      </c>
      <c r="X49" s="120">
        <f t="shared" si="0"/>
        <v>90.75</v>
      </c>
      <c r="Y49" s="251"/>
      <c r="AD49" s="10">
        <v>700</v>
      </c>
      <c r="AE49" s="10">
        <v>704</v>
      </c>
      <c r="AF49" s="114">
        <v>90.75</v>
      </c>
      <c r="AG49" s="114">
        <f t="shared" si="1"/>
        <v>0</v>
      </c>
      <c r="AJ49" s="110" t="s">
        <v>704</v>
      </c>
      <c r="AK49" s="110" t="s">
        <v>704</v>
      </c>
      <c r="AL49" s="110" t="s">
        <v>704</v>
      </c>
      <c r="AM49" s="110" t="s">
        <v>704</v>
      </c>
      <c r="AN49" s="110" t="s">
        <v>704</v>
      </c>
      <c r="AO49" s="110" t="s">
        <v>704</v>
      </c>
      <c r="AP49" s="110" t="s">
        <v>704</v>
      </c>
      <c r="AQ49" s="110" t="s">
        <v>704</v>
      </c>
      <c r="AR49" s="110" t="s">
        <v>704</v>
      </c>
      <c r="AS49" s="110" t="s">
        <v>704</v>
      </c>
      <c r="AT49" s="110" t="s">
        <v>704</v>
      </c>
      <c r="AU49" s="110" t="s">
        <v>704</v>
      </c>
      <c r="AV49" s="110" t="s">
        <v>704</v>
      </c>
      <c r="AW49" s="110" t="s">
        <v>704</v>
      </c>
      <c r="AX49" s="110" t="s">
        <v>704</v>
      </c>
      <c r="AY49" s="110" t="s">
        <v>704</v>
      </c>
      <c r="AZ49" s="110" t="s">
        <v>704</v>
      </c>
      <c r="BA49" s="110" t="s">
        <v>704</v>
      </c>
      <c r="BB49" s="110" t="s">
        <v>704</v>
      </c>
      <c r="BC49" s="110" t="s">
        <v>704</v>
      </c>
      <c r="BD49" s="110" t="s">
        <v>704</v>
      </c>
      <c r="BE49" s="110" t="s">
        <v>704</v>
      </c>
      <c r="BF49" s="110" t="s">
        <v>704</v>
      </c>
      <c r="BG49" s="110" t="s">
        <v>704</v>
      </c>
      <c r="BH49" s="110" t="s">
        <v>704</v>
      </c>
      <c r="BI49" s="110" t="s">
        <v>704</v>
      </c>
      <c r="BJ49" s="110" t="s">
        <v>704</v>
      </c>
      <c r="BK49" s="110" t="s">
        <v>704</v>
      </c>
      <c r="BL49" s="110" t="s">
        <v>704</v>
      </c>
      <c r="BM49" s="110" t="s">
        <v>704</v>
      </c>
      <c r="BN49" s="110" t="s">
        <v>704</v>
      </c>
      <c r="BO49" s="110" t="s">
        <v>704</v>
      </c>
      <c r="BP49" s="110" t="s">
        <v>704</v>
      </c>
      <c r="BQ49" s="110" t="s">
        <v>704</v>
      </c>
      <c r="BR49" s="110" t="s">
        <v>704</v>
      </c>
      <c r="BS49" s="110" t="s">
        <v>704</v>
      </c>
      <c r="BT49" s="110" t="s">
        <v>704</v>
      </c>
      <c r="BU49" s="110" t="s">
        <v>704</v>
      </c>
      <c r="BV49" s="110" t="s">
        <v>704</v>
      </c>
      <c r="BW49" s="110" t="s">
        <v>704</v>
      </c>
      <c r="BX49" s="110" t="s">
        <v>704</v>
      </c>
      <c r="BY49" s="110" t="s">
        <v>704</v>
      </c>
      <c r="BZ49" s="110" t="s">
        <v>704</v>
      </c>
      <c r="CA49" s="110" t="s">
        <v>704</v>
      </c>
      <c r="CB49" s="110" t="s">
        <v>704</v>
      </c>
      <c r="CC49" s="110" t="s">
        <v>704</v>
      </c>
      <c r="CD49" s="110" t="s">
        <v>704</v>
      </c>
      <c r="CE49" s="110" t="s">
        <v>704</v>
      </c>
      <c r="CF49" s="110" t="s">
        <v>704</v>
      </c>
      <c r="CG49" s="110" t="s">
        <v>704</v>
      </c>
      <c r="CH49" s="110" t="s">
        <v>704</v>
      </c>
      <c r="CI49" s="110" t="s">
        <v>704</v>
      </c>
      <c r="CJ49" s="110" t="s">
        <v>704</v>
      </c>
      <c r="CK49" s="110" t="s">
        <v>704</v>
      </c>
      <c r="CL49" s="110" t="s">
        <v>704</v>
      </c>
      <c r="CM49" s="110" t="s">
        <v>704</v>
      </c>
      <c r="CN49" s="110" t="s">
        <v>704</v>
      </c>
      <c r="CO49" s="110" t="s">
        <v>704</v>
      </c>
      <c r="CP49" s="110" t="s">
        <v>704</v>
      </c>
      <c r="CQ49" s="110" t="s">
        <v>704</v>
      </c>
      <c r="CR49" s="110" t="s">
        <v>704</v>
      </c>
      <c r="CS49" s="110" t="s">
        <v>704</v>
      </c>
      <c r="CT49" s="110" t="s">
        <v>704</v>
      </c>
      <c r="CU49" s="110" t="s">
        <v>704</v>
      </c>
      <c r="CV49" s="110" t="s">
        <v>704</v>
      </c>
      <c r="CW49" s="110" t="s">
        <v>704</v>
      </c>
      <c r="CX49" s="110" t="s">
        <v>704</v>
      </c>
      <c r="CY49" s="110" t="s">
        <v>704</v>
      </c>
      <c r="CZ49" s="110" t="s">
        <v>704</v>
      </c>
      <c r="DA49" s="110" t="s">
        <v>704</v>
      </c>
      <c r="DB49" s="110" t="s">
        <v>704</v>
      </c>
      <c r="DC49" s="110" t="s">
        <v>704</v>
      </c>
      <c r="DD49" s="110" t="s">
        <v>704</v>
      </c>
      <c r="DE49" s="110" t="s">
        <v>704</v>
      </c>
      <c r="DF49" s="110" t="s">
        <v>704</v>
      </c>
    </row>
    <row r="50" spans="2:110" x14ac:dyDescent="0.2">
      <c r="B50" s="8" t="s">
        <v>160</v>
      </c>
      <c r="C50" s="9" t="s">
        <v>161</v>
      </c>
      <c r="D50" s="115" t="s">
        <v>26</v>
      </c>
      <c r="E50" s="114">
        <v>0</v>
      </c>
      <c r="F50" s="114"/>
      <c r="G50" s="114">
        <v>0</v>
      </c>
      <c r="H50" s="114"/>
      <c r="I50" s="114">
        <v>0</v>
      </c>
      <c r="J50" s="114">
        <v>0</v>
      </c>
      <c r="K50" s="114">
        <v>0</v>
      </c>
      <c r="L50" s="114">
        <v>0</v>
      </c>
      <c r="M50" s="114">
        <v>0</v>
      </c>
      <c r="N50" s="114">
        <v>0</v>
      </c>
      <c r="O50" s="114">
        <v>0</v>
      </c>
      <c r="P50" s="114">
        <v>0</v>
      </c>
      <c r="Q50" s="114">
        <v>0</v>
      </c>
      <c r="R50" s="114">
        <v>0</v>
      </c>
      <c r="S50" s="114">
        <v>0</v>
      </c>
      <c r="T50" s="114">
        <v>0</v>
      </c>
      <c r="U50" s="114">
        <v>0</v>
      </c>
      <c r="V50" s="114">
        <v>0</v>
      </c>
      <c r="W50" s="114">
        <v>0</v>
      </c>
      <c r="X50" s="116">
        <f t="shared" si="0"/>
        <v>0</v>
      </c>
      <c r="Y50" s="251"/>
      <c r="AD50" s="10">
        <v>700</v>
      </c>
      <c r="AE50" s="10">
        <v>705</v>
      </c>
      <c r="AF50" s="114">
        <v>0</v>
      </c>
      <c r="AG50" s="114">
        <f t="shared" si="1"/>
        <v>0</v>
      </c>
      <c r="AJ50" s="110" t="s">
        <v>704</v>
      </c>
      <c r="AK50" s="110" t="s">
        <v>704</v>
      </c>
      <c r="AL50" s="110" t="s">
        <v>704</v>
      </c>
      <c r="AM50" s="110" t="s">
        <v>704</v>
      </c>
      <c r="AN50" s="110" t="s">
        <v>704</v>
      </c>
      <c r="AO50" s="110" t="s">
        <v>704</v>
      </c>
      <c r="AP50" s="110" t="s">
        <v>704</v>
      </c>
      <c r="AQ50" s="110" t="s">
        <v>704</v>
      </c>
      <c r="AR50" s="110" t="s">
        <v>704</v>
      </c>
      <c r="AS50" s="110" t="s">
        <v>704</v>
      </c>
      <c r="AT50" s="110" t="s">
        <v>704</v>
      </c>
      <c r="AU50" s="110" t="s">
        <v>704</v>
      </c>
      <c r="AV50" s="110" t="s">
        <v>704</v>
      </c>
      <c r="AW50" s="110" t="s">
        <v>704</v>
      </c>
      <c r="AX50" s="110" t="s">
        <v>704</v>
      </c>
      <c r="AY50" s="110" t="s">
        <v>704</v>
      </c>
      <c r="AZ50" s="110" t="s">
        <v>704</v>
      </c>
      <c r="BA50" s="110" t="s">
        <v>704</v>
      </c>
      <c r="BB50" s="110" t="s">
        <v>704</v>
      </c>
      <c r="BC50" s="110" t="s">
        <v>704</v>
      </c>
      <c r="BD50" s="110" t="s">
        <v>704</v>
      </c>
      <c r="BE50" s="110" t="s">
        <v>704</v>
      </c>
      <c r="BF50" s="110" t="s">
        <v>704</v>
      </c>
      <c r="BG50" s="110" t="s">
        <v>704</v>
      </c>
      <c r="BH50" s="110" t="s">
        <v>704</v>
      </c>
      <c r="BI50" s="110" t="s">
        <v>704</v>
      </c>
      <c r="BJ50" s="110" t="s">
        <v>704</v>
      </c>
      <c r="BK50" s="110" t="s">
        <v>704</v>
      </c>
      <c r="BL50" s="110" t="s">
        <v>704</v>
      </c>
      <c r="BM50" s="110" t="s">
        <v>704</v>
      </c>
      <c r="BN50" s="110" t="s">
        <v>704</v>
      </c>
      <c r="BO50" s="110" t="s">
        <v>704</v>
      </c>
      <c r="BP50" s="110" t="s">
        <v>704</v>
      </c>
      <c r="BQ50" s="110" t="s">
        <v>704</v>
      </c>
      <c r="BR50" s="110" t="s">
        <v>704</v>
      </c>
      <c r="BS50" s="110" t="s">
        <v>704</v>
      </c>
      <c r="BT50" s="110" t="s">
        <v>704</v>
      </c>
      <c r="BU50" s="110" t="s">
        <v>704</v>
      </c>
      <c r="BV50" s="110" t="s">
        <v>704</v>
      </c>
      <c r="BW50" s="110" t="s">
        <v>704</v>
      </c>
      <c r="BX50" s="110" t="s">
        <v>704</v>
      </c>
      <c r="BY50" s="110" t="s">
        <v>704</v>
      </c>
      <c r="BZ50" s="110" t="s">
        <v>704</v>
      </c>
      <c r="CA50" s="110" t="s">
        <v>704</v>
      </c>
      <c r="CB50" s="110" t="s">
        <v>704</v>
      </c>
      <c r="CC50" s="110" t="s">
        <v>704</v>
      </c>
      <c r="CD50" s="110" t="s">
        <v>704</v>
      </c>
      <c r="CE50" s="110" t="s">
        <v>704</v>
      </c>
      <c r="CF50" s="110" t="s">
        <v>704</v>
      </c>
      <c r="CG50" s="110" t="s">
        <v>704</v>
      </c>
      <c r="CH50" s="110" t="s">
        <v>704</v>
      </c>
      <c r="CI50" s="110" t="s">
        <v>704</v>
      </c>
      <c r="CJ50" s="110" t="s">
        <v>704</v>
      </c>
      <c r="CK50" s="110" t="s">
        <v>704</v>
      </c>
      <c r="CL50" s="110" t="s">
        <v>704</v>
      </c>
      <c r="CM50" s="110" t="s">
        <v>704</v>
      </c>
      <c r="CN50" s="110" t="s">
        <v>704</v>
      </c>
      <c r="CO50" s="110" t="s">
        <v>704</v>
      </c>
      <c r="CP50" s="110" t="s">
        <v>704</v>
      </c>
      <c r="CQ50" s="110" t="s">
        <v>704</v>
      </c>
      <c r="CR50" s="110" t="s">
        <v>704</v>
      </c>
      <c r="CS50" s="110" t="s">
        <v>704</v>
      </c>
      <c r="CT50" s="110" t="s">
        <v>704</v>
      </c>
      <c r="CU50" s="110" t="s">
        <v>704</v>
      </c>
      <c r="CV50" s="110" t="s">
        <v>704</v>
      </c>
      <c r="CW50" s="110" t="s">
        <v>704</v>
      </c>
      <c r="CX50" s="110" t="s">
        <v>704</v>
      </c>
      <c r="CY50" s="110" t="s">
        <v>704</v>
      </c>
      <c r="CZ50" s="110" t="s">
        <v>704</v>
      </c>
      <c r="DA50" s="110" t="s">
        <v>704</v>
      </c>
      <c r="DB50" s="110" t="s">
        <v>704</v>
      </c>
      <c r="DC50" s="110" t="s">
        <v>704</v>
      </c>
      <c r="DD50" s="110" t="s">
        <v>704</v>
      </c>
      <c r="DE50" s="110" t="s">
        <v>704</v>
      </c>
      <c r="DF50" s="110" t="s">
        <v>704</v>
      </c>
    </row>
    <row r="51" spans="2:110" x14ac:dyDescent="0.2">
      <c r="B51" s="8" t="s">
        <v>162</v>
      </c>
      <c r="C51" s="9" t="s">
        <v>163</v>
      </c>
      <c r="D51" s="115" t="s">
        <v>26</v>
      </c>
      <c r="E51" s="114">
        <v>0</v>
      </c>
      <c r="F51" s="114"/>
      <c r="G51" s="114">
        <v>14727.213070694761</v>
      </c>
      <c r="H51" s="114"/>
      <c r="I51" s="114">
        <v>0</v>
      </c>
      <c r="J51" s="114">
        <v>0</v>
      </c>
      <c r="K51" s="114">
        <v>0</v>
      </c>
      <c r="L51" s="114">
        <v>0</v>
      </c>
      <c r="M51" s="114">
        <v>0</v>
      </c>
      <c r="N51" s="114">
        <v>0</v>
      </c>
      <c r="O51" s="114">
        <v>0</v>
      </c>
      <c r="P51" s="114">
        <v>0</v>
      </c>
      <c r="Q51" s="114">
        <v>0</v>
      </c>
      <c r="R51" s="114">
        <v>0</v>
      </c>
      <c r="S51" s="114">
        <v>0</v>
      </c>
      <c r="T51" s="114">
        <v>0</v>
      </c>
      <c r="U51" s="114">
        <v>0</v>
      </c>
      <c r="V51" s="114">
        <v>0</v>
      </c>
      <c r="W51" s="114">
        <v>0</v>
      </c>
      <c r="X51" s="116">
        <f t="shared" si="0"/>
        <v>14727.213070694761</v>
      </c>
      <c r="Y51" s="251"/>
      <c r="AD51" s="10">
        <v>700</v>
      </c>
      <c r="AE51" s="10">
        <v>706</v>
      </c>
      <c r="AF51" s="114">
        <v>14727.213070694761</v>
      </c>
      <c r="AG51" s="114">
        <f t="shared" si="1"/>
        <v>0</v>
      </c>
      <c r="AJ51" s="110" t="s">
        <v>704</v>
      </c>
      <c r="AK51" s="110" t="s">
        <v>704</v>
      </c>
      <c r="AL51" s="110" t="s">
        <v>704</v>
      </c>
      <c r="AM51" s="110" t="s">
        <v>704</v>
      </c>
      <c r="AN51" s="110" t="s">
        <v>704</v>
      </c>
      <c r="AO51" s="110" t="s">
        <v>704</v>
      </c>
      <c r="AP51" s="110" t="s">
        <v>704</v>
      </c>
      <c r="AQ51" s="110" t="s">
        <v>704</v>
      </c>
      <c r="AR51" s="110" t="s">
        <v>704</v>
      </c>
      <c r="AS51" s="110" t="s">
        <v>704</v>
      </c>
      <c r="AT51" s="110" t="s">
        <v>704</v>
      </c>
      <c r="AU51" s="110" t="s">
        <v>704</v>
      </c>
      <c r="AV51" s="110" t="s">
        <v>704</v>
      </c>
      <c r="AW51" s="110" t="s">
        <v>704</v>
      </c>
      <c r="AX51" s="110" t="s">
        <v>704</v>
      </c>
      <c r="AY51" s="110" t="s">
        <v>704</v>
      </c>
      <c r="AZ51" s="110" t="s">
        <v>704</v>
      </c>
      <c r="BA51" s="110" t="s">
        <v>704</v>
      </c>
      <c r="BB51" s="110" t="s">
        <v>704</v>
      </c>
      <c r="BC51" s="110" t="s">
        <v>704</v>
      </c>
      <c r="BD51" s="110" t="s">
        <v>704</v>
      </c>
      <c r="BE51" s="110" t="s">
        <v>704</v>
      </c>
      <c r="BF51" s="110" t="s">
        <v>704</v>
      </c>
      <c r="BG51" s="110" t="s">
        <v>704</v>
      </c>
      <c r="BH51" s="110" t="s">
        <v>704</v>
      </c>
      <c r="BI51" s="110" t="s">
        <v>704</v>
      </c>
      <c r="BJ51" s="110" t="s">
        <v>704</v>
      </c>
      <c r="BK51" s="110" t="s">
        <v>704</v>
      </c>
      <c r="BL51" s="110" t="s">
        <v>704</v>
      </c>
      <c r="BM51" s="110" t="s">
        <v>704</v>
      </c>
      <c r="BN51" s="110" t="s">
        <v>704</v>
      </c>
      <c r="BO51" s="110" t="s">
        <v>704</v>
      </c>
      <c r="BP51" s="110" t="s">
        <v>704</v>
      </c>
      <c r="BQ51" s="110" t="s">
        <v>704</v>
      </c>
      <c r="BR51" s="110" t="s">
        <v>704</v>
      </c>
      <c r="BS51" s="110" t="s">
        <v>704</v>
      </c>
      <c r="BT51" s="110" t="s">
        <v>704</v>
      </c>
      <c r="BU51" s="110" t="s">
        <v>704</v>
      </c>
      <c r="BV51" s="110" t="s">
        <v>704</v>
      </c>
      <c r="BW51" s="110" t="s">
        <v>704</v>
      </c>
      <c r="BX51" s="110" t="s">
        <v>704</v>
      </c>
      <c r="BY51" s="110" t="s">
        <v>704</v>
      </c>
      <c r="BZ51" s="110" t="s">
        <v>704</v>
      </c>
      <c r="CA51" s="110" t="s">
        <v>704</v>
      </c>
      <c r="CB51" s="110" t="s">
        <v>704</v>
      </c>
      <c r="CC51" s="110" t="s">
        <v>704</v>
      </c>
      <c r="CD51" s="110" t="s">
        <v>704</v>
      </c>
      <c r="CE51" s="110" t="s">
        <v>704</v>
      </c>
      <c r="CF51" s="110" t="s">
        <v>704</v>
      </c>
      <c r="CG51" s="110" t="s">
        <v>704</v>
      </c>
      <c r="CH51" s="110" t="s">
        <v>704</v>
      </c>
      <c r="CI51" s="110" t="s">
        <v>704</v>
      </c>
      <c r="CJ51" s="110" t="s">
        <v>704</v>
      </c>
      <c r="CK51" s="110" t="s">
        <v>704</v>
      </c>
      <c r="CL51" s="110" t="s">
        <v>704</v>
      </c>
      <c r="CM51" s="110" t="s">
        <v>704</v>
      </c>
      <c r="CN51" s="110" t="s">
        <v>704</v>
      </c>
      <c r="CO51" s="110" t="s">
        <v>704</v>
      </c>
      <c r="CP51" s="110" t="s">
        <v>704</v>
      </c>
      <c r="CQ51" s="110" t="s">
        <v>704</v>
      </c>
      <c r="CR51" s="110" t="s">
        <v>704</v>
      </c>
      <c r="CS51" s="110" t="s">
        <v>704</v>
      </c>
      <c r="CT51" s="110" t="s">
        <v>704</v>
      </c>
      <c r="CU51" s="110" t="s">
        <v>704</v>
      </c>
      <c r="CV51" s="110" t="s">
        <v>704</v>
      </c>
      <c r="CW51" s="110" t="s">
        <v>704</v>
      </c>
      <c r="CX51" s="110" t="s">
        <v>704</v>
      </c>
      <c r="CY51" s="110" t="s">
        <v>704</v>
      </c>
      <c r="CZ51" s="110" t="s">
        <v>704</v>
      </c>
      <c r="DA51" s="110" t="s">
        <v>704</v>
      </c>
      <c r="DB51" s="110" t="s">
        <v>704</v>
      </c>
      <c r="DC51" s="110" t="s">
        <v>704</v>
      </c>
      <c r="DD51" s="110" t="s">
        <v>704</v>
      </c>
      <c r="DE51" s="110" t="s">
        <v>704</v>
      </c>
      <c r="DF51" s="110" t="s">
        <v>704</v>
      </c>
    </row>
    <row r="52" spans="2:110" x14ac:dyDescent="0.2">
      <c r="B52" s="8" t="s">
        <v>164</v>
      </c>
      <c r="C52" s="9" t="s">
        <v>165</v>
      </c>
      <c r="D52" s="115" t="s">
        <v>26</v>
      </c>
      <c r="E52" s="119">
        <v>0</v>
      </c>
      <c r="F52" s="119"/>
      <c r="G52" s="119">
        <v>15468.486522199311</v>
      </c>
      <c r="H52" s="114"/>
      <c r="I52" s="119">
        <v>0</v>
      </c>
      <c r="J52" s="119">
        <v>0</v>
      </c>
      <c r="K52" s="119">
        <v>0</v>
      </c>
      <c r="L52" s="119">
        <v>0</v>
      </c>
      <c r="M52" s="119">
        <v>0</v>
      </c>
      <c r="N52" s="119">
        <v>0</v>
      </c>
      <c r="O52" s="119">
        <v>0</v>
      </c>
      <c r="P52" s="119">
        <v>0</v>
      </c>
      <c r="Q52" s="119">
        <v>0</v>
      </c>
      <c r="R52" s="119">
        <v>0</v>
      </c>
      <c r="S52" s="119">
        <v>0</v>
      </c>
      <c r="T52" s="119">
        <v>0</v>
      </c>
      <c r="U52" s="119">
        <v>0</v>
      </c>
      <c r="V52" s="119">
        <v>0</v>
      </c>
      <c r="W52" s="119">
        <v>0</v>
      </c>
      <c r="X52" s="120">
        <f t="shared" si="0"/>
        <v>15468.486522199311</v>
      </c>
      <c r="Y52" s="251"/>
      <c r="AD52" s="10">
        <v>700</v>
      </c>
      <c r="AE52" s="10">
        <v>707</v>
      </c>
      <c r="AF52" s="114">
        <v>15468.486522199311</v>
      </c>
      <c r="AG52" s="114">
        <f t="shared" si="1"/>
        <v>0</v>
      </c>
      <c r="AJ52" s="110" t="s">
        <v>704</v>
      </c>
      <c r="AK52" s="110" t="s">
        <v>704</v>
      </c>
      <c r="AL52" s="110" t="s">
        <v>704</v>
      </c>
      <c r="AM52" s="110" t="s">
        <v>704</v>
      </c>
      <c r="AN52" s="110" t="s">
        <v>704</v>
      </c>
      <c r="AO52" s="110" t="s">
        <v>704</v>
      </c>
      <c r="AP52" s="110" t="s">
        <v>704</v>
      </c>
      <c r="AQ52" s="110" t="s">
        <v>704</v>
      </c>
      <c r="AR52" s="110" t="s">
        <v>704</v>
      </c>
      <c r="AS52" s="110" t="s">
        <v>704</v>
      </c>
      <c r="AT52" s="110" t="s">
        <v>704</v>
      </c>
      <c r="AU52" s="110" t="s">
        <v>704</v>
      </c>
      <c r="AV52" s="110" t="s">
        <v>704</v>
      </c>
      <c r="AW52" s="110" t="s">
        <v>704</v>
      </c>
      <c r="AX52" s="110" t="s">
        <v>704</v>
      </c>
      <c r="AY52" s="110" t="s">
        <v>704</v>
      </c>
      <c r="AZ52" s="110" t="s">
        <v>704</v>
      </c>
      <c r="BA52" s="110" t="s">
        <v>704</v>
      </c>
      <c r="BB52" s="110" t="s">
        <v>704</v>
      </c>
      <c r="BC52" s="110" t="s">
        <v>704</v>
      </c>
      <c r="BD52" s="110" t="s">
        <v>704</v>
      </c>
      <c r="BE52" s="110" t="s">
        <v>704</v>
      </c>
      <c r="BF52" s="110" t="s">
        <v>704</v>
      </c>
      <c r="BG52" s="110" t="s">
        <v>704</v>
      </c>
      <c r="BH52" s="110" t="s">
        <v>704</v>
      </c>
      <c r="BI52" s="110" t="s">
        <v>704</v>
      </c>
      <c r="BJ52" s="110" t="s">
        <v>704</v>
      </c>
      <c r="BK52" s="110" t="s">
        <v>704</v>
      </c>
      <c r="BL52" s="110" t="s">
        <v>704</v>
      </c>
      <c r="BM52" s="110" t="s">
        <v>704</v>
      </c>
      <c r="BN52" s="110" t="s">
        <v>704</v>
      </c>
      <c r="BO52" s="110" t="s">
        <v>704</v>
      </c>
      <c r="BP52" s="110" t="s">
        <v>704</v>
      </c>
      <c r="BQ52" s="110" t="s">
        <v>704</v>
      </c>
      <c r="BR52" s="110" t="s">
        <v>704</v>
      </c>
      <c r="BS52" s="110" t="s">
        <v>704</v>
      </c>
      <c r="BT52" s="110" t="s">
        <v>704</v>
      </c>
      <c r="BU52" s="110" t="s">
        <v>704</v>
      </c>
      <c r="BV52" s="110" t="s">
        <v>704</v>
      </c>
      <c r="BW52" s="110" t="s">
        <v>704</v>
      </c>
      <c r="BX52" s="110" t="s">
        <v>704</v>
      </c>
      <c r="BY52" s="110" t="s">
        <v>704</v>
      </c>
      <c r="BZ52" s="110" t="s">
        <v>704</v>
      </c>
      <c r="CA52" s="110" t="s">
        <v>704</v>
      </c>
      <c r="CB52" s="110" t="s">
        <v>704</v>
      </c>
      <c r="CC52" s="110" t="s">
        <v>704</v>
      </c>
      <c r="CD52" s="110" t="s">
        <v>704</v>
      </c>
      <c r="CE52" s="110" t="s">
        <v>704</v>
      </c>
      <c r="CF52" s="110" t="s">
        <v>704</v>
      </c>
      <c r="CG52" s="110" t="s">
        <v>704</v>
      </c>
      <c r="CH52" s="110" t="s">
        <v>704</v>
      </c>
      <c r="CI52" s="110" t="s">
        <v>704</v>
      </c>
      <c r="CJ52" s="110" t="s">
        <v>704</v>
      </c>
      <c r="CK52" s="110" t="s">
        <v>704</v>
      </c>
      <c r="CL52" s="110" t="s">
        <v>704</v>
      </c>
      <c r="CM52" s="110" t="s">
        <v>704</v>
      </c>
      <c r="CN52" s="110" t="s">
        <v>704</v>
      </c>
      <c r="CO52" s="110" t="s">
        <v>704</v>
      </c>
      <c r="CP52" s="110" t="s">
        <v>704</v>
      </c>
      <c r="CQ52" s="110" t="s">
        <v>704</v>
      </c>
      <c r="CR52" s="110" t="s">
        <v>704</v>
      </c>
      <c r="CS52" s="110" t="s">
        <v>704</v>
      </c>
      <c r="CT52" s="110" t="s">
        <v>704</v>
      </c>
      <c r="CU52" s="110" t="s">
        <v>704</v>
      </c>
      <c r="CV52" s="110" t="s">
        <v>704</v>
      </c>
      <c r="CW52" s="110" t="s">
        <v>704</v>
      </c>
      <c r="CX52" s="110" t="s">
        <v>704</v>
      </c>
      <c r="CY52" s="110" t="s">
        <v>704</v>
      </c>
      <c r="CZ52" s="110" t="s">
        <v>704</v>
      </c>
      <c r="DA52" s="110" t="s">
        <v>704</v>
      </c>
      <c r="DB52" s="110" t="s">
        <v>704</v>
      </c>
      <c r="DC52" s="110" t="s">
        <v>704</v>
      </c>
      <c r="DD52" s="110" t="s">
        <v>704</v>
      </c>
      <c r="DE52" s="110" t="s">
        <v>704</v>
      </c>
      <c r="DF52" s="110" t="s">
        <v>704</v>
      </c>
    </row>
    <row r="53" spans="2:110" x14ac:dyDescent="0.2">
      <c r="B53" s="8" t="s">
        <v>166</v>
      </c>
      <c r="C53" s="9" t="s">
        <v>167</v>
      </c>
      <c r="D53" s="115" t="s">
        <v>26</v>
      </c>
      <c r="E53" s="114">
        <v>0</v>
      </c>
      <c r="F53" s="114"/>
      <c r="G53" s="114">
        <v>17308.775895900195</v>
      </c>
      <c r="H53" s="114"/>
      <c r="I53" s="114">
        <v>0</v>
      </c>
      <c r="J53" s="114">
        <v>0</v>
      </c>
      <c r="K53" s="114">
        <v>0</v>
      </c>
      <c r="L53" s="114">
        <v>0</v>
      </c>
      <c r="M53" s="114">
        <v>0</v>
      </c>
      <c r="N53" s="114">
        <v>0</v>
      </c>
      <c r="O53" s="114">
        <v>0</v>
      </c>
      <c r="P53" s="114">
        <v>0</v>
      </c>
      <c r="Q53" s="114">
        <v>0</v>
      </c>
      <c r="R53" s="114">
        <v>0</v>
      </c>
      <c r="S53" s="114">
        <v>0</v>
      </c>
      <c r="T53" s="114">
        <v>0</v>
      </c>
      <c r="U53" s="114">
        <v>0</v>
      </c>
      <c r="V53" s="114">
        <v>0</v>
      </c>
      <c r="W53" s="114">
        <v>0</v>
      </c>
      <c r="X53" s="116">
        <f t="shared" si="0"/>
        <v>17308.775895900195</v>
      </c>
      <c r="Y53" s="251"/>
      <c r="AD53" s="10">
        <v>700</v>
      </c>
      <c r="AE53" s="10">
        <v>708</v>
      </c>
      <c r="AF53" s="114">
        <v>17308.775895900195</v>
      </c>
      <c r="AG53" s="114">
        <f t="shared" si="1"/>
        <v>0</v>
      </c>
      <c r="AJ53" s="110" t="s">
        <v>704</v>
      </c>
      <c r="AK53" s="110" t="s">
        <v>704</v>
      </c>
      <c r="AL53" s="110" t="s">
        <v>704</v>
      </c>
      <c r="AM53" s="110" t="s">
        <v>704</v>
      </c>
      <c r="AN53" s="110" t="s">
        <v>704</v>
      </c>
      <c r="AO53" s="110" t="s">
        <v>704</v>
      </c>
      <c r="AP53" s="110" t="s">
        <v>704</v>
      </c>
      <c r="AQ53" s="110" t="s">
        <v>704</v>
      </c>
      <c r="AR53" s="110" t="s">
        <v>704</v>
      </c>
      <c r="AS53" s="110" t="s">
        <v>704</v>
      </c>
      <c r="AT53" s="110" t="s">
        <v>704</v>
      </c>
      <c r="AU53" s="110" t="s">
        <v>704</v>
      </c>
      <c r="AV53" s="110" t="s">
        <v>704</v>
      </c>
      <c r="AW53" s="110" t="s">
        <v>704</v>
      </c>
      <c r="AX53" s="110" t="s">
        <v>704</v>
      </c>
      <c r="AY53" s="110" t="s">
        <v>704</v>
      </c>
      <c r="AZ53" s="110" t="s">
        <v>704</v>
      </c>
      <c r="BA53" s="110" t="s">
        <v>704</v>
      </c>
      <c r="BB53" s="110" t="s">
        <v>704</v>
      </c>
      <c r="BC53" s="110" t="s">
        <v>704</v>
      </c>
      <c r="BD53" s="110" t="s">
        <v>704</v>
      </c>
      <c r="BE53" s="110" t="s">
        <v>704</v>
      </c>
      <c r="BF53" s="110" t="s">
        <v>704</v>
      </c>
      <c r="BG53" s="110" t="s">
        <v>704</v>
      </c>
      <c r="BH53" s="110" t="s">
        <v>704</v>
      </c>
      <c r="BI53" s="110" t="s">
        <v>704</v>
      </c>
      <c r="BJ53" s="110" t="s">
        <v>704</v>
      </c>
      <c r="BK53" s="110" t="s">
        <v>704</v>
      </c>
      <c r="BL53" s="110" t="s">
        <v>704</v>
      </c>
      <c r="BM53" s="110" t="s">
        <v>704</v>
      </c>
      <c r="BN53" s="110" t="s">
        <v>704</v>
      </c>
      <c r="BO53" s="110" t="s">
        <v>704</v>
      </c>
      <c r="BP53" s="110" t="s">
        <v>704</v>
      </c>
      <c r="BQ53" s="110" t="s">
        <v>704</v>
      </c>
      <c r="BR53" s="110" t="s">
        <v>704</v>
      </c>
      <c r="BS53" s="110" t="s">
        <v>704</v>
      </c>
      <c r="BT53" s="110" t="s">
        <v>704</v>
      </c>
      <c r="BU53" s="110" t="s">
        <v>704</v>
      </c>
      <c r="BV53" s="110" t="s">
        <v>704</v>
      </c>
      <c r="BW53" s="110" t="s">
        <v>704</v>
      </c>
      <c r="BX53" s="110" t="s">
        <v>704</v>
      </c>
      <c r="BY53" s="110" t="s">
        <v>704</v>
      </c>
      <c r="BZ53" s="110" t="s">
        <v>704</v>
      </c>
      <c r="CA53" s="110" t="s">
        <v>704</v>
      </c>
      <c r="CB53" s="110" t="s">
        <v>704</v>
      </c>
      <c r="CC53" s="110" t="s">
        <v>704</v>
      </c>
      <c r="CD53" s="110" t="s">
        <v>704</v>
      </c>
      <c r="CE53" s="110" t="s">
        <v>704</v>
      </c>
      <c r="CF53" s="110" t="s">
        <v>704</v>
      </c>
      <c r="CG53" s="110" t="s">
        <v>704</v>
      </c>
      <c r="CH53" s="110" t="s">
        <v>704</v>
      </c>
      <c r="CI53" s="110" t="s">
        <v>704</v>
      </c>
      <c r="CJ53" s="110" t="s">
        <v>704</v>
      </c>
      <c r="CK53" s="110" t="s">
        <v>704</v>
      </c>
      <c r="CL53" s="110" t="s">
        <v>704</v>
      </c>
      <c r="CM53" s="110" t="s">
        <v>704</v>
      </c>
      <c r="CN53" s="110" t="s">
        <v>704</v>
      </c>
      <c r="CO53" s="110" t="s">
        <v>704</v>
      </c>
      <c r="CP53" s="110" t="s">
        <v>704</v>
      </c>
      <c r="CQ53" s="110" t="s">
        <v>704</v>
      </c>
      <c r="CR53" s="110" t="s">
        <v>704</v>
      </c>
      <c r="CS53" s="110" t="s">
        <v>704</v>
      </c>
      <c r="CT53" s="110" t="s">
        <v>704</v>
      </c>
      <c r="CU53" s="110" t="s">
        <v>704</v>
      </c>
      <c r="CV53" s="110" t="s">
        <v>704</v>
      </c>
      <c r="CW53" s="110" t="s">
        <v>704</v>
      </c>
      <c r="CX53" s="110" t="s">
        <v>704</v>
      </c>
      <c r="CY53" s="110" t="s">
        <v>704</v>
      </c>
      <c r="CZ53" s="110" t="s">
        <v>704</v>
      </c>
      <c r="DA53" s="110" t="s">
        <v>704</v>
      </c>
      <c r="DB53" s="110" t="s">
        <v>704</v>
      </c>
      <c r="DC53" s="110" t="s">
        <v>704</v>
      </c>
      <c r="DD53" s="110" t="s">
        <v>704</v>
      </c>
      <c r="DE53" s="110" t="s">
        <v>704</v>
      </c>
      <c r="DF53" s="110" t="s">
        <v>704</v>
      </c>
    </row>
    <row r="54" spans="2:110" x14ac:dyDescent="0.2">
      <c r="B54" s="8" t="s">
        <v>168</v>
      </c>
      <c r="C54" s="9" t="s">
        <v>169</v>
      </c>
      <c r="D54" s="115" t="s">
        <v>26</v>
      </c>
      <c r="E54" s="119">
        <v>0</v>
      </c>
      <c r="F54" s="119"/>
      <c r="G54" s="119">
        <v>0</v>
      </c>
      <c r="H54" s="114"/>
      <c r="I54" s="119">
        <v>0</v>
      </c>
      <c r="J54" s="119">
        <v>0</v>
      </c>
      <c r="K54" s="119">
        <v>0</v>
      </c>
      <c r="L54" s="119">
        <v>0</v>
      </c>
      <c r="M54" s="119">
        <v>0</v>
      </c>
      <c r="N54" s="119">
        <v>0</v>
      </c>
      <c r="O54" s="119">
        <v>0</v>
      </c>
      <c r="P54" s="119">
        <v>0</v>
      </c>
      <c r="Q54" s="119">
        <v>0</v>
      </c>
      <c r="R54" s="119">
        <v>0</v>
      </c>
      <c r="S54" s="119">
        <v>0</v>
      </c>
      <c r="T54" s="119">
        <v>0</v>
      </c>
      <c r="U54" s="119">
        <v>0</v>
      </c>
      <c r="V54" s="119">
        <v>0</v>
      </c>
      <c r="W54" s="119">
        <v>0</v>
      </c>
      <c r="X54" s="120">
        <f t="shared" si="0"/>
        <v>0</v>
      </c>
      <c r="Y54" s="251"/>
      <c r="AD54" s="10">
        <v>700</v>
      </c>
      <c r="AE54" s="10">
        <v>709</v>
      </c>
      <c r="AF54" s="114">
        <v>0</v>
      </c>
      <c r="AG54" s="114">
        <f t="shared" si="1"/>
        <v>0</v>
      </c>
      <c r="AJ54" s="110" t="s">
        <v>704</v>
      </c>
      <c r="AK54" s="110" t="s">
        <v>704</v>
      </c>
      <c r="AL54" s="110" t="s">
        <v>704</v>
      </c>
      <c r="AM54" s="110" t="s">
        <v>704</v>
      </c>
      <c r="AN54" s="110" t="s">
        <v>704</v>
      </c>
      <c r="AO54" s="110" t="s">
        <v>704</v>
      </c>
      <c r="AP54" s="110" t="s">
        <v>704</v>
      </c>
      <c r="AQ54" s="110" t="s">
        <v>704</v>
      </c>
      <c r="AR54" s="110" t="s">
        <v>704</v>
      </c>
      <c r="AS54" s="110" t="s">
        <v>704</v>
      </c>
      <c r="AT54" s="110" t="s">
        <v>704</v>
      </c>
      <c r="AU54" s="110" t="s">
        <v>704</v>
      </c>
      <c r="AV54" s="110" t="s">
        <v>704</v>
      </c>
      <c r="AW54" s="110" t="s">
        <v>704</v>
      </c>
      <c r="AX54" s="110" t="s">
        <v>704</v>
      </c>
      <c r="AY54" s="110" t="s">
        <v>704</v>
      </c>
      <c r="AZ54" s="110" t="s">
        <v>704</v>
      </c>
      <c r="BA54" s="110" t="s">
        <v>704</v>
      </c>
      <c r="BB54" s="110" t="s">
        <v>704</v>
      </c>
      <c r="BC54" s="110" t="s">
        <v>704</v>
      </c>
      <c r="BD54" s="110" t="s">
        <v>704</v>
      </c>
      <c r="BE54" s="110" t="s">
        <v>704</v>
      </c>
      <c r="BF54" s="110" t="s">
        <v>704</v>
      </c>
      <c r="BG54" s="110" t="s">
        <v>704</v>
      </c>
      <c r="BH54" s="110" t="s">
        <v>704</v>
      </c>
      <c r="BI54" s="110" t="s">
        <v>704</v>
      </c>
      <c r="BJ54" s="110" t="s">
        <v>704</v>
      </c>
      <c r="BK54" s="110" t="s">
        <v>704</v>
      </c>
      <c r="BL54" s="110" t="s">
        <v>704</v>
      </c>
      <c r="BM54" s="110" t="s">
        <v>704</v>
      </c>
      <c r="BN54" s="110" t="s">
        <v>704</v>
      </c>
      <c r="BO54" s="110" t="s">
        <v>704</v>
      </c>
      <c r="BP54" s="110" t="s">
        <v>704</v>
      </c>
      <c r="BQ54" s="110" t="s">
        <v>704</v>
      </c>
      <c r="BR54" s="110" t="s">
        <v>704</v>
      </c>
      <c r="BS54" s="110" t="s">
        <v>704</v>
      </c>
      <c r="BT54" s="110" t="s">
        <v>704</v>
      </c>
      <c r="BU54" s="110" t="s">
        <v>704</v>
      </c>
      <c r="BV54" s="110" t="s">
        <v>704</v>
      </c>
      <c r="BW54" s="110" t="s">
        <v>704</v>
      </c>
      <c r="BX54" s="110" t="s">
        <v>704</v>
      </c>
      <c r="BY54" s="110" t="s">
        <v>704</v>
      </c>
      <c r="BZ54" s="110" t="s">
        <v>704</v>
      </c>
      <c r="CA54" s="110" t="s">
        <v>704</v>
      </c>
      <c r="CB54" s="110" t="s">
        <v>704</v>
      </c>
      <c r="CC54" s="110" t="s">
        <v>704</v>
      </c>
      <c r="CD54" s="110" t="s">
        <v>704</v>
      </c>
      <c r="CE54" s="110" t="s">
        <v>704</v>
      </c>
      <c r="CF54" s="110" t="s">
        <v>704</v>
      </c>
      <c r="CG54" s="110" t="s">
        <v>704</v>
      </c>
      <c r="CH54" s="110" t="s">
        <v>704</v>
      </c>
      <c r="CI54" s="110" t="s">
        <v>704</v>
      </c>
      <c r="CJ54" s="110" t="s">
        <v>704</v>
      </c>
      <c r="CK54" s="110" t="s">
        <v>704</v>
      </c>
      <c r="CL54" s="110" t="s">
        <v>704</v>
      </c>
      <c r="CM54" s="110" t="s">
        <v>704</v>
      </c>
      <c r="CN54" s="110" t="s">
        <v>704</v>
      </c>
      <c r="CO54" s="110" t="s">
        <v>704</v>
      </c>
      <c r="CP54" s="110" t="s">
        <v>704</v>
      </c>
      <c r="CQ54" s="110" t="s">
        <v>704</v>
      </c>
      <c r="CR54" s="110" t="s">
        <v>704</v>
      </c>
      <c r="CS54" s="110" t="s">
        <v>704</v>
      </c>
      <c r="CT54" s="110" t="s">
        <v>704</v>
      </c>
      <c r="CU54" s="110" t="s">
        <v>704</v>
      </c>
      <c r="CV54" s="110" t="s">
        <v>704</v>
      </c>
      <c r="CW54" s="110" t="s">
        <v>704</v>
      </c>
      <c r="CX54" s="110" t="s">
        <v>704</v>
      </c>
      <c r="CY54" s="110" t="s">
        <v>704</v>
      </c>
      <c r="CZ54" s="110" t="s">
        <v>704</v>
      </c>
      <c r="DA54" s="110" t="s">
        <v>704</v>
      </c>
      <c r="DB54" s="110" t="s">
        <v>704</v>
      </c>
      <c r="DC54" s="110" t="s">
        <v>704</v>
      </c>
      <c r="DD54" s="110" t="s">
        <v>704</v>
      </c>
      <c r="DE54" s="110" t="s">
        <v>704</v>
      </c>
      <c r="DF54" s="110" t="s">
        <v>704</v>
      </c>
    </row>
    <row r="55" spans="2:110" x14ac:dyDescent="0.2">
      <c r="B55" s="8" t="s">
        <v>170</v>
      </c>
      <c r="C55" s="9" t="s">
        <v>171</v>
      </c>
      <c r="D55" s="115" t="s">
        <v>26</v>
      </c>
      <c r="E55" s="119">
        <v>0</v>
      </c>
      <c r="F55" s="119"/>
      <c r="G55" s="119">
        <v>0</v>
      </c>
      <c r="H55" s="114"/>
      <c r="I55" s="119">
        <v>0</v>
      </c>
      <c r="J55" s="119">
        <v>0</v>
      </c>
      <c r="K55" s="119">
        <v>0</v>
      </c>
      <c r="L55" s="119">
        <v>0</v>
      </c>
      <c r="M55" s="119">
        <v>0</v>
      </c>
      <c r="N55" s="119">
        <v>0</v>
      </c>
      <c r="O55" s="119">
        <v>0</v>
      </c>
      <c r="P55" s="119">
        <v>0</v>
      </c>
      <c r="Q55" s="119">
        <v>0</v>
      </c>
      <c r="R55" s="119">
        <v>0</v>
      </c>
      <c r="S55" s="119">
        <v>0</v>
      </c>
      <c r="T55" s="119">
        <v>0</v>
      </c>
      <c r="U55" s="119">
        <v>0</v>
      </c>
      <c r="V55" s="119">
        <v>0</v>
      </c>
      <c r="W55" s="119">
        <v>0</v>
      </c>
      <c r="X55" s="120">
        <f t="shared" si="0"/>
        <v>0</v>
      </c>
      <c r="Y55" s="251"/>
      <c r="AD55" s="10">
        <v>700</v>
      </c>
      <c r="AE55" s="10">
        <v>710</v>
      </c>
      <c r="AF55" s="114">
        <v>0</v>
      </c>
      <c r="AG55" s="114">
        <f t="shared" si="1"/>
        <v>0</v>
      </c>
      <c r="AJ55" s="110" t="s">
        <v>704</v>
      </c>
      <c r="AK55" s="110" t="s">
        <v>704</v>
      </c>
      <c r="AL55" s="110" t="s">
        <v>704</v>
      </c>
      <c r="AM55" s="110" t="s">
        <v>704</v>
      </c>
      <c r="AN55" s="110" t="s">
        <v>704</v>
      </c>
      <c r="AO55" s="110" t="s">
        <v>704</v>
      </c>
      <c r="AP55" s="110" t="s">
        <v>704</v>
      </c>
      <c r="AQ55" s="110" t="s">
        <v>704</v>
      </c>
      <c r="AR55" s="110" t="s">
        <v>704</v>
      </c>
      <c r="AS55" s="110" t="s">
        <v>704</v>
      </c>
      <c r="AT55" s="110" t="s">
        <v>704</v>
      </c>
      <c r="AU55" s="110" t="s">
        <v>704</v>
      </c>
      <c r="AV55" s="110" t="s">
        <v>704</v>
      </c>
      <c r="AW55" s="110" t="s">
        <v>704</v>
      </c>
      <c r="AX55" s="110" t="s">
        <v>704</v>
      </c>
      <c r="AY55" s="110" t="s">
        <v>704</v>
      </c>
      <c r="AZ55" s="110" t="s">
        <v>704</v>
      </c>
      <c r="BA55" s="110" t="s">
        <v>704</v>
      </c>
      <c r="BB55" s="110" t="s">
        <v>704</v>
      </c>
      <c r="BC55" s="110" t="s">
        <v>704</v>
      </c>
      <c r="BD55" s="110" t="s">
        <v>704</v>
      </c>
      <c r="BE55" s="110" t="s">
        <v>704</v>
      </c>
      <c r="BF55" s="110" t="s">
        <v>704</v>
      </c>
      <c r="BG55" s="110" t="s">
        <v>704</v>
      </c>
      <c r="BH55" s="110" t="s">
        <v>704</v>
      </c>
      <c r="BI55" s="110" t="s">
        <v>704</v>
      </c>
      <c r="BJ55" s="110" t="s">
        <v>704</v>
      </c>
      <c r="BK55" s="110" t="s">
        <v>704</v>
      </c>
      <c r="BL55" s="110" t="s">
        <v>704</v>
      </c>
      <c r="BM55" s="110" t="s">
        <v>704</v>
      </c>
      <c r="BN55" s="110" t="s">
        <v>704</v>
      </c>
      <c r="BO55" s="110" t="s">
        <v>704</v>
      </c>
      <c r="BP55" s="110" t="s">
        <v>704</v>
      </c>
      <c r="BQ55" s="110" t="s">
        <v>704</v>
      </c>
      <c r="BR55" s="110" t="s">
        <v>704</v>
      </c>
      <c r="BS55" s="110" t="s">
        <v>704</v>
      </c>
      <c r="BT55" s="110" t="s">
        <v>704</v>
      </c>
      <c r="BU55" s="110" t="s">
        <v>704</v>
      </c>
      <c r="BV55" s="110" t="s">
        <v>704</v>
      </c>
      <c r="BW55" s="110" t="s">
        <v>704</v>
      </c>
      <c r="BX55" s="110" t="s">
        <v>704</v>
      </c>
      <c r="BY55" s="110" t="s">
        <v>704</v>
      </c>
      <c r="BZ55" s="110" t="s">
        <v>704</v>
      </c>
      <c r="CA55" s="110" t="s">
        <v>704</v>
      </c>
      <c r="CB55" s="110" t="s">
        <v>704</v>
      </c>
      <c r="CC55" s="110" t="s">
        <v>704</v>
      </c>
      <c r="CD55" s="110" t="s">
        <v>704</v>
      </c>
      <c r="CE55" s="110" t="s">
        <v>704</v>
      </c>
      <c r="CF55" s="110" t="s">
        <v>704</v>
      </c>
      <c r="CG55" s="110" t="s">
        <v>704</v>
      </c>
      <c r="CH55" s="110" t="s">
        <v>704</v>
      </c>
      <c r="CI55" s="110" t="s">
        <v>704</v>
      </c>
      <c r="CJ55" s="110" t="s">
        <v>704</v>
      </c>
      <c r="CK55" s="110" t="s">
        <v>704</v>
      </c>
      <c r="CL55" s="110" t="s">
        <v>704</v>
      </c>
      <c r="CM55" s="110" t="s">
        <v>704</v>
      </c>
      <c r="CN55" s="110" t="s">
        <v>704</v>
      </c>
      <c r="CO55" s="110" t="s">
        <v>704</v>
      </c>
      <c r="CP55" s="110" t="s">
        <v>704</v>
      </c>
      <c r="CQ55" s="110" t="s">
        <v>704</v>
      </c>
      <c r="CR55" s="110" t="s">
        <v>704</v>
      </c>
      <c r="CS55" s="110" t="s">
        <v>704</v>
      </c>
      <c r="CT55" s="110" t="s">
        <v>704</v>
      </c>
      <c r="CU55" s="110" t="s">
        <v>704</v>
      </c>
      <c r="CV55" s="110" t="s">
        <v>704</v>
      </c>
      <c r="CW55" s="110" t="s">
        <v>704</v>
      </c>
      <c r="CX55" s="110" t="s">
        <v>704</v>
      </c>
      <c r="CY55" s="110" t="s">
        <v>704</v>
      </c>
      <c r="CZ55" s="110" t="s">
        <v>704</v>
      </c>
      <c r="DA55" s="110" t="s">
        <v>704</v>
      </c>
      <c r="DB55" s="110" t="s">
        <v>704</v>
      </c>
      <c r="DC55" s="110" t="s">
        <v>704</v>
      </c>
      <c r="DD55" s="110" t="s">
        <v>704</v>
      </c>
      <c r="DE55" s="110" t="s">
        <v>704</v>
      </c>
      <c r="DF55" s="110" t="s">
        <v>704</v>
      </c>
    </row>
    <row r="56" spans="2:110" x14ac:dyDescent="0.2">
      <c r="B56" s="8" t="s">
        <v>172</v>
      </c>
      <c r="C56" s="9" t="s">
        <v>173</v>
      </c>
      <c r="D56" s="115" t="s">
        <v>26</v>
      </c>
      <c r="E56" s="119">
        <v>0</v>
      </c>
      <c r="F56" s="119"/>
      <c r="G56" s="119">
        <v>0</v>
      </c>
      <c r="H56" s="114"/>
      <c r="I56" s="119">
        <v>0</v>
      </c>
      <c r="J56" s="119">
        <v>0</v>
      </c>
      <c r="K56" s="119">
        <v>0</v>
      </c>
      <c r="L56" s="119">
        <v>0</v>
      </c>
      <c r="M56" s="119">
        <v>0</v>
      </c>
      <c r="N56" s="119">
        <v>0</v>
      </c>
      <c r="O56" s="119">
        <v>0</v>
      </c>
      <c r="P56" s="119">
        <v>0</v>
      </c>
      <c r="Q56" s="119">
        <v>0</v>
      </c>
      <c r="R56" s="119">
        <v>0</v>
      </c>
      <c r="S56" s="119">
        <v>0</v>
      </c>
      <c r="T56" s="119">
        <v>0</v>
      </c>
      <c r="U56" s="119">
        <v>0</v>
      </c>
      <c r="V56" s="119">
        <v>0</v>
      </c>
      <c r="W56" s="119">
        <v>0</v>
      </c>
      <c r="X56" s="120">
        <f t="shared" si="0"/>
        <v>0</v>
      </c>
      <c r="Y56" s="251"/>
      <c r="AD56" s="10">
        <v>700</v>
      </c>
      <c r="AE56" s="10">
        <v>711</v>
      </c>
      <c r="AF56" s="114">
        <v>0</v>
      </c>
      <c r="AG56" s="114">
        <f t="shared" si="1"/>
        <v>0</v>
      </c>
      <c r="AJ56" s="110" t="s">
        <v>704</v>
      </c>
      <c r="AK56" s="110" t="s">
        <v>704</v>
      </c>
      <c r="AL56" s="110" t="s">
        <v>704</v>
      </c>
      <c r="AM56" s="110" t="s">
        <v>704</v>
      </c>
      <c r="AN56" s="110" t="s">
        <v>704</v>
      </c>
      <c r="AO56" s="110" t="s">
        <v>704</v>
      </c>
      <c r="AP56" s="110" t="s">
        <v>704</v>
      </c>
      <c r="AQ56" s="110" t="s">
        <v>704</v>
      </c>
      <c r="AR56" s="110" t="s">
        <v>704</v>
      </c>
      <c r="AS56" s="110" t="s">
        <v>704</v>
      </c>
      <c r="AT56" s="110" t="s">
        <v>704</v>
      </c>
      <c r="AU56" s="110" t="s">
        <v>704</v>
      </c>
      <c r="AV56" s="110" t="s">
        <v>704</v>
      </c>
      <c r="AW56" s="110" t="s">
        <v>704</v>
      </c>
      <c r="AX56" s="110" t="s">
        <v>704</v>
      </c>
      <c r="AY56" s="110" t="s">
        <v>704</v>
      </c>
      <c r="AZ56" s="110" t="s">
        <v>704</v>
      </c>
      <c r="BA56" s="110" t="s">
        <v>704</v>
      </c>
      <c r="BB56" s="110" t="s">
        <v>704</v>
      </c>
      <c r="BC56" s="110" t="s">
        <v>704</v>
      </c>
      <c r="BD56" s="110" t="s">
        <v>704</v>
      </c>
      <c r="BE56" s="110" t="s">
        <v>704</v>
      </c>
      <c r="BF56" s="110" t="s">
        <v>704</v>
      </c>
      <c r="BG56" s="110" t="s">
        <v>704</v>
      </c>
      <c r="BH56" s="110" t="s">
        <v>704</v>
      </c>
      <c r="BI56" s="110" t="s">
        <v>704</v>
      </c>
      <c r="BJ56" s="110" t="s">
        <v>704</v>
      </c>
      <c r="BK56" s="110" t="s">
        <v>704</v>
      </c>
      <c r="BL56" s="110" t="s">
        <v>704</v>
      </c>
      <c r="BM56" s="110" t="s">
        <v>704</v>
      </c>
      <c r="BN56" s="110" t="s">
        <v>704</v>
      </c>
      <c r="BO56" s="110" t="s">
        <v>704</v>
      </c>
      <c r="BP56" s="110" t="s">
        <v>704</v>
      </c>
      <c r="BQ56" s="110" t="s">
        <v>704</v>
      </c>
      <c r="BR56" s="110" t="s">
        <v>704</v>
      </c>
      <c r="BS56" s="110" t="s">
        <v>704</v>
      </c>
      <c r="BT56" s="110" t="s">
        <v>704</v>
      </c>
      <c r="BU56" s="110" t="s">
        <v>704</v>
      </c>
      <c r="BV56" s="110" t="s">
        <v>704</v>
      </c>
      <c r="BW56" s="110" t="s">
        <v>704</v>
      </c>
      <c r="BX56" s="110" t="s">
        <v>704</v>
      </c>
      <c r="BY56" s="110" t="s">
        <v>704</v>
      </c>
      <c r="BZ56" s="110" t="s">
        <v>704</v>
      </c>
      <c r="CA56" s="110" t="s">
        <v>704</v>
      </c>
      <c r="CB56" s="110" t="s">
        <v>704</v>
      </c>
      <c r="CC56" s="110" t="s">
        <v>704</v>
      </c>
      <c r="CD56" s="110" t="s">
        <v>704</v>
      </c>
      <c r="CE56" s="110" t="s">
        <v>704</v>
      </c>
      <c r="CF56" s="110" t="s">
        <v>704</v>
      </c>
      <c r="CG56" s="110" t="s">
        <v>704</v>
      </c>
      <c r="CH56" s="110" t="s">
        <v>704</v>
      </c>
      <c r="CI56" s="110" t="s">
        <v>704</v>
      </c>
      <c r="CJ56" s="110" t="s">
        <v>704</v>
      </c>
      <c r="CK56" s="110" t="s">
        <v>704</v>
      </c>
      <c r="CL56" s="110" t="s">
        <v>704</v>
      </c>
      <c r="CM56" s="110" t="s">
        <v>704</v>
      </c>
      <c r="CN56" s="110" t="s">
        <v>704</v>
      </c>
      <c r="CO56" s="110" t="s">
        <v>704</v>
      </c>
      <c r="CP56" s="110" t="s">
        <v>704</v>
      </c>
      <c r="CQ56" s="110" t="s">
        <v>704</v>
      </c>
      <c r="CR56" s="110" t="s">
        <v>704</v>
      </c>
      <c r="CS56" s="110" t="s">
        <v>704</v>
      </c>
      <c r="CT56" s="110" t="s">
        <v>704</v>
      </c>
      <c r="CU56" s="110" t="s">
        <v>704</v>
      </c>
      <c r="CV56" s="110" t="s">
        <v>704</v>
      </c>
      <c r="CW56" s="110" t="s">
        <v>704</v>
      </c>
      <c r="CX56" s="110" t="s">
        <v>704</v>
      </c>
      <c r="CY56" s="110" t="s">
        <v>704</v>
      </c>
      <c r="CZ56" s="110" t="s">
        <v>704</v>
      </c>
      <c r="DA56" s="110" t="s">
        <v>704</v>
      </c>
      <c r="DB56" s="110" t="s">
        <v>704</v>
      </c>
      <c r="DC56" s="110" t="s">
        <v>704</v>
      </c>
      <c r="DD56" s="110" t="s">
        <v>704</v>
      </c>
      <c r="DE56" s="110" t="s">
        <v>704</v>
      </c>
      <c r="DF56" s="110" t="s">
        <v>704</v>
      </c>
    </row>
    <row r="57" spans="2:110" x14ac:dyDescent="0.2">
      <c r="B57" s="8" t="s">
        <v>174</v>
      </c>
      <c r="C57" s="9" t="s">
        <v>175</v>
      </c>
      <c r="D57" s="115" t="s">
        <v>26</v>
      </c>
      <c r="E57" s="119">
        <v>0</v>
      </c>
      <c r="F57" s="119"/>
      <c r="G57" s="119">
        <v>0</v>
      </c>
      <c r="H57" s="114"/>
      <c r="I57" s="119">
        <v>0</v>
      </c>
      <c r="J57" s="119">
        <v>0</v>
      </c>
      <c r="K57" s="119">
        <v>0</v>
      </c>
      <c r="L57" s="119">
        <v>0</v>
      </c>
      <c r="M57" s="119">
        <v>0</v>
      </c>
      <c r="N57" s="119">
        <v>0</v>
      </c>
      <c r="O57" s="119">
        <v>0</v>
      </c>
      <c r="P57" s="119">
        <v>0</v>
      </c>
      <c r="Q57" s="119">
        <v>0</v>
      </c>
      <c r="R57" s="119">
        <v>0</v>
      </c>
      <c r="S57" s="119">
        <v>0</v>
      </c>
      <c r="T57" s="119">
        <v>0</v>
      </c>
      <c r="U57" s="119">
        <v>0</v>
      </c>
      <c r="V57" s="119">
        <v>0</v>
      </c>
      <c r="W57" s="119">
        <v>0</v>
      </c>
      <c r="X57" s="120">
        <f t="shared" si="0"/>
        <v>0</v>
      </c>
      <c r="Y57" s="251"/>
      <c r="AD57" s="10">
        <v>700</v>
      </c>
      <c r="AE57" s="10">
        <v>712</v>
      </c>
      <c r="AF57" s="114">
        <v>0</v>
      </c>
      <c r="AG57" s="114">
        <f t="shared" si="1"/>
        <v>0</v>
      </c>
      <c r="AJ57" s="110" t="s">
        <v>704</v>
      </c>
      <c r="AK57" s="110" t="s">
        <v>704</v>
      </c>
      <c r="AL57" s="110" t="s">
        <v>704</v>
      </c>
      <c r="AM57" s="110" t="s">
        <v>704</v>
      </c>
      <c r="AN57" s="110" t="s">
        <v>704</v>
      </c>
      <c r="AO57" s="110" t="s">
        <v>704</v>
      </c>
      <c r="AP57" s="110" t="s">
        <v>704</v>
      </c>
      <c r="AQ57" s="110" t="s">
        <v>704</v>
      </c>
      <c r="AR57" s="110" t="s">
        <v>704</v>
      </c>
      <c r="AS57" s="110" t="s">
        <v>704</v>
      </c>
      <c r="AT57" s="110" t="s">
        <v>704</v>
      </c>
      <c r="AU57" s="110" t="s">
        <v>704</v>
      </c>
      <c r="AV57" s="110" t="s">
        <v>704</v>
      </c>
      <c r="AW57" s="110" t="s">
        <v>704</v>
      </c>
      <c r="AX57" s="110" t="s">
        <v>704</v>
      </c>
      <c r="AY57" s="110" t="s">
        <v>704</v>
      </c>
      <c r="AZ57" s="110" t="s">
        <v>704</v>
      </c>
      <c r="BA57" s="110" t="s">
        <v>704</v>
      </c>
      <c r="BB57" s="110" t="s">
        <v>704</v>
      </c>
      <c r="BC57" s="110" t="s">
        <v>704</v>
      </c>
      <c r="BD57" s="110" t="s">
        <v>704</v>
      </c>
      <c r="BE57" s="110" t="s">
        <v>704</v>
      </c>
      <c r="BF57" s="110" t="s">
        <v>704</v>
      </c>
      <c r="BG57" s="110" t="s">
        <v>704</v>
      </c>
      <c r="BH57" s="110" t="s">
        <v>704</v>
      </c>
      <c r="BI57" s="110" t="s">
        <v>704</v>
      </c>
      <c r="BJ57" s="110" t="s">
        <v>704</v>
      </c>
      <c r="BK57" s="110" t="s">
        <v>704</v>
      </c>
      <c r="BL57" s="110" t="s">
        <v>704</v>
      </c>
      <c r="BM57" s="110" t="s">
        <v>704</v>
      </c>
      <c r="BN57" s="110" t="s">
        <v>704</v>
      </c>
      <c r="BO57" s="110" t="s">
        <v>704</v>
      </c>
      <c r="BP57" s="110" t="s">
        <v>704</v>
      </c>
      <c r="BQ57" s="110" t="s">
        <v>704</v>
      </c>
      <c r="BR57" s="110" t="s">
        <v>704</v>
      </c>
      <c r="BS57" s="110" t="s">
        <v>704</v>
      </c>
      <c r="BT57" s="110" t="s">
        <v>704</v>
      </c>
      <c r="BU57" s="110" t="s">
        <v>704</v>
      </c>
      <c r="BV57" s="110" t="s">
        <v>704</v>
      </c>
      <c r="BW57" s="110" t="s">
        <v>704</v>
      </c>
      <c r="BX57" s="110" t="s">
        <v>704</v>
      </c>
      <c r="BY57" s="110" t="s">
        <v>704</v>
      </c>
      <c r="BZ57" s="110" t="s">
        <v>704</v>
      </c>
      <c r="CA57" s="110" t="s">
        <v>704</v>
      </c>
      <c r="CB57" s="110" t="s">
        <v>704</v>
      </c>
      <c r="CC57" s="110" t="s">
        <v>704</v>
      </c>
      <c r="CD57" s="110" t="s">
        <v>704</v>
      </c>
      <c r="CE57" s="110" t="s">
        <v>704</v>
      </c>
      <c r="CF57" s="110" t="s">
        <v>704</v>
      </c>
      <c r="CG57" s="110" t="s">
        <v>704</v>
      </c>
      <c r="CH57" s="110" t="s">
        <v>704</v>
      </c>
      <c r="CI57" s="110" t="s">
        <v>704</v>
      </c>
      <c r="CJ57" s="110" t="s">
        <v>704</v>
      </c>
      <c r="CK57" s="110" t="s">
        <v>704</v>
      </c>
      <c r="CL57" s="110" t="s">
        <v>704</v>
      </c>
      <c r="CM57" s="110" t="s">
        <v>704</v>
      </c>
      <c r="CN57" s="110" t="s">
        <v>704</v>
      </c>
      <c r="CO57" s="110" t="s">
        <v>704</v>
      </c>
      <c r="CP57" s="110" t="s">
        <v>704</v>
      </c>
      <c r="CQ57" s="110" t="s">
        <v>704</v>
      </c>
      <c r="CR57" s="110" t="s">
        <v>704</v>
      </c>
      <c r="CS57" s="110" t="s">
        <v>704</v>
      </c>
      <c r="CT57" s="110" t="s">
        <v>704</v>
      </c>
      <c r="CU57" s="110" t="s">
        <v>704</v>
      </c>
      <c r="CV57" s="110" t="s">
        <v>704</v>
      </c>
      <c r="CW57" s="110" t="s">
        <v>704</v>
      </c>
      <c r="CX57" s="110" t="s">
        <v>704</v>
      </c>
      <c r="CY57" s="110" t="s">
        <v>704</v>
      </c>
      <c r="CZ57" s="110" t="s">
        <v>704</v>
      </c>
      <c r="DA57" s="110" t="s">
        <v>704</v>
      </c>
      <c r="DB57" s="110" t="s">
        <v>704</v>
      </c>
      <c r="DC57" s="110" t="s">
        <v>704</v>
      </c>
      <c r="DD57" s="110" t="s">
        <v>704</v>
      </c>
      <c r="DE57" s="110" t="s">
        <v>704</v>
      </c>
      <c r="DF57" s="110" t="s">
        <v>704</v>
      </c>
    </row>
    <row r="58" spans="2:110" x14ac:dyDescent="0.2">
      <c r="B58" s="8" t="s">
        <v>176</v>
      </c>
      <c r="C58" s="9" t="s">
        <v>177</v>
      </c>
      <c r="D58" s="115" t="s">
        <v>26</v>
      </c>
      <c r="E58" s="119">
        <v>0</v>
      </c>
      <c r="F58" s="119"/>
      <c r="G58" s="119">
        <v>0</v>
      </c>
      <c r="H58" s="114"/>
      <c r="I58" s="119">
        <v>0</v>
      </c>
      <c r="J58" s="119">
        <v>0</v>
      </c>
      <c r="K58" s="119">
        <v>0</v>
      </c>
      <c r="L58" s="119">
        <v>0</v>
      </c>
      <c r="M58" s="119">
        <v>0</v>
      </c>
      <c r="N58" s="119">
        <v>0</v>
      </c>
      <c r="O58" s="119">
        <v>0</v>
      </c>
      <c r="P58" s="119">
        <v>0</v>
      </c>
      <c r="Q58" s="119">
        <v>0</v>
      </c>
      <c r="R58" s="119">
        <v>0</v>
      </c>
      <c r="S58" s="119">
        <v>0</v>
      </c>
      <c r="T58" s="119">
        <v>0</v>
      </c>
      <c r="U58" s="119">
        <v>0</v>
      </c>
      <c r="V58" s="119">
        <v>0</v>
      </c>
      <c r="W58" s="119">
        <v>0</v>
      </c>
      <c r="X58" s="120">
        <f t="shared" si="0"/>
        <v>0</v>
      </c>
      <c r="Y58" s="251"/>
      <c r="AD58" s="10">
        <v>700</v>
      </c>
      <c r="AE58" s="10">
        <v>713</v>
      </c>
      <c r="AF58" s="114">
        <v>0</v>
      </c>
      <c r="AG58" s="114">
        <f t="shared" si="1"/>
        <v>0</v>
      </c>
      <c r="AJ58" s="110" t="s">
        <v>704</v>
      </c>
      <c r="AK58" s="110" t="s">
        <v>704</v>
      </c>
      <c r="AL58" s="110" t="s">
        <v>704</v>
      </c>
      <c r="AM58" s="110" t="s">
        <v>704</v>
      </c>
      <c r="AN58" s="110" t="s">
        <v>704</v>
      </c>
      <c r="AO58" s="110" t="s">
        <v>704</v>
      </c>
      <c r="AP58" s="110" t="s">
        <v>704</v>
      </c>
      <c r="AQ58" s="110" t="s">
        <v>704</v>
      </c>
      <c r="AR58" s="110" t="s">
        <v>704</v>
      </c>
      <c r="AS58" s="110" t="s">
        <v>704</v>
      </c>
      <c r="AT58" s="110" t="s">
        <v>704</v>
      </c>
      <c r="AU58" s="110" t="s">
        <v>704</v>
      </c>
      <c r="AV58" s="110" t="s">
        <v>704</v>
      </c>
      <c r="AW58" s="110" t="s">
        <v>704</v>
      </c>
      <c r="AX58" s="110" t="s">
        <v>704</v>
      </c>
      <c r="AY58" s="110" t="s">
        <v>704</v>
      </c>
      <c r="AZ58" s="110" t="s">
        <v>704</v>
      </c>
      <c r="BA58" s="110" t="s">
        <v>704</v>
      </c>
      <c r="BB58" s="110" t="s">
        <v>704</v>
      </c>
      <c r="BC58" s="110" t="s">
        <v>704</v>
      </c>
      <c r="BD58" s="110" t="s">
        <v>704</v>
      </c>
      <c r="BE58" s="110" t="s">
        <v>704</v>
      </c>
      <c r="BF58" s="110" t="s">
        <v>704</v>
      </c>
      <c r="BG58" s="110" t="s">
        <v>704</v>
      </c>
      <c r="BH58" s="110" t="s">
        <v>704</v>
      </c>
      <c r="BI58" s="110" t="s">
        <v>704</v>
      </c>
      <c r="BJ58" s="110" t="s">
        <v>704</v>
      </c>
      <c r="BK58" s="110" t="s">
        <v>704</v>
      </c>
      <c r="BL58" s="110" t="s">
        <v>704</v>
      </c>
      <c r="BM58" s="110" t="s">
        <v>704</v>
      </c>
      <c r="BN58" s="110" t="s">
        <v>704</v>
      </c>
      <c r="BO58" s="110" t="s">
        <v>704</v>
      </c>
      <c r="BP58" s="110" t="s">
        <v>704</v>
      </c>
      <c r="BQ58" s="110" t="s">
        <v>704</v>
      </c>
      <c r="BR58" s="110" t="s">
        <v>704</v>
      </c>
      <c r="BS58" s="110" t="s">
        <v>704</v>
      </c>
      <c r="BT58" s="110" t="s">
        <v>704</v>
      </c>
      <c r="BU58" s="110" t="s">
        <v>704</v>
      </c>
      <c r="BV58" s="110" t="s">
        <v>704</v>
      </c>
      <c r="BW58" s="110" t="s">
        <v>704</v>
      </c>
      <c r="BX58" s="110" t="s">
        <v>704</v>
      </c>
      <c r="BY58" s="110" t="s">
        <v>704</v>
      </c>
      <c r="BZ58" s="110" t="s">
        <v>704</v>
      </c>
      <c r="CA58" s="110" t="s">
        <v>704</v>
      </c>
      <c r="CB58" s="110" t="s">
        <v>704</v>
      </c>
      <c r="CC58" s="110" t="s">
        <v>704</v>
      </c>
      <c r="CD58" s="110" t="s">
        <v>704</v>
      </c>
      <c r="CE58" s="110" t="s">
        <v>704</v>
      </c>
      <c r="CF58" s="110" t="s">
        <v>704</v>
      </c>
      <c r="CG58" s="110" t="s">
        <v>704</v>
      </c>
      <c r="CH58" s="110" t="s">
        <v>704</v>
      </c>
      <c r="CI58" s="110" t="s">
        <v>704</v>
      </c>
      <c r="CJ58" s="110" t="s">
        <v>704</v>
      </c>
      <c r="CK58" s="110" t="s">
        <v>704</v>
      </c>
      <c r="CL58" s="110" t="s">
        <v>704</v>
      </c>
      <c r="CM58" s="110" t="s">
        <v>704</v>
      </c>
      <c r="CN58" s="110" t="s">
        <v>704</v>
      </c>
      <c r="CO58" s="110" t="s">
        <v>704</v>
      </c>
      <c r="CP58" s="110" t="s">
        <v>704</v>
      </c>
      <c r="CQ58" s="110" t="s">
        <v>704</v>
      </c>
      <c r="CR58" s="110" t="s">
        <v>704</v>
      </c>
      <c r="CS58" s="110" t="s">
        <v>704</v>
      </c>
      <c r="CT58" s="110" t="s">
        <v>704</v>
      </c>
      <c r="CU58" s="110" t="s">
        <v>704</v>
      </c>
      <c r="CV58" s="110" t="s">
        <v>704</v>
      </c>
      <c r="CW58" s="110" t="s">
        <v>704</v>
      </c>
      <c r="CX58" s="110" t="s">
        <v>704</v>
      </c>
      <c r="CY58" s="110" t="s">
        <v>704</v>
      </c>
      <c r="CZ58" s="110" t="s">
        <v>704</v>
      </c>
      <c r="DA58" s="110" t="s">
        <v>704</v>
      </c>
      <c r="DB58" s="110" t="s">
        <v>704</v>
      </c>
      <c r="DC58" s="110" t="s">
        <v>704</v>
      </c>
      <c r="DD58" s="110" t="s">
        <v>704</v>
      </c>
      <c r="DE58" s="110" t="s">
        <v>704</v>
      </c>
      <c r="DF58" s="110" t="s">
        <v>704</v>
      </c>
    </row>
    <row r="59" spans="2:110" x14ac:dyDescent="0.2">
      <c r="B59" s="8" t="s">
        <v>178</v>
      </c>
      <c r="C59" s="9" t="s">
        <v>179</v>
      </c>
      <c r="D59" s="115" t="s">
        <v>26</v>
      </c>
      <c r="E59" s="119">
        <v>0</v>
      </c>
      <c r="F59" s="119"/>
      <c r="G59" s="119">
        <v>0</v>
      </c>
      <c r="H59" s="114"/>
      <c r="I59" s="119">
        <v>0</v>
      </c>
      <c r="J59" s="119">
        <v>0</v>
      </c>
      <c r="K59" s="119">
        <v>0</v>
      </c>
      <c r="L59" s="119">
        <v>0</v>
      </c>
      <c r="M59" s="119">
        <v>0</v>
      </c>
      <c r="N59" s="119">
        <v>0</v>
      </c>
      <c r="O59" s="119">
        <v>0</v>
      </c>
      <c r="P59" s="119">
        <v>0</v>
      </c>
      <c r="Q59" s="119">
        <v>0</v>
      </c>
      <c r="R59" s="119">
        <v>0</v>
      </c>
      <c r="S59" s="119">
        <v>0</v>
      </c>
      <c r="T59" s="119">
        <v>0</v>
      </c>
      <c r="U59" s="119">
        <v>0</v>
      </c>
      <c r="V59" s="119">
        <v>0</v>
      </c>
      <c r="W59" s="119">
        <v>0</v>
      </c>
      <c r="X59" s="120">
        <f t="shared" si="0"/>
        <v>0</v>
      </c>
      <c r="Y59" s="251"/>
      <c r="AD59" s="10">
        <v>700</v>
      </c>
      <c r="AE59" s="10">
        <v>714</v>
      </c>
      <c r="AF59" s="114">
        <v>0</v>
      </c>
      <c r="AG59" s="114">
        <f t="shared" si="1"/>
        <v>0</v>
      </c>
      <c r="AJ59" s="110" t="s">
        <v>704</v>
      </c>
      <c r="AK59" s="110" t="s">
        <v>704</v>
      </c>
      <c r="AL59" s="110" t="s">
        <v>704</v>
      </c>
      <c r="AM59" s="110" t="s">
        <v>704</v>
      </c>
      <c r="AN59" s="110" t="s">
        <v>704</v>
      </c>
      <c r="AO59" s="110" t="s">
        <v>704</v>
      </c>
      <c r="AP59" s="110" t="s">
        <v>704</v>
      </c>
      <c r="AQ59" s="110" t="s">
        <v>704</v>
      </c>
      <c r="AR59" s="110" t="s">
        <v>704</v>
      </c>
      <c r="AS59" s="110" t="s">
        <v>704</v>
      </c>
      <c r="AT59" s="110" t="s">
        <v>704</v>
      </c>
      <c r="AU59" s="110" t="s">
        <v>704</v>
      </c>
      <c r="AV59" s="110" t="s">
        <v>704</v>
      </c>
      <c r="AW59" s="110" t="s">
        <v>704</v>
      </c>
      <c r="AX59" s="110" t="s">
        <v>704</v>
      </c>
      <c r="AY59" s="110" t="s">
        <v>704</v>
      </c>
      <c r="AZ59" s="110" t="s">
        <v>704</v>
      </c>
      <c r="BA59" s="110" t="s">
        <v>704</v>
      </c>
      <c r="BB59" s="110" t="s">
        <v>704</v>
      </c>
      <c r="BC59" s="110" t="s">
        <v>704</v>
      </c>
      <c r="BD59" s="110" t="s">
        <v>704</v>
      </c>
      <c r="BE59" s="110" t="s">
        <v>704</v>
      </c>
      <c r="BF59" s="110" t="s">
        <v>704</v>
      </c>
      <c r="BG59" s="110" t="s">
        <v>704</v>
      </c>
      <c r="BH59" s="110" t="s">
        <v>704</v>
      </c>
      <c r="BI59" s="110" t="s">
        <v>704</v>
      </c>
      <c r="BJ59" s="110" t="s">
        <v>704</v>
      </c>
      <c r="BK59" s="110" t="s">
        <v>704</v>
      </c>
      <c r="BL59" s="110" t="s">
        <v>704</v>
      </c>
      <c r="BM59" s="110" t="s">
        <v>704</v>
      </c>
      <c r="BN59" s="110" t="s">
        <v>704</v>
      </c>
      <c r="BO59" s="110" t="s">
        <v>704</v>
      </c>
      <c r="BP59" s="110" t="s">
        <v>704</v>
      </c>
      <c r="BQ59" s="110" t="s">
        <v>704</v>
      </c>
      <c r="BR59" s="110" t="s">
        <v>704</v>
      </c>
      <c r="BS59" s="110" t="s">
        <v>704</v>
      </c>
      <c r="BT59" s="110" t="s">
        <v>704</v>
      </c>
      <c r="BU59" s="110" t="s">
        <v>704</v>
      </c>
      <c r="BV59" s="110" t="s">
        <v>704</v>
      </c>
      <c r="BW59" s="110" t="s">
        <v>704</v>
      </c>
      <c r="BX59" s="110" t="s">
        <v>704</v>
      </c>
      <c r="BY59" s="110" t="s">
        <v>704</v>
      </c>
      <c r="BZ59" s="110" t="s">
        <v>704</v>
      </c>
      <c r="CA59" s="110" t="s">
        <v>704</v>
      </c>
      <c r="CB59" s="110" t="s">
        <v>704</v>
      </c>
      <c r="CC59" s="110" t="s">
        <v>704</v>
      </c>
      <c r="CD59" s="110" t="s">
        <v>704</v>
      </c>
      <c r="CE59" s="110" t="s">
        <v>704</v>
      </c>
      <c r="CF59" s="110" t="s">
        <v>704</v>
      </c>
      <c r="CG59" s="110" t="s">
        <v>704</v>
      </c>
      <c r="CH59" s="110" t="s">
        <v>704</v>
      </c>
      <c r="CI59" s="110" t="s">
        <v>704</v>
      </c>
      <c r="CJ59" s="110" t="s">
        <v>704</v>
      </c>
      <c r="CK59" s="110" t="s">
        <v>704</v>
      </c>
      <c r="CL59" s="110" t="s">
        <v>704</v>
      </c>
      <c r="CM59" s="110" t="s">
        <v>704</v>
      </c>
      <c r="CN59" s="110" t="s">
        <v>704</v>
      </c>
      <c r="CO59" s="110" t="s">
        <v>704</v>
      </c>
      <c r="CP59" s="110" t="s">
        <v>704</v>
      </c>
      <c r="CQ59" s="110" t="s">
        <v>704</v>
      </c>
      <c r="CR59" s="110" t="s">
        <v>704</v>
      </c>
      <c r="CS59" s="110" t="s">
        <v>704</v>
      </c>
      <c r="CT59" s="110" t="s">
        <v>704</v>
      </c>
      <c r="CU59" s="110" t="s">
        <v>704</v>
      </c>
      <c r="CV59" s="110" t="s">
        <v>704</v>
      </c>
      <c r="CW59" s="110" t="s">
        <v>704</v>
      </c>
      <c r="CX59" s="110" t="s">
        <v>704</v>
      </c>
      <c r="CY59" s="110" t="s">
        <v>704</v>
      </c>
      <c r="CZ59" s="110" t="s">
        <v>704</v>
      </c>
      <c r="DA59" s="110" t="s">
        <v>704</v>
      </c>
      <c r="DB59" s="110" t="s">
        <v>704</v>
      </c>
      <c r="DC59" s="110" t="s">
        <v>704</v>
      </c>
      <c r="DD59" s="110" t="s">
        <v>704</v>
      </c>
      <c r="DE59" s="110" t="s">
        <v>704</v>
      </c>
      <c r="DF59" s="110" t="s">
        <v>704</v>
      </c>
    </row>
    <row r="60" spans="2:110" x14ac:dyDescent="0.2">
      <c r="B60" s="8" t="s">
        <v>180</v>
      </c>
      <c r="C60" s="9" t="s">
        <v>181</v>
      </c>
      <c r="D60" s="115" t="s">
        <v>26</v>
      </c>
      <c r="E60" s="119">
        <v>0</v>
      </c>
      <c r="F60" s="119"/>
      <c r="G60" s="119">
        <v>0</v>
      </c>
      <c r="H60" s="114"/>
      <c r="I60" s="119">
        <v>0</v>
      </c>
      <c r="J60" s="119">
        <v>0</v>
      </c>
      <c r="K60" s="119">
        <v>0</v>
      </c>
      <c r="L60" s="119">
        <v>0</v>
      </c>
      <c r="M60" s="119">
        <v>0</v>
      </c>
      <c r="N60" s="119">
        <v>0</v>
      </c>
      <c r="O60" s="119">
        <v>0</v>
      </c>
      <c r="P60" s="119">
        <v>0</v>
      </c>
      <c r="Q60" s="119">
        <v>0</v>
      </c>
      <c r="R60" s="119">
        <v>0</v>
      </c>
      <c r="S60" s="119">
        <v>0</v>
      </c>
      <c r="T60" s="119">
        <v>0</v>
      </c>
      <c r="U60" s="119">
        <v>0</v>
      </c>
      <c r="V60" s="119">
        <v>0</v>
      </c>
      <c r="W60" s="119">
        <v>0</v>
      </c>
      <c r="X60" s="120">
        <f t="shared" si="0"/>
        <v>0</v>
      </c>
      <c r="Y60" s="251"/>
      <c r="AD60" s="10">
        <v>700</v>
      </c>
      <c r="AE60" s="10">
        <v>715</v>
      </c>
      <c r="AF60" s="114">
        <v>0</v>
      </c>
      <c r="AG60" s="114">
        <f t="shared" si="1"/>
        <v>0</v>
      </c>
      <c r="AJ60" s="110" t="s">
        <v>704</v>
      </c>
      <c r="AK60" s="110" t="s">
        <v>704</v>
      </c>
      <c r="AL60" s="110" t="s">
        <v>704</v>
      </c>
      <c r="AM60" s="110" t="s">
        <v>704</v>
      </c>
      <c r="AN60" s="110" t="s">
        <v>704</v>
      </c>
      <c r="AO60" s="110" t="s">
        <v>704</v>
      </c>
      <c r="AP60" s="110" t="s">
        <v>704</v>
      </c>
      <c r="AQ60" s="110" t="s">
        <v>704</v>
      </c>
      <c r="AR60" s="110" t="s">
        <v>704</v>
      </c>
      <c r="AS60" s="110" t="s">
        <v>704</v>
      </c>
      <c r="AT60" s="110" t="s">
        <v>704</v>
      </c>
      <c r="AU60" s="110" t="s">
        <v>704</v>
      </c>
      <c r="AV60" s="110" t="s">
        <v>704</v>
      </c>
      <c r="AW60" s="110" t="s">
        <v>704</v>
      </c>
      <c r="AX60" s="110" t="s">
        <v>704</v>
      </c>
      <c r="AY60" s="110" t="s">
        <v>704</v>
      </c>
      <c r="AZ60" s="110" t="s">
        <v>704</v>
      </c>
      <c r="BA60" s="110" t="s">
        <v>704</v>
      </c>
      <c r="BB60" s="110" t="s">
        <v>704</v>
      </c>
      <c r="BC60" s="110" t="s">
        <v>704</v>
      </c>
      <c r="BD60" s="110" t="s">
        <v>704</v>
      </c>
      <c r="BE60" s="110" t="s">
        <v>704</v>
      </c>
      <c r="BF60" s="110" t="s">
        <v>704</v>
      </c>
      <c r="BG60" s="110" t="s">
        <v>704</v>
      </c>
      <c r="BH60" s="110" t="s">
        <v>704</v>
      </c>
      <c r="BI60" s="110" t="s">
        <v>704</v>
      </c>
      <c r="BJ60" s="110" t="s">
        <v>704</v>
      </c>
      <c r="BK60" s="110" t="s">
        <v>704</v>
      </c>
      <c r="BL60" s="110" t="s">
        <v>704</v>
      </c>
      <c r="BM60" s="110" t="s">
        <v>704</v>
      </c>
      <c r="BN60" s="110" t="s">
        <v>704</v>
      </c>
      <c r="BO60" s="110" t="s">
        <v>704</v>
      </c>
      <c r="BP60" s="110" t="s">
        <v>704</v>
      </c>
      <c r="BQ60" s="110" t="s">
        <v>704</v>
      </c>
      <c r="BR60" s="110" t="s">
        <v>704</v>
      </c>
      <c r="BS60" s="110" t="s">
        <v>704</v>
      </c>
      <c r="BT60" s="110" t="s">
        <v>704</v>
      </c>
      <c r="BU60" s="110" t="s">
        <v>704</v>
      </c>
      <c r="BV60" s="110" t="s">
        <v>704</v>
      </c>
      <c r="BW60" s="110" t="s">
        <v>704</v>
      </c>
      <c r="BX60" s="110" t="s">
        <v>704</v>
      </c>
      <c r="BY60" s="110" t="s">
        <v>704</v>
      </c>
      <c r="BZ60" s="110" t="s">
        <v>704</v>
      </c>
      <c r="CA60" s="110" t="s">
        <v>704</v>
      </c>
      <c r="CB60" s="110" t="s">
        <v>704</v>
      </c>
      <c r="CC60" s="110" t="s">
        <v>704</v>
      </c>
      <c r="CD60" s="110" t="s">
        <v>704</v>
      </c>
      <c r="CE60" s="110" t="s">
        <v>704</v>
      </c>
      <c r="CF60" s="110" t="s">
        <v>704</v>
      </c>
      <c r="CG60" s="110" t="s">
        <v>704</v>
      </c>
      <c r="CH60" s="110" t="s">
        <v>704</v>
      </c>
      <c r="CI60" s="110" t="s">
        <v>704</v>
      </c>
      <c r="CJ60" s="110" t="s">
        <v>704</v>
      </c>
      <c r="CK60" s="110" t="s">
        <v>704</v>
      </c>
      <c r="CL60" s="110" t="s">
        <v>704</v>
      </c>
      <c r="CM60" s="110" t="s">
        <v>704</v>
      </c>
      <c r="CN60" s="110" t="s">
        <v>704</v>
      </c>
      <c r="CO60" s="110" t="s">
        <v>704</v>
      </c>
      <c r="CP60" s="110" t="s">
        <v>704</v>
      </c>
      <c r="CQ60" s="110" t="s">
        <v>704</v>
      </c>
      <c r="CR60" s="110" t="s">
        <v>704</v>
      </c>
      <c r="CS60" s="110" t="s">
        <v>704</v>
      </c>
      <c r="CT60" s="110" t="s">
        <v>704</v>
      </c>
      <c r="CU60" s="110" t="s">
        <v>704</v>
      </c>
      <c r="CV60" s="110" t="s">
        <v>704</v>
      </c>
      <c r="CW60" s="110" t="s">
        <v>704</v>
      </c>
      <c r="CX60" s="110" t="s">
        <v>704</v>
      </c>
      <c r="CY60" s="110" t="s">
        <v>704</v>
      </c>
      <c r="CZ60" s="110" t="s">
        <v>704</v>
      </c>
      <c r="DA60" s="110" t="s">
        <v>704</v>
      </c>
      <c r="DB60" s="110" t="s">
        <v>704</v>
      </c>
      <c r="DC60" s="110" t="s">
        <v>704</v>
      </c>
      <c r="DD60" s="110" t="s">
        <v>704</v>
      </c>
      <c r="DE60" s="110" t="s">
        <v>704</v>
      </c>
      <c r="DF60" s="110" t="s">
        <v>704</v>
      </c>
    </row>
    <row r="61" spans="2:110" x14ac:dyDescent="0.2">
      <c r="B61" s="8" t="s">
        <v>182</v>
      </c>
      <c r="C61" s="9" t="s">
        <v>183</v>
      </c>
      <c r="D61" s="115" t="s">
        <v>26</v>
      </c>
      <c r="E61" s="114">
        <v>0</v>
      </c>
      <c r="F61" s="114"/>
      <c r="G61" s="114">
        <v>60.588749999999997</v>
      </c>
      <c r="H61" s="114"/>
      <c r="I61" s="114">
        <v>0</v>
      </c>
      <c r="J61" s="114">
        <v>0</v>
      </c>
      <c r="K61" s="114">
        <v>0</v>
      </c>
      <c r="L61" s="114">
        <v>0</v>
      </c>
      <c r="M61" s="114">
        <v>0</v>
      </c>
      <c r="N61" s="114">
        <v>0</v>
      </c>
      <c r="O61" s="114">
        <v>0</v>
      </c>
      <c r="P61" s="114">
        <v>0</v>
      </c>
      <c r="Q61" s="114">
        <v>0</v>
      </c>
      <c r="R61" s="114">
        <v>0</v>
      </c>
      <c r="S61" s="114">
        <v>0</v>
      </c>
      <c r="T61" s="114">
        <v>0</v>
      </c>
      <c r="U61" s="114">
        <v>0</v>
      </c>
      <c r="V61" s="114">
        <v>0</v>
      </c>
      <c r="W61" s="114">
        <v>0</v>
      </c>
      <c r="X61" s="116">
        <f t="shared" si="0"/>
        <v>60.588749999999997</v>
      </c>
      <c r="Y61" s="251"/>
      <c r="AD61" s="10">
        <v>700</v>
      </c>
      <c r="AE61" s="10">
        <v>716</v>
      </c>
      <c r="AF61" s="114">
        <v>60.588749999999997</v>
      </c>
      <c r="AG61" s="114">
        <f t="shared" si="1"/>
        <v>0</v>
      </c>
      <c r="AJ61" s="110" t="s">
        <v>704</v>
      </c>
      <c r="AK61" s="110" t="s">
        <v>704</v>
      </c>
      <c r="AL61" s="110" t="s">
        <v>704</v>
      </c>
      <c r="AM61" s="110" t="s">
        <v>704</v>
      </c>
      <c r="AN61" s="110" t="s">
        <v>704</v>
      </c>
      <c r="AO61" s="110" t="s">
        <v>704</v>
      </c>
      <c r="AP61" s="110" t="s">
        <v>704</v>
      </c>
      <c r="AQ61" s="110" t="s">
        <v>704</v>
      </c>
      <c r="AR61" s="110" t="s">
        <v>704</v>
      </c>
      <c r="AS61" s="110" t="s">
        <v>704</v>
      </c>
      <c r="AT61" s="110" t="s">
        <v>704</v>
      </c>
      <c r="AU61" s="110" t="s">
        <v>704</v>
      </c>
      <c r="AV61" s="110" t="s">
        <v>704</v>
      </c>
      <c r="AW61" s="110" t="s">
        <v>704</v>
      </c>
      <c r="AX61" s="110" t="s">
        <v>704</v>
      </c>
      <c r="AY61" s="110" t="s">
        <v>704</v>
      </c>
      <c r="AZ61" s="110" t="s">
        <v>704</v>
      </c>
      <c r="BA61" s="110" t="s">
        <v>704</v>
      </c>
      <c r="BB61" s="110" t="s">
        <v>704</v>
      </c>
      <c r="BC61" s="110" t="s">
        <v>704</v>
      </c>
      <c r="BD61" s="110" t="s">
        <v>704</v>
      </c>
      <c r="BE61" s="110" t="s">
        <v>704</v>
      </c>
      <c r="BF61" s="110" t="s">
        <v>704</v>
      </c>
      <c r="BG61" s="110" t="s">
        <v>704</v>
      </c>
      <c r="BH61" s="110" t="s">
        <v>704</v>
      </c>
      <c r="BI61" s="110" t="s">
        <v>704</v>
      </c>
      <c r="BJ61" s="110" t="s">
        <v>704</v>
      </c>
      <c r="BK61" s="110" t="s">
        <v>704</v>
      </c>
      <c r="BL61" s="110" t="s">
        <v>704</v>
      </c>
      <c r="BM61" s="110" t="s">
        <v>704</v>
      </c>
      <c r="BN61" s="110" t="s">
        <v>704</v>
      </c>
      <c r="BO61" s="110" t="s">
        <v>704</v>
      </c>
      <c r="BP61" s="110" t="s">
        <v>704</v>
      </c>
      <c r="BQ61" s="110" t="s">
        <v>704</v>
      </c>
      <c r="BR61" s="110" t="s">
        <v>704</v>
      </c>
      <c r="BS61" s="110" t="s">
        <v>704</v>
      </c>
      <c r="BT61" s="110" t="s">
        <v>704</v>
      </c>
      <c r="BU61" s="110" t="s">
        <v>704</v>
      </c>
      <c r="BV61" s="110" t="s">
        <v>704</v>
      </c>
      <c r="BW61" s="110" t="s">
        <v>704</v>
      </c>
      <c r="BX61" s="110" t="s">
        <v>704</v>
      </c>
      <c r="BY61" s="110" t="s">
        <v>704</v>
      </c>
      <c r="BZ61" s="110" t="s">
        <v>704</v>
      </c>
      <c r="CA61" s="110" t="s">
        <v>704</v>
      </c>
      <c r="CB61" s="110" t="s">
        <v>704</v>
      </c>
      <c r="CC61" s="110" t="s">
        <v>704</v>
      </c>
      <c r="CD61" s="110" t="s">
        <v>704</v>
      </c>
      <c r="CE61" s="110" t="s">
        <v>704</v>
      </c>
      <c r="CF61" s="110" t="s">
        <v>704</v>
      </c>
      <c r="CG61" s="110" t="s">
        <v>704</v>
      </c>
      <c r="CH61" s="110" t="s">
        <v>704</v>
      </c>
      <c r="CI61" s="110" t="s">
        <v>704</v>
      </c>
      <c r="CJ61" s="110" t="s">
        <v>704</v>
      </c>
      <c r="CK61" s="110" t="s">
        <v>704</v>
      </c>
      <c r="CL61" s="110" t="s">
        <v>704</v>
      </c>
      <c r="CM61" s="110" t="s">
        <v>704</v>
      </c>
      <c r="CN61" s="110" t="s">
        <v>704</v>
      </c>
      <c r="CO61" s="110" t="s">
        <v>704</v>
      </c>
      <c r="CP61" s="110" t="s">
        <v>704</v>
      </c>
      <c r="CQ61" s="110" t="s">
        <v>704</v>
      </c>
      <c r="CR61" s="110" t="s">
        <v>704</v>
      </c>
      <c r="CS61" s="110" t="s">
        <v>704</v>
      </c>
      <c r="CT61" s="110" t="s">
        <v>704</v>
      </c>
      <c r="CU61" s="110" t="s">
        <v>704</v>
      </c>
      <c r="CV61" s="110" t="s">
        <v>704</v>
      </c>
      <c r="CW61" s="110" t="s">
        <v>704</v>
      </c>
      <c r="CX61" s="110" t="s">
        <v>704</v>
      </c>
      <c r="CY61" s="110" t="s">
        <v>704</v>
      </c>
      <c r="CZ61" s="110" t="s">
        <v>704</v>
      </c>
      <c r="DA61" s="110" t="s">
        <v>704</v>
      </c>
      <c r="DB61" s="110" t="s">
        <v>704</v>
      </c>
      <c r="DC61" s="110" t="s">
        <v>704</v>
      </c>
      <c r="DD61" s="110" t="s">
        <v>704</v>
      </c>
      <c r="DE61" s="110" t="s">
        <v>704</v>
      </c>
      <c r="DF61" s="110" t="s">
        <v>704</v>
      </c>
    </row>
    <row r="62" spans="2:110" x14ac:dyDescent="0.2">
      <c r="B62" s="8" t="s">
        <v>184</v>
      </c>
      <c r="C62" s="9" t="s">
        <v>185</v>
      </c>
      <c r="D62" s="115" t="s">
        <v>26</v>
      </c>
      <c r="E62" s="114">
        <v>0</v>
      </c>
      <c r="F62" s="114"/>
      <c r="G62" s="114">
        <v>5342.2373270233766</v>
      </c>
      <c r="H62" s="114"/>
      <c r="I62" s="114">
        <v>0</v>
      </c>
      <c r="J62" s="114">
        <v>0</v>
      </c>
      <c r="K62" s="114">
        <v>0</v>
      </c>
      <c r="L62" s="114">
        <v>0</v>
      </c>
      <c r="M62" s="114">
        <v>0</v>
      </c>
      <c r="N62" s="114">
        <v>0</v>
      </c>
      <c r="O62" s="114">
        <v>0</v>
      </c>
      <c r="P62" s="114">
        <v>0</v>
      </c>
      <c r="Q62" s="114">
        <v>0</v>
      </c>
      <c r="R62" s="114">
        <v>0</v>
      </c>
      <c r="S62" s="114">
        <v>0</v>
      </c>
      <c r="T62" s="114">
        <v>0</v>
      </c>
      <c r="U62" s="114">
        <v>0</v>
      </c>
      <c r="V62" s="114">
        <v>0</v>
      </c>
      <c r="W62" s="114">
        <v>0</v>
      </c>
      <c r="X62" s="116">
        <f t="shared" si="0"/>
        <v>5342.2373270233766</v>
      </c>
      <c r="Y62" s="251"/>
      <c r="AD62" s="10">
        <v>700</v>
      </c>
      <c r="AE62" s="10">
        <v>717</v>
      </c>
      <c r="AF62" s="114">
        <v>5342.2373270233766</v>
      </c>
      <c r="AG62" s="114">
        <f t="shared" si="1"/>
        <v>0</v>
      </c>
      <c r="AJ62" s="110" t="s">
        <v>704</v>
      </c>
      <c r="AK62" s="110" t="s">
        <v>704</v>
      </c>
      <c r="AL62" s="110" t="s">
        <v>704</v>
      </c>
      <c r="AM62" s="110" t="s">
        <v>704</v>
      </c>
      <c r="AN62" s="110" t="s">
        <v>704</v>
      </c>
      <c r="AO62" s="110" t="s">
        <v>704</v>
      </c>
      <c r="AP62" s="110" t="s">
        <v>704</v>
      </c>
      <c r="AQ62" s="110" t="s">
        <v>704</v>
      </c>
      <c r="AR62" s="110" t="s">
        <v>704</v>
      </c>
      <c r="AS62" s="110" t="s">
        <v>704</v>
      </c>
      <c r="AT62" s="110" t="s">
        <v>704</v>
      </c>
      <c r="AU62" s="110" t="s">
        <v>704</v>
      </c>
      <c r="AV62" s="110" t="s">
        <v>704</v>
      </c>
      <c r="AW62" s="110" t="s">
        <v>704</v>
      </c>
      <c r="AX62" s="110" t="s">
        <v>704</v>
      </c>
      <c r="AY62" s="110" t="s">
        <v>704</v>
      </c>
      <c r="AZ62" s="110" t="s">
        <v>704</v>
      </c>
      <c r="BA62" s="110" t="s">
        <v>704</v>
      </c>
      <c r="BB62" s="110" t="s">
        <v>704</v>
      </c>
      <c r="BC62" s="110" t="s">
        <v>704</v>
      </c>
      <c r="BD62" s="110" t="s">
        <v>704</v>
      </c>
      <c r="BE62" s="110" t="s">
        <v>704</v>
      </c>
      <c r="BF62" s="110" t="s">
        <v>704</v>
      </c>
      <c r="BG62" s="110" t="s">
        <v>704</v>
      </c>
      <c r="BH62" s="110" t="s">
        <v>704</v>
      </c>
      <c r="BI62" s="110" t="s">
        <v>704</v>
      </c>
      <c r="BJ62" s="110" t="s">
        <v>704</v>
      </c>
      <c r="BK62" s="110" t="s">
        <v>704</v>
      </c>
      <c r="BL62" s="110" t="s">
        <v>704</v>
      </c>
      <c r="BM62" s="110" t="s">
        <v>704</v>
      </c>
      <c r="BN62" s="110" t="s">
        <v>704</v>
      </c>
      <c r="BO62" s="110" t="s">
        <v>704</v>
      </c>
      <c r="BP62" s="110" t="s">
        <v>704</v>
      </c>
      <c r="BQ62" s="110" t="s">
        <v>704</v>
      </c>
      <c r="BR62" s="110" t="s">
        <v>704</v>
      </c>
      <c r="BS62" s="110" t="s">
        <v>704</v>
      </c>
      <c r="BT62" s="110" t="s">
        <v>704</v>
      </c>
      <c r="BU62" s="110" t="s">
        <v>704</v>
      </c>
      <c r="BV62" s="110" t="s">
        <v>704</v>
      </c>
      <c r="BW62" s="110" t="s">
        <v>704</v>
      </c>
      <c r="BX62" s="110" t="s">
        <v>704</v>
      </c>
      <c r="BY62" s="110" t="s">
        <v>704</v>
      </c>
      <c r="BZ62" s="110" t="s">
        <v>704</v>
      </c>
      <c r="CA62" s="110" t="s">
        <v>704</v>
      </c>
      <c r="CB62" s="110" t="s">
        <v>704</v>
      </c>
      <c r="CC62" s="110" t="s">
        <v>704</v>
      </c>
      <c r="CD62" s="110" t="s">
        <v>704</v>
      </c>
      <c r="CE62" s="110" t="s">
        <v>704</v>
      </c>
      <c r="CF62" s="110" t="s">
        <v>704</v>
      </c>
      <c r="CG62" s="110" t="s">
        <v>704</v>
      </c>
      <c r="CH62" s="110" t="s">
        <v>704</v>
      </c>
      <c r="CI62" s="110" t="s">
        <v>704</v>
      </c>
      <c r="CJ62" s="110" t="s">
        <v>704</v>
      </c>
      <c r="CK62" s="110" t="s">
        <v>704</v>
      </c>
      <c r="CL62" s="110" t="s">
        <v>704</v>
      </c>
      <c r="CM62" s="110" t="s">
        <v>704</v>
      </c>
      <c r="CN62" s="110" t="s">
        <v>704</v>
      </c>
      <c r="CO62" s="110" t="s">
        <v>704</v>
      </c>
      <c r="CP62" s="110" t="s">
        <v>704</v>
      </c>
      <c r="CQ62" s="110" t="s">
        <v>704</v>
      </c>
      <c r="CR62" s="110" t="s">
        <v>704</v>
      </c>
      <c r="CS62" s="110" t="s">
        <v>704</v>
      </c>
      <c r="CT62" s="110" t="s">
        <v>704</v>
      </c>
      <c r="CU62" s="110" t="s">
        <v>704</v>
      </c>
      <c r="CV62" s="110" t="s">
        <v>704</v>
      </c>
      <c r="CW62" s="110" t="s">
        <v>704</v>
      </c>
      <c r="CX62" s="110" t="s">
        <v>704</v>
      </c>
      <c r="CY62" s="110" t="s">
        <v>704</v>
      </c>
      <c r="CZ62" s="110" t="s">
        <v>704</v>
      </c>
      <c r="DA62" s="110" t="s">
        <v>704</v>
      </c>
      <c r="DB62" s="110" t="s">
        <v>704</v>
      </c>
      <c r="DC62" s="110" t="s">
        <v>704</v>
      </c>
      <c r="DD62" s="110" t="s">
        <v>704</v>
      </c>
      <c r="DE62" s="110" t="s">
        <v>704</v>
      </c>
      <c r="DF62" s="110" t="s">
        <v>704</v>
      </c>
    </row>
    <row r="63" spans="2:110" x14ac:dyDescent="0.2">
      <c r="B63" s="8" t="s">
        <v>184</v>
      </c>
      <c r="C63" s="9" t="s">
        <v>186</v>
      </c>
      <c r="D63" s="115" t="s">
        <v>26</v>
      </c>
      <c r="E63" s="114">
        <v>0</v>
      </c>
      <c r="F63" s="114"/>
      <c r="G63" s="114">
        <v>318.14594036668814</v>
      </c>
      <c r="H63" s="114"/>
      <c r="I63" s="114">
        <v>0</v>
      </c>
      <c r="J63" s="114">
        <v>0</v>
      </c>
      <c r="K63" s="114">
        <v>0</v>
      </c>
      <c r="L63" s="114">
        <v>0</v>
      </c>
      <c r="M63" s="114">
        <v>0</v>
      </c>
      <c r="N63" s="114">
        <v>0</v>
      </c>
      <c r="O63" s="114">
        <v>0</v>
      </c>
      <c r="P63" s="114">
        <v>0</v>
      </c>
      <c r="Q63" s="114">
        <v>0</v>
      </c>
      <c r="R63" s="114">
        <v>0</v>
      </c>
      <c r="S63" s="114">
        <v>0</v>
      </c>
      <c r="T63" s="114">
        <v>0</v>
      </c>
      <c r="U63" s="114">
        <v>0</v>
      </c>
      <c r="V63" s="114">
        <v>0</v>
      </c>
      <c r="W63" s="114">
        <v>0</v>
      </c>
      <c r="X63" s="116">
        <f t="shared" si="0"/>
        <v>318.14594036668814</v>
      </c>
      <c r="Y63" s="251"/>
      <c r="AD63" s="10">
        <v>700</v>
      </c>
      <c r="AE63" s="10">
        <v>718</v>
      </c>
      <c r="AF63" s="114">
        <v>318.14594036668814</v>
      </c>
      <c r="AG63" s="114">
        <f t="shared" si="1"/>
        <v>0</v>
      </c>
      <c r="AJ63" s="110" t="s">
        <v>704</v>
      </c>
      <c r="AK63" s="110" t="s">
        <v>704</v>
      </c>
      <c r="AL63" s="110" t="s">
        <v>704</v>
      </c>
      <c r="AM63" s="110" t="s">
        <v>704</v>
      </c>
      <c r="AN63" s="110" t="s">
        <v>704</v>
      </c>
      <c r="AO63" s="110" t="s">
        <v>704</v>
      </c>
      <c r="AP63" s="110" t="s">
        <v>704</v>
      </c>
      <c r="AQ63" s="110" t="s">
        <v>704</v>
      </c>
      <c r="AR63" s="110" t="s">
        <v>704</v>
      </c>
      <c r="AS63" s="110" t="s">
        <v>704</v>
      </c>
      <c r="AT63" s="110" t="s">
        <v>704</v>
      </c>
      <c r="AU63" s="110" t="s">
        <v>704</v>
      </c>
      <c r="AV63" s="110" t="s">
        <v>704</v>
      </c>
      <c r="AW63" s="110" t="s">
        <v>704</v>
      </c>
      <c r="AX63" s="110" t="s">
        <v>704</v>
      </c>
      <c r="AY63" s="110" t="s">
        <v>704</v>
      </c>
      <c r="AZ63" s="110" t="s">
        <v>704</v>
      </c>
      <c r="BA63" s="110" t="s">
        <v>704</v>
      </c>
      <c r="BB63" s="110" t="s">
        <v>704</v>
      </c>
      <c r="BC63" s="110" t="s">
        <v>704</v>
      </c>
      <c r="BD63" s="110" t="s">
        <v>704</v>
      </c>
      <c r="BE63" s="110" t="s">
        <v>704</v>
      </c>
      <c r="BF63" s="110" t="s">
        <v>704</v>
      </c>
      <c r="BG63" s="110" t="s">
        <v>704</v>
      </c>
      <c r="BH63" s="110" t="s">
        <v>704</v>
      </c>
      <c r="BI63" s="110" t="s">
        <v>704</v>
      </c>
      <c r="BJ63" s="110" t="s">
        <v>704</v>
      </c>
      <c r="BK63" s="110" t="s">
        <v>704</v>
      </c>
      <c r="BL63" s="110" t="s">
        <v>704</v>
      </c>
      <c r="BM63" s="110" t="s">
        <v>704</v>
      </c>
      <c r="BN63" s="110" t="s">
        <v>704</v>
      </c>
      <c r="BO63" s="110" t="s">
        <v>704</v>
      </c>
      <c r="BP63" s="110" t="s">
        <v>704</v>
      </c>
      <c r="BQ63" s="110" t="s">
        <v>704</v>
      </c>
      <c r="BR63" s="110" t="s">
        <v>704</v>
      </c>
      <c r="BS63" s="110" t="s">
        <v>704</v>
      </c>
      <c r="BT63" s="110" t="s">
        <v>704</v>
      </c>
      <c r="BU63" s="110" t="s">
        <v>704</v>
      </c>
      <c r="BV63" s="110" t="s">
        <v>704</v>
      </c>
      <c r="BW63" s="110" t="s">
        <v>704</v>
      </c>
      <c r="BX63" s="110" t="s">
        <v>704</v>
      </c>
      <c r="BY63" s="110" t="s">
        <v>704</v>
      </c>
      <c r="BZ63" s="110" t="s">
        <v>704</v>
      </c>
      <c r="CA63" s="110" t="s">
        <v>704</v>
      </c>
      <c r="CB63" s="110" t="s">
        <v>704</v>
      </c>
      <c r="CC63" s="110" t="s">
        <v>704</v>
      </c>
      <c r="CD63" s="110" t="s">
        <v>704</v>
      </c>
      <c r="CE63" s="110" t="s">
        <v>704</v>
      </c>
      <c r="CF63" s="110" t="s">
        <v>704</v>
      </c>
      <c r="CG63" s="110" t="s">
        <v>704</v>
      </c>
      <c r="CH63" s="110" t="s">
        <v>704</v>
      </c>
      <c r="CI63" s="110" t="s">
        <v>704</v>
      </c>
      <c r="CJ63" s="110" t="s">
        <v>704</v>
      </c>
      <c r="CK63" s="110" t="s">
        <v>704</v>
      </c>
      <c r="CL63" s="110" t="s">
        <v>704</v>
      </c>
      <c r="CM63" s="110" t="s">
        <v>704</v>
      </c>
      <c r="CN63" s="110" t="s">
        <v>704</v>
      </c>
      <c r="CO63" s="110" t="s">
        <v>704</v>
      </c>
      <c r="CP63" s="110" t="s">
        <v>704</v>
      </c>
      <c r="CQ63" s="110" t="s">
        <v>704</v>
      </c>
      <c r="CR63" s="110" t="s">
        <v>704</v>
      </c>
      <c r="CS63" s="110" t="s">
        <v>704</v>
      </c>
      <c r="CT63" s="110" t="s">
        <v>704</v>
      </c>
      <c r="CU63" s="110" t="s">
        <v>704</v>
      </c>
      <c r="CV63" s="110" t="s">
        <v>704</v>
      </c>
      <c r="CW63" s="110" t="s">
        <v>704</v>
      </c>
      <c r="CX63" s="110" t="s">
        <v>704</v>
      </c>
      <c r="CY63" s="110" t="s">
        <v>704</v>
      </c>
      <c r="CZ63" s="110" t="s">
        <v>704</v>
      </c>
      <c r="DA63" s="110" t="s">
        <v>704</v>
      </c>
      <c r="DB63" s="110" t="s">
        <v>704</v>
      </c>
      <c r="DC63" s="110" t="s">
        <v>704</v>
      </c>
      <c r="DD63" s="110" t="s">
        <v>704</v>
      </c>
      <c r="DE63" s="110" t="s">
        <v>704</v>
      </c>
      <c r="DF63" s="110" t="s">
        <v>704</v>
      </c>
    </row>
    <row r="64" spans="2:110" x14ac:dyDescent="0.2">
      <c r="B64" s="8" t="s">
        <v>187</v>
      </c>
      <c r="C64" s="9" t="s">
        <v>188</v>
      </c>
      <c r="D64" s="115" t="s">
        <v>26</v>
      </c>
      <c r="E64" s="114">
        <v>0</v>
      </c>
      <c r="F64" s="114"/>
      <c r="G64" s="114">
        <v>1020.2656744055157</v>
      </c>
      <c r="H64" s="114"/>
      <c r="I64" s="114">
        <v>0</v>
      </c>
      <c r="J64" s="114">
        <v>0</v>
      </c>
      <c r="K64" s="114">
        <v>0</v>
      </c>
      <c r="L64" s="114">
        <v>0</v>
      </c>
      <c r="M64" s="114">
        <v>0</v>
      </c>
      <c r="N64" s="114">
        <v>0</v>
      </c>
      <c r="O64" s="114">
        <v>0</v>
      </c>
      <c r="P64" s="114">
        <v>0</v>
      </c>
      <c r="Q64" s="114">
        <v>0</v>
      </c>
      <c r="R64" s="114">
        <v>0</v>
      </c>
      <c r="S64" s="114">
        <v>0</v>
      </c>
      <c r="T64" s="114">
        <v>0</v>
      </c>
      <c r="U64" s="114">
        <v>0</v>
      </c>
      <c r="V64" s="114">
        <v>0</v>
      </c>
      <c r="W64" s="114">
        <v>0</v>
      </c>
      <c r="X64" s="116">
        <f t="shared" si="0"/>
        <v>1020.2656744055157</v>
      </c>
      <c r="Y64" s="251"/>
      <c r="AD64" s="10">
        <v>700</v>
      </c>
      <c r="AE64" s="10">
        <v>719</v>
      </c>
      <c r="AF64" s="114">
        <v>1020.2656744055157</v>
      </c>
      <c r="AG64" s="114">
        <f t="shared" si="1"/>
        <v>0</v>
      </c>
      <c r="AJ64" s="110" t="s">
        <v>704</v>
      </c>
      <c r="AK64" s="110" t="s">
        <v>704</v>
      </c>
      <c r="AL64" s="110" t="s">
        <v>704</v>
      </c>
      <c r="AM64" s="110" t="s">
        <v>704</v>
      </c>
      <c r="AN64" s="110" t="s">
        <v>704</v>
      </c>
      <c r="AO64" s="110" t="s">
        <v>704</v>
      </c>
      <c r="AP64" s="110" t="s">
        <v>704</v>
      </c>
      <c r="AQ64" s="110" t="s">
        <v>704</v>
      </c>
      <c r="AR64" s="110" t="s">
        <v>704</v>
      </c>
      <c r="AS64" s="110" t="s">
        <v>704</v>
      </c>
      <c r="AT64" s="110" t="s">
        <v>704</v>
      </c>
      <c r="AU64" s="110" t="s">
        <v>704</v>
      </c>
      <c r="AV64" s="110" t="s">
        <v>704</v>
      </c>
      <c r="AW64" s="110" t="s">
        <v>704</v>
      </c>
      <c r="AX64" s="110" t="s">
        <v>704</v>
      </c>
      <c r="AY64" s="110" t="s">
        <v>704</v>
      </c>
      <c r="AZ64" s="110" t="s">
        <v>704</v>
      </c>
      <c r="BA64" s="110" t="s">
        <v>704</v>
      </c>
      <c r="BB64" s="110" t="s">
        <v>704</v>
      </c>
      <c r="BC64" s="110" t="s">
        <v>704</v>
      </c>
      <c r="BD64" s="110" t="s">
        <v>704</v>
      </c>
      <c r="BE64" s="110" t="s">
        <v>704</v>
      </c>
      <c r="BF64" s="110" t="s">
        <v>704</v>
      </c>
      <c r="BG64" s="110" t="s">
        <v>704</v>
      </c>
      <c r="BH64" s="110" t="s">
        <v>704</v>
      </c>
      <c r="BI64" s="110" t="s">
        <v>704</v>
      </c>
      <c r="BJ64" s="110" t="s">
        <v>704</v>
      </c>
      <c r="BK64" s="110" t="s">
        <v>704</v>
      </c>
      <c r="BL64" s="110" t="s">
        <v>704</v>
      </c>
      <c r="BM64" s="110" t="s">
        <v>704</v>
      </c>
      <c r="BN64" s="110" t="s">
        <v>704</v>
      </c>
      <c r="BO64" s="110" t="s">
        <v>704</v>
      </c>
      <c r="BP64" s="110" t="s">
        <v>704</v>
      </c>
      <c r="BQ64" s="110" t="s">
        <v>704</v>
      </c>
      <c r="BR64" s="110" t="s">
        <v>704</v>
      </c>
      <c r="BS64" s="110" t="s">
        <v>704</v>
      </c>
      <c r="BT64" s="110" t="s">
        <v>704</v>
      </c>
      <c r="BU64" s="110" t="s">
        <v>704</v>
      </c>
      <c r="BV64" s="110" t="s">
        <v>704</v>
      </c>
      <c r="BW64" s="110" t="s">
        <v>704</v>
      </c>
      <c r="BX64" s="110" t="s">
        <v>704</v>
      </c>
      <c r="BY64" s="110" t="s">
        <v>704</v>
      </c>
      <c r="BZ64" s="110" t="s">
        <v>704</v>
      </c>
      <c r="CA64" s="110" t="s">
        <v>704</v>
      </c>
      <c r="CB64" s="110" t="s">
        <v>704</v>
      </c>
      <c r="CC64" s="110" t="s">
        <v>704</v>
      </c>
      <c r="CD64" s="110" t="s">
        <v>704</v>
      </c>
      <c r="CE64" s="110" t="s">
        <v>704</v>
      </c>
      <c r="CF64" s="110" t="s">
        <v>704</v>
      </c>
      <c r="CG64" s="110" t="s">
        <v>704</v>
      </c>
      <c r="CH64" s="110" t="s">
        <v>704</v>
      </c>
      <c r="CI64" s="110" t="s">
        <v>704</v>
      </c>
      <c r="CJ64" s="110" t="s">
        <v>704</v>
      </c>
      <c r="CK64" s="110" t="s">
        <v>704</v>
      </c>
      <c r="CL64" s="110" t="s">
        <v>704</v>
      </c>
      <c r="CM64" s="110" t="s">
        <v>704</v>
      </c>
      <c r="CN64" s="110" t="s">
        <v>704</v>
      </c>
      <c r="CO64" s="110" t="s">
        <v>704</v>
      </c>
      <c r="CP64" s="110" t="s">
        <v>704</v>
      </c>
      <c r="CQ64" s="110" t="s">
        <v>704</v>
      </c>
      <c r="CR64" s="110" t="s">
        <v>704</v>
      </c>
      <c r="CS64" s="110" t="s">
        <v>704</v>
      </c>
      <c r="CT64" s="110" t="s">
        <v>704</v>
      </c>
      <c r="CU64" s="110" t="s">
        <v>704</v>
      </c>
      <c r="CV64" s="110" t="s">
        <v>704</v>
      </c>
      <c r="CW64" s="110" t="s">
        <v>704</v>
      </c>
      <c r="CX64" s="110" t="s">
        <v>704</v>
      </c>
      <c r="CY64" s="110" t="s">
        <v>704</v>
      </c>
      <c r="CZ64" s="110" t="s">
        <v>704</v>
      </c>
      <c r="DA64" s="110" t="s">
        <v>704</v>
      </c>
      <c r="DB64" s="110" t="s">
        <v>704</v>
      </c>
      <c r="DC64" s="110" t="s">
        <v>704</v>
      </c>
      <c r="DD64" s="110" t="s">
        <v>704</v>
      </c>
      <c r="DE64" s="110" t="s">
        <v>704</v>
      </c>
      <c r="DF64" s="110" t="s">
        <v>704</v>
      </c>
    </row>
    <row r="65" spans="2:110" x14ac:dyDescent="0.2">
      <c r="B65" s="8" t="s">
        <v>189</v>
      </c>
      <c r="C65" s="9" t="s">
        <v>190</v>
      </c>
      <c r="D65" s="115" t="s">
        <v>26</v>
      </c>
      <c r="E65" s="114">
        <v>0</v>
      </c>
      <c r="F65" s="114"/>
      <c r="G65" s="114">
        <v>484.53183861355899</v>
      </c>
      <c r="H65" s="114"/>
      <c r="I65" s="114">
        <v>0</v>
      </c>
      <c r="J65" s="114">
        <v>0</v>
      </c>
      <c r="K65" s="114">
        <v>0</v>
      </c>
      <c r="L65" s="114">
        <v>0</v>
      </c>
      <c r="M65" s="114">
        <v>0</v>
      </c>
      <c r="N65" s="114">
        <v>0</v>
      </c>
      <c r="O65" s="114">
        <v>0</v>
      </c>
      <c r="P65" s="114">
        <v>0</v>
      </c>
      <c r="Q65" s="114">
        <v>0</v>
      </c>
      <c r="R65" s="114">
        <v>0</v>
      </c>
      <c r="S65" s="114">
        <v>0</v>
      </c>
      <c r="T65" s="114">
        <v>0</v>
      </c>
      <c r="U65" s="114">
        <v>0</v>
      </c>
      <c r="V65" s="114">
        <v>0</v>
      </c>
      <c r="W65" s="114">
        <v>0</v>
      </c>
      <c r="X65" s="116">
        <f t="shared" si="0"/>
        <v>484.53183861355899</v>
      </c>
      <c r="Y65" s="251"/>
      <c r="AD65" s="10">
        <v>700</v>
      </c>
      <c r="AE65" s="10">
        <v>720</v>
      </c>
      <c r="AF65" s="114">
        <v>484.53183861355899</v>
      </c>
      <c r="AG65" s="114">
        <f t="shared" si="1"/>
        <v>0</v>
      </c>
      <c r="AJ65" s="110" t="s">
        <v>704</v>
      </c>
      <c r="AK65" s="110" t="s">
        <v>704</v>
      </c>
      <c r="AL65" s="110" t="s">
        <v>704</v>
      </c>
      <c r="AM65" s="110" t="s">
        <v>704</v>
      </c>
      <c r="AN65" s="110" t="s">
        <v>704</v>
      </c>
      <c r="AO65" s="110" t="s">
        <v>704</v>
      </c>
      <c r="AP65" s="110" t="s">
        <v>704</v>
      </c>
      <c r="AQ65" s="110" t="s">
        <v>704</v>
      </c>
      <c r="AR65" s="110" t="s">
        <v>704</v>
      </c>
      <c r="AS65" s="110" t="s">
        <v>704</v>
      </c>
      <c r="AT65" s="110" t="s">
        <v>704</v>
      </c>
      <c r="AU65" s="110" t="s">
        <v>704</v>
      </c>
      <c r="AV65" s="110" t="s">
        <v>704</v>
      </c>
      <c r="AW65" s="110" t="s">
        <v>704</v>
      </c>
      <c r="AX65" s="110" t="s">
        <v>704</v>
      </c>
      <c r="AY65" s="110" t="s">
        <v>704</v>
      </c>
      <c r="AZ65" s="110" t="s">
        <v>704</v>
      </c>
      <c r="BA65" s="110" t="s">
        <v>704</v>
      </c>
      <c r="BB65" s="110" t="s">
        <v>704</v>
      </c>
      <c r="BC65" s="110" t="s">
        <v>704</v>
      </c>
      <c r="BD65" s="110" t="s">
        <v>704</v>
      </c>
      <c r="BE65" s="110" t="s">
        <v>704</v>
      </c>
      <c r="BF65" s="110" t="s">
        <v>704</v>
      </c>
      <c r="BG65" s="110" t="s">
        <v>704</v>
      </c>
      <c r="BH65" s="110" t="s">
        <v>704</v>
      </c>
      <c r="BI65" s="110" t="s">
        <v>704</v>
      </c>
      <c r="BJ65" s="110" t="s">
        <v>704</v>
      </c>
      <c r="BK65" s="110" t="s">
        <v>704</v>
      </c>
      <c r="BL65" s="110" t="s">
        <v>704</v>
      </c>
      <c r="BM65" s="110" t="s">
        <v>704</v>
      </c>
      <c r="BN65" s="110" t="s">
        <v>704</v>
      </c>
      <c r="BO65" s="110" t="s">
        <v>704</v>
      </c>
      <c r="BP65" s="110" t="s">
        <v>704</v>
      </c>
      <c r="BQ65" s="110" t="s">
        <v>704</v>
      </c>
      <c r="BR65" s="110" t="s">
        <v>704</v>
      </c>
      <c r="BS65" s="110" t="s">
        <v>704</v>
      </c>
      <c r="BT65" s="110" t="s">
        <v>704</v>
      </c>
      <c r="BU65" s="110" t="s">
        <v>704</v>
      </c>
      <c r="BV65" s="110" t="s">
        <v>704</v>
      </c>
      <c r="BW65" s="110" t="s">
        <v>704</v>
      </c>
      <c r="BX65" s="110" t="s">
        <v>704</v>
      </c>
      <c r="BY65" s="110" t="s">
        <v>704</v>
      </c>
      <c r="BZ65" s="110" t="s">
        <v>704</v>
      </c>
      <c r="CA65" s="110" t="s">
        <v>704</v>
      </c>
      <c r="CB65" s="110" t="s">
        <v>704</v>
      </c>
      <c r="CC65" s="110" t="s">
        <v>704</v>
      </c>
      <c r="CD65" s="110" t="s">
        <v>704</v>
      </c>
      <c r="CE65" s="110" t="s">
        <v>704</v>
      </c>
      <c r="CF65" s="110" t="s">
        <v>704</v>
      </c>
      <c r="CG65" s="110" t="s">
        <v>704</v>
      </c>
      <c r="CH65" s="110" t="s">
        <v>704</v>
      </c>
      <c r="CI65" s="110" t="s">
        <v>704</v>
      </c>
      <c r="CJ65" s="110" t="s">
        <v>704</v>
      </c>
      <c r="CK65" s="110" t="s">
        <v>704</v>
      </c>
      <c r="CL65" s="110" t="s">
        <v>704</v>
      </c>
      <c r="CM65" s="110" t="s">
        <v>704</v>
      </c>
      <c r="CN65" s="110" t="s">
        <v>704</v>
      </c>
      <c r="CO65" s="110" t="s">
        <v>704</v>
      </c>
      <c r="CP65" s="110" t="s">
        <v>704</v>
      </c>
      <c r="CQ65" s="110" t="s">
        <v>704</v>
      </c>
      <c r="CR65" s="110" t="s">
        <v>704</v>
      </c>
      <c r="CS65" s="110" t="s">
        <v>704</v>
      </c>
      <c r="CT65" s="110" t="s">
        <v>704</v>
      </c>
      <c r="CU65" s="110" t="s">
        <v>704</v>
      </c>
      <c r="CV65" s="110" t="s">
        <v>704</v>
      </c>
      <c r="CW65" s="110" t="s">
        <v>704</v>
      </c>
      <c r="CX65" s="110" t="s">
        <v>704</v>
      </c>
      <c r="CY65" s="110" t="s">
        <v>704</v>
      </c>
      <c r="CZ65" s="110" t="s">
        <v>704</v>
      </c>
      <c r="DA65" s="110" t="s">
        <v>704</v>
      </c>
      <c r="DB65" s="110" t="s">
        <v>704</v>
      </c>
      <c r="DC65" s="110" t="s">
        <v>704</v>
      </c>
      <c r="DD65" s="110" t="s">
        <v>704</v>
      </c>
      <c r="DE65" s="110" t="s">
        <v>704</v>
      </c>
      <c r="DF65" s="110" t="s">
        <v>704</v>
      </c>
    </row>
    <row r="66" spans="2:110" x14ac:dyDescent="0.2">
      <c r="B66" s="8" t="s">
        <v>191</v>
      </c>
      <c r="C66" s="9" t="s">
        <v>192</v>
      </c>
      <c r="D66" s="115" t="s">
        <v>26</v>
      </c>
      <c r="E66" s="114">
        <v>0</v>
      </c>
      <c r="F66" s="114"/>
      <c r="G66" s="114">
        <v>1194.7931209401133</v>
      </c>
      <c r="H66" s="114"/>
      <c r="I66" s="114">
        <v>0</v>
      </c>
      <c r="J66" s="114">
        <v>0</v>
      </c>
      <c r="K66" s="114">
        <v>0</v>
      </c>
      <c r="L66" s="114">
        <v>0</v>
      </c>
      <c r="M66" s="114">
        <v>0</v>
      </c>
      <c r="N66" s="114">
        <v>0</v>
      </c>
      <c r="O66" s="114">
        <v>0</v>
      </c>
      <c r="P66" s="114">
        <v>0</v>
      </c>
      <c r="Q66" s="114">
        <v>0</v>
      </c>
      <c r="R66" s="114">
        <v>0</v>
      </c>
      <c r="S66" s="114">
        <v>0</v>
      </c>
      <c r="T66" s="114">
        <v>0</v>
      </c>
      <c r="U66" s="114">
        <v>0</v>
      </c>
      <c r="V66" s="114">
        <v>0</v>
      </c>
      <c r="W66" s="114">
        <v>0</v>
      </c>
      <c r="X66" s="116">
        <f t="shared" si="0"/>
        <v>1194.7931209401133</v>
      </c>
      <c r="Y66" s="251"/>
      <c r="AD66" s="10">
        <v>700</v>
      </c>
      <c r="AE66" s="10">
        <v>721</v>
      </c>
      <c r="AF66" s="114">
        <v>1194.7931209401131</v>
      </c>
      <c r="AG66" s="114">
        <f t="shared" si="1"/>
        <v>0</v>
      </c>
      <c r="AJ66" s="110" t="s">
        <v>704</v>
      </c>
      <c r="AK66" s="110" t="s">
        <v>704</v>
      </c>
      <c r="AL66" s="110" t="s">
        <v>704</v>
      </c>
      <c r="AM66" s="110" t="s">
        <v>704</v>
      </c>
      <c r="AN66" s="110" t="s">
        <v>704</v>
      </c>
      <c r="AO66" s="110" t="s">
        <v>704</v>
      </c>
      <c r="AP66" s="110" t="s">
        <v>704</v>
      </c>
      <c r="AQ66" s="110" t="s">
        <v>704</v>
      </c>
      <c r="AR66" s="110" t="s">
        <v>704</v>
      </c>
      <c r="AS66" s="110" t="s">
        <v>704</v>
      </c>
      <c r="AT66" s="110" t="s">
        <v>704</v>
      </c>
      <c r="AU66" s="110" t="s">
        <v>704</v>
      </c>
      <c r="AV66" s="110" t="s">
        <v>704</v>
      </c>
      <c r="AW66" s="110" t="s">
        <v>704</v>
      </c>
      <c r="AX66" s="110" t="s">
        <v>704</v>
      </c>
      <c r="AY66" s="110" t="s">
        <v>704</v>
      </c>
      <c r="AZ66" s="110" t="s">
        <v>704</v>
      </c>
      <c r="BA66" s="110" t="s">
        <v>704</v>
      </c>
      <c r="BB66" s="110" t="s">
        <v>704</v>
      </c>
      <c r="BC66" s="110" t="s">
        <v>704</v>
      </c>
      <c r="BD66" s="110" t="s">
        <v>704</v>
      </c>
      <c r="BE66" s="110" t="s">
        <v>704</v>
      </c>
      <c r="BF66" s="110" t="s">
        <v>704</v>
      </c>
      <c r="BG66" s="110" t="s">
        <v>704</v>
      </c>
      <c r="BH66" s="110" t="s">
        <v>704</v>
      </c>
      <c r="BI66" s="110" t="s">
        <v>704</v>
      </c>
      <c r="BJ66" s="110" t="s">
        <v>704</v>
      </c>
      <c r="BK66" s="110" t="s">
        <v>704</v>
      </c>
      <c r="BL66" s="110" t="s">
        <v>704</v>
      </c>
      <c r="BM66" s="110" t="s">
        <v>704</v>
      </c>
      <c r="BN66" s="110" t="s">
        <v>704</v>
      </c>
      <c r="BO66" s="110" t="s">
        <v>704</v>
      </c>
      <c r="BP66" s="110" t="s">
        <v>704</v>
      </c>
      <c r="BQ66" s="110" t="s">
        <v>704</v>
      </c>
      <c r="BR66" s="110" t="s">
        <v>704</v>
      </c>
      <c r="BS66" s="110" t="s">
        <v>704</v>
      </c>
      <c r="BT66" s="110" t="s">
        <v>704</v>
      </c>
      <c r="BU66" s="110" t="s">
        <v>704</v>
      </c>
      <c r="BV66" s="110" t="s">
        <v>704</v>
      </c>
      <c r="BW66" s="110" t="s">
        <v>704</v>
      </c>
      <c r="BX66" s="110" t="s">
        <v>704</v>
      </c>
      <c r="BY66" s="110" t="s">
        <v>704</v>
      </c>
      <c r="BZ66" s="110" t="s">
        <v>704</v>
      </c>
      <c r="CA66" s="110" t="s">
        <v>704</v>
      </c>
      <c r="CB66" s="110" t="s">
        <v>704</v>
      </c>
      <c r="CC66" s="110" t="s">
        <v>704</v>
      </c>
      <c r="CD66" s="110" t="s">
        <v>704</v>
      </c>
      <c r="CE66" s="110" t="s">
        <v>704</v>
      </c>
      <c r="CF66" s="110" t="s">
        <v>704</v>
      </c>
      <c r="CG66" s="110" t="s">
        <v>704</v>
      </c>
      <c r="CH66" s="110" t="s">
        <v>704</v>
      </c>
      <c r="CI66" s="110" t="s">
        <v>704</v>
      </c>
      <c r="CJ66" s="110" t="s">
        <v>704</v>
      </c>
      <c r="CK66" s="110" t="s">
        <v>704</v>
      </c>
      <c r="CL66" s="110" t="s">
        <v>704</v>
      </c>
      <c r="CM66" s="110" t="s">
        <v>704</v>
      </c>
      <c r="CN66" s="110" t="s">
        <v>704</v>
      </c>
      <c r="CO66" s="110" t="s">
        <v>704</v>
      </c>
      <c r="CP66" s="110" t="s">
        <v>704</v>
      </c>
      <c r="CQ66" s="110" t="s">
        <v>704</v>
      </c>
      <c r="CR66" s="110" t="s">
        <v>704</v>
      </c>
      <c r="CS66" s="110" t="s">
        <v>704</v>
      </c>
      <c r="CT66" s="110" t="s">
        <v>704</v>
      </c>
      <c r="CU66" s="110" t="s">
        <v>704</v>
      </c>
      <c r="CV66" s="110" t="s">
        <v>704</v>
      </c>
      <c r="CW66" s="110" t="s">
        <v>704</v>
      </c>
      <c r="CX66" s="110" t="s">
        <v>704</v>
      </c>
      <c r="CY66" s="110" t="s">
        <v>704</v>
      </c>
      <c r="CZ66" s="110" t="s">
        <v>704</v>
      </c>
      <c r="DA66" s="110" t="s">
        <v>704</v>
      </c>
      <c r="DB66" s="110" t="s">
        <v>704</v>
      </c>
      <c r="DC66" s="110" t="s">
        <v>704</v>
      </c>
      <c r="DD66" s="110" t="s">
        <v>704</v>
      </c>
      <c r="DE66" s="110" t="s">
        <v>704</v>
      </c>
      <c r="DF66" s="110" t="s">
        <v>704</v>
      </c>
    </row>
    <row r="67" spans="2:110" x14ac:dyDescent="0.2">
      <c r="B67" s="8" t="s">
        <v>193</v>
      </c>
      <c r="C67" s="9" t="s">
        <v>194</v>
      </c>
      <c r="D67" s="115" t="s">
        <v>26</v>
      </c>
      <c r="E67" s="114">
        <v>0</v>
      </c>
      <c r="F67" s="114"/>
      <c r="G67" s="114">
        <v>0</v>
      </c>
      <c r="H67" s="114"/>
      <c r="I67" s="114">
        <v>0</v>
      </c>
      <c r="J67" s="114">
        <v>0</v>
      </c>
      <c r="K67" s="114">
        <v>0</v>
      </c>
      <c r="L67" s="114">
        <v>0</v>
      </c>
      <c r="M67" s="114">
        <v>0</v>
      </c>
      <c r="N67" s="114">
        <v>0</v>
      </c>
      <c r="O67" s="114">
        <v>0</v>
      </c>
      <c r="P67" s="114">
        <v>0</v>
      </c>
      <c r="Q67" s="114">
        <v>0</v>
      </c>
      <c r="R67" s="114">
        <v>0</v>
      </c>
      <c r="S67" s="114">
        <v>0</v>
      </c>
      <c r="T67" s="114">
        <v>0</v>
      </c>
      <c r="U67" s="114">
        <v>0</v>
      </c>
      <c r="V67" s="114">
        <v>0</v>
      </c>
      <c r="W67" s="114">
        <v>0</v>
      </c>
      <c r="X67" s="116">
        <f t="shared" si="0"/>
        <v>0</v>
      </c>
      <c r="Y67" s="251"/>
      <c r="AD67" s="10">
        <v>700</v>
      </c>
      <c r="AE67" s="10">
        <v>722</v>
      </c>
      <c r="AF67" s="114">
        <v>0</v>
      </c>
      <c r="AG67" s="114">
        <f t="shared" si="1"/>
        <v>0</v>
      </c>
      <c r="AJ67" s="110" t="s">
        <v>704</v>
      </c>
      <c r="AK67" s="110" t="s">
        <v>704</v>
      </c>
      <c r="AL67" s="110" t="s">
        <v>704</v>
      </c>
      <c r="AM67" s="110" t="s">
        <v>704</v>
      </c>
      <c r="AN67" s="110" t="s">
        <v>704</v>
      </c>
      <c r="AO67" s="110" t="s">
        <v>704</v>
      </c>
      <c r="AP67" s="110" t="s">
        <v>704</v>
      </c>
      <c r="AQ67" s="110" t="s">
        <v>704</v>
      </c>
      <c r="AR67" s="110" t="s">
        <v>704</v>
      </c>
      <c r="AS67" s="110" t="s">
        <v>704</v>
      </c>
      <c r="AT67" s="110" t="s">
        <v>704</v>
      </c>
      <c r="AU67" s="110" t="s">
        <v>704</v>
      </c>
      <c r="AV67" s="110" t="s">
        <v>704</v>
      </c>
      <c r="AW67" s="110" t="s">
        <v>704</v>
      </c>
      <c r="AX67" s="110" t="s">
        <v>704</v>
      </c>
      <c r="AY67" s="110" t="s">
        <v>704</v>
      </c>
      <c r="AZ67" s="110" t="s">
        <v>704</v>
      </c>
      <c r="BA67" s="110" t="s">
        <v>704</v>
      </c>
      <c r="BB67" s="110" t="s">
        <v>704</v>
      </c>
      <c r="BC67" s="110" t="s">
        <v>704</v>
      </c>
      <c r="BD67" s="110" t="s">
        <v>704</v>
      </c>
      <c r="BE67" s="110" t="s">
        <v>704</v>
      </c>
      <c r="BF67" s="110" t="s">
        <v>704</v>
      </c>
      <c r="BG67" s="110" t="s">
        <v>704</v>
      </c>
      <c r="BH67" s="110" t="s">
        <v>704</v>
      </c>
      <c r="BI67" s="110" t="s">
        <v>704</v>
      </c>
      <c r="BJ67" s="110" t="s">
        <v>704</v>
      </c>
      <c r="BK67" s="110" t="s">
        <v>704</v>
      </c>
      <c r="BL67" s="110" t="s">
        <v>704</v>
      </c>
      <c r="BM67" s="110" t="s">
        <v>704</v>
      </c>
      <c r="BN67" s="110" t="s">
        <v>704</v>
      </c>
      <c r="BO67" s="110" t="s">
        <v>704</v>
      </c>
      <c r="BP67" s="110" t="s">
        <v>704</v>
      </c>
      <c r="BQ67" s="110" t="s">
        <v>704</v>
      </c>
      <c r="BR67" s="110" t="s">
        <v>704</v>
      </c>
      <c r="BS67" s="110" t="s">
        <v>704</v>
      </c>
      <c r="BT67" s="110" t="s">
        <v>704</v>
      </c>
      <c r="BU67" s="110" t="s">
        <v>704</v>
      </c>
      <c r="BV67" s="110" t="s">
        <v>704</v>
      </c>
      <c r="BW67" s="110" t="s">
        <v>704</v>
      </c>
      <c r="BX67" s="110" t="s">
        <v>704</v>
      </c>
      <c r="BY67" s="110" t="s">
        <v>704</v>
      </c>
      <c r="BZ67" s="110" t="s">
        <v>704</v>
      </c>
      <c r="CA67" s="110" t="s">
        <v>704</v>
      </c>
      <c r="CB67" s="110" t="s">
        <v>704</v>
      </c>
      <c r="CC67" s="110" t="s">
        <v>704</v>
      </c>
      <c r="CD67" s="110" t="s">
        <v>704</v>
      </c>
      <c r="CE67" s="110" t="s">
        <v>704</v>
      </c>
      <c r="CF67" s="110" t="s">
        <v>704</v>
      </c>
      <c r="CG67" s="110" t="s">
        <v>704</v>
      </c>
      <c r="CH67" s="110" t="s">
        <v>704</v>
      </c>
      <c r="CI67" s="110" t="s">
        <v>704</v>
      </c>
      <c r="CJ67" s="110" t="s">
        <v>704</v>
      </c>
      <c r="CK67" s="110" t="s">
        <v>704</v>
      </c>
      <c r="CL67" s="110" t="s">
        <v>704</v>
      </c>
      <c r="CM67" s="110" t="s">
        <v>704</v>
      </c>
      <c r="CN67" s="110" t="s">
        <v>704</v>
      </c>
      <c r="CO67" s="110" t="s">
        <v>704</v>
      </c>
      <c r="CP67" s="110" t="s">
        <v>704</v>
      </c>
      <c r="CQ67" s="110" t="s">
        <v>704</v>
      </c>
      <c r="CR67" s="110" t="s">
        <v>704</v>
      </c>
      <c r="CS67" s="110" t="s">
        <v>704</v>
      </c>
      <c r="CT67" s="110" t="s">
        <v>704</v>
      </c>
      <c r="CU67" s="110" t="s">
        <v>704</v>
      </c>
      <c r="CV67" s="110" t="s">
        <v>704</v>
      </c>
      <c r="CW67" s="110" t="s">
        <v>704</v>
      </c>
      <c r="CX67" s="110" t="s">
        <v>704</v>
      </c>
      <c r="CY67" s="110" t="s">
        <v>704</v>
      </c>
      <c r="CZ67" s="110" t="s">
        <v>704</v>
      </c>
      <c r="DA67" s="110" t="s">
        <v>704</v>
      </c>
      <c r="DB67" s="110" t="s">
        <v>704</v>
      </c>
      <c r="DC67" s="110" t="s">
        <v>704</v>
      </c>
      <c r="DD67" s="110" t="s">
        <v>704</v>
      </c>
      <c r="DE67" s="110" t="s">
        <v>704</v>
      </c>
      <c r="DF67" s="110" t="s">
        <v>704</v>
      </c>
    </row>
    <row r="68" spans="2:110" x14ac:dyDescent="0.2">
      <c r="B68" s="8" t="s">
        <v>195</v>
      </c>
      <c r="C68" s="9" t="s">
        <v>196</v>
      </c>
      <c r="D68" s="115" t="s">
        <v>26</v>
      </c>
      <c r="E68" s="114">
        <v>0</v>
      </c>
      <c r="F68" s="114"/>
      <c r="G68" s="114">
        <v>0</v>
      </c>
      <c r="H68" s="114"/>
      <c r="I68" s="114">
        <v>0</v>
      </c>
      <c r="J68" s="114">
        <v>0</v>
      </c>
      <c r="K68" s="114">
        <v>0</v>
      </c>
      <c r="L68" s="114">
        <v>0</v>
      </c>
      <c r="M68" s="114">
        <v>0</v>
      </c>
      <c r="N68" s="114">
        <v>0</v>
      </c>
      <c r="O68" s="114">
        <v>0</v>
      </c>
      <c r="P68" s="114">
        <v>0</v>
      </c>
      <c r="Q68" s="114">
        <v>0</v>
      </c>
      <c r="R68" s="114">
        <v>0</v>
      </c>
      <c r="S68" s="114">
        <v>0</v>
      </c>
      <c r="T68" s="114">
        <v>0</v>
      </c>
      <c r="U68" s="114">
        <v>0</v>
      </c>
      <c r="V68" s="114">
        <v>0</v>
      </c>
      <c r="W68" s="114">
        <v>0</v>
      </c>
      <c r="X68" s="116">
        <f t="shared" si="0"/>
        <v>0</v>
      </c>
      <c r="Y68" s="251"/>
      <c r="AD68" s="10">
        <v>700</v>
      </c>
      <c r="AE68" s="10">
        <v>723</v>
      </c>
      <c r="AF68" s="114">
        <v>0</v>
      </c>
      <c r="AG68" s="114">
        <f t="shared" si="1"/>
        <v>0</v>
      </c>
      <c r="AJ68" s="110" t="s">
        <v>704</v>
      </c>
      <c r="AK68" s="110" t="s">
        <v>704</v>
      </c>
      <c r="AL68" s="110" t="s">
        <v>704</v>
      </c>
      <c r="AM68" s="110" t="s">
        <v>704</v>
      </c>
      <c r="AN68" s="110" t="s">
        <v>704</v>
      </c>
      <c r="AO68" s="110" t="s">
        <v>704</v>
      </c>
      <c r="AP68" s="110" t="s">
        <v>704</v>
      </c>
      <c r="AQ68" s="110" t="s">
        <v>704</v>
      </c>
      <c r="AR68" s="110" t="s">
        <v>704</v>
      </c>
      <c r="AS68" s="110" t="s">
        <v>704</v>
      </c>
      <c r="AT68" s="110" t="s">
        <v>704</v>
      </c>
      <c r="AU68" s="110" t="s">
        <v>704</v>
      </c>
      <c r="AV68" s="110" t="s">
        <v>704</v>
      </c>
      <c r="AW68" s="110" t="s">
        <v>704</v>
      </c>
      <c r="AX68" s="110" t="s">
        <v>704</v>
      </c>
      <c r="AY68" s="110" t="s">
        <v>704</v>
      </c>
      <c r="AZ68" s="110" t="s">
        <v>704</v>
      </c>
      <c r="BA68" s="110" t="s">
        <v>704</v>
      </c>
      <c r="BB68" s="110" t="s">
        <v>704</v>
      </c>
      <c r="BC68" s="110" t="s">
        <v>704</v>
      </c>
      <c r="BD68" s="110" t="s">
        <v>704</v>
      </c>
      <c r="BE68" s="110" t="s">
        <v>704</v>
      </c>
      <c r="BF68" s="110" t="s">
        <v>704</v>
      </c>
      <c r="BG68" s="110" t="s">
        <v>704</v>
      </c>
      <c r="BH68" s="110" t="s">
        <v>704</v>
      </c>
      <c r="BI68" s="110" t="s">
        <v>704</v>
      </c>
      <c r="BJ68" s="110" t="s">
        <v>704</v>
      </c>
      <c r="BK68" s="110" t="s">
        <v>704</v>
      </c>
      <c r="BL68" s="110" t="s">
        <v>704</v>
      </c>
      <c r="BM68" s="110" t="s">
        <v>704</v>
      </c>
      <c r="BN68" s="110" t="s">
        <v>704</v>
      </c>
      <c r="BO68" s="110" t="s">
        <v>704</v>
      </c>
      <c r="BP68" s="110" t="s">
        <v>704</v>
      </c>
      <c r="BQ68" s="110" t="s">
        <v>704</v>
      </c>
      <c r="BR68" s="110" t="s">
        <v>704</v>
      </c>
      <c r="BS68" s="110" t="s">
        <v>704</v>
      </c>
      <c r="BT68" s="110" t="s">
        <v>704</v>
      </c>
      <c r="BU68" s="110" t="s">
        <v>704</v>
      </c>
      <c r="BV68" s="110" t="s">
        <v>704</v>
      </c>
      <c r="BW68" s="110" t="s">
        <v>704</v>
      </c>
      <c r="BX68" s="110" t="s">
        <v>704</v>
      </c>
      <c r="BY68" s="110" t="s">
        <v>704</v>
      </c>
      <c r="BZ68" s="110" t="s">
        <v>704</v>
      </c>
      <c r="CA68" s="110" t="s">
        <v>704</v>
      </c>
      <c r="CB68" s="110" t="s">
        <v>704</v>
      </c>
      <c r="CC68" s="110" t="s">
        <v>704</v>
      </c>
      <c r="CD68" s="110" t="s">
        <v>704</v>
      </c>
      <c r="CE68" s="110" t="s">
        <v>704</v>
      </c>
      <c r="CF68" s="110" t="s">
        <v>704</v>
      </c>
      <c r="CG68" s="110" t="s">
        <v>704</v>
      </c>
      <c r="CH68" s="110" t="s">
        <v>704</v>
      </c>
      <c r="CI68" s="110" t="s">
        <v>704</v>
      </c>
      <c r="CJ68" s="110" t="s">
        <v>704</v>
      </c>
      <c r="CK68" s="110" t="s">
        <v>704</v>
      </c>
      <c r="CL68" s="110" t="s">
        <v>704</v>
      </c>
      <c r="CM68" s="110" t="s">
        <v>704</v>
      </c>
      <c r="CN68" s="110" t="s">
        <v>704</v>
      </c>
      <c r="CO68" s="110" t="s">
        <v>704</v>
      </c>
      <c r="CP68" s="110" t="s">
        <v>704</v>
      </c>
      <c r="CQ68" s="110" t="s">
        <v>704</v>
      </c>
      <c r="CR68" s="110" t="s">
        <v>704</v>
      </c>
      <c r="CS68" s="110" t="s">
        <v>704</v>
      </c>
      <c r="CT68" s="110" t="s">
        <v>704</v>
      </c>
      <c r="CU68" s="110" t="s">
        <v>704</v>
      </c>
      <c r="CV68" s="110" t="s">
        <v>704</v>
      </c>
      <c r="CW68" s="110" t="s">
        <v>704</v>
      </c>
      <c r="CX68" s="110" t="s">
        <v>704</v>
      </c>
      <c r="CY68" s="110" t="s">
        <v>704</v>
      </c>
      <c r="CZ68" s="110" t="s">
        <v>704</v>
      </c>
      <c r="DA68" s="110" t="s">
        <v>704</v>
      </c>
      <c r="DB68" s="110" t="s">
        <v>704</v>
      </c>
      <c r="DC68" s="110" t="s">
        <v>704</v>
      </c>
      <c r="DD68" s="110" t="s">
        <v>704</v>
      </c>
      <c r="DE68" s="110" t="s">
        <v>704</v>
      </c>
      <c r="DF68" s="110" t="s">
        <v>704</v>
      </c>
    </row>
    <row r="69" spans="2:110" x14ac:dyDescent="0.2">
      <c r="B69" s="8" t="s">
        <v>197</v>
      </c>
      <c r="C69" s="9" t="s">
        <v>198</v>
      </c>
      <c r="D69" s="115" t="s">
        <v>26</v>
      </c>
      <c r="E69" s="114">
        <v>0</v>
      </c>
      <c r="F69" s="114"/>
      <c r="G69" s="114">
        <v>4430.5285481721512</v>
      </c>
      <c r="H69" s="114"/>
      <c r="I69" s="114">
        <v>0</v>
      </c>
      <c r="J69" s="114">
        <v>0</v>
      </c>
      <c r="K69" s="114">
        <v>0</v>
      </c>
      <c r="L69" s="114">
        <v>0</v>
      </c>
      <c r="M69" s="114">
        <v>0</v>
      </c>
      <c r="N69" s="114">
        <v>0</v>
      </c>
      <c r="O69" s="114">
        <v>0</v>
      </c>
      <c r="P69" s="114">
        <v>0</v>
      </c>
      <c r="Q69" s="114">
        <v>0</v>
      </c>
      <c r="R69" s="114">
        <v>0</v>
      </c>
      <c r="S69" s="114">
        <v>0</v>
      </c>
      <c r="T69" s="114">
        <v>0</v>
      </c>
      <c r="U69" s="114">
        <v>0</v>
      </c>
      <c r="V69" s="114">
        <v>0</v>
      </c>
      <c r="W69" s="114">
        <v>0</v>
      </c>
      <c r="X69" s="116">
        <f t="shared" si="0"/>
        <v>4430.5285481721512</v>
      </c>
      <c r="Y69" s="251"/>
      <c r="AD69" s="10">
        <v>700</v>
      </c>
      <c r="AE69" s="10">
        <v>724</v>
      </c>
      <c r="AF69" s="114">
        <v>4430.5285481721512</v>
      </c>
      <c r="AG69" s="114">
        <f t="shared" si="1"/>
        <v>0</v>
      </c>
      <c r="AJ69" s="110" t="s">
        <v>704</v>
      </c>
      <c r="AK69" s="110" t="s">
        <v>704</v>
      </c>
      <c r="AL69" s="110" t="s">
        <v>704</v>
      </c>
      <c r="AM69" s="110" t="s">
        <v>704</v>
      </c>
      <c r="AN69" s="110" t="s">
        <v>704</v>
      </c>
      <c r="AO69" s="110" t="s">
        <v>704</v>
      </c>
      <c r="AP69" s="110" t="s">
        <v>704</v>
      </c>
      <c r="AQ69" s="110" t="s">
        <v>704</v>
      </c>
      <c r="AR69" s="110" t="s">
        <v>704</v>
      </c>
      <c r="AS69" s="110" t="s">
        <v>704</v>
      </c>
      <c r="AT69" s="110" t="s">
        <v>704</v>
      </c>
      <c r="AU69" s="110" t="s">
        <v>704</v>
      </c>
      <c r="AV69" s="110" t="s">
        <v>704</v>
      </c>
      <c r="AW69" s="110" t="s">
        <v>704</v>
      </c>
      <c r="AX69" s="110" t="s">
        <v>704</v>
      </c>
      <c r="AY69" s="110" t="s">
        <v>704</v>
      </c>
      <c r="AZ69" s="110" t="s">
        <v>704</v>
      </c>
      <c r="BA69" s="110" t="s">
        <v>704</v>
      </c>
      <c r="BB69" s="110" t="s">
        <v>704</v>
      </c>
      <c r="BC69" s="110" t="s">
        <v>704</v>
      </c>
      <c r="BD69" s="110" t="s">
        <v>704</v>
      </c>
      <c r="BE69" s="110" t="s">
        <v>704</v>
      </c>
      <c r="BF69" s="110" t="s">
        <v>704</v>
      </c>
      <c r="BG69" s="110" t="s">
        <v>704</v>
      </c>
      <c r="BH69" s="110" t="s">
        <v>704</v>
      </c>
      <c r="BI69" s="110" t="s">
        <v>704</v>
      </c>
      <c r="BJ69" s="110" t="s">
        <v>704</v>
      </c>
      <c r="BK69" s="110" t="s">
        <v>704</v>
      </c>
      <c r="BL69" s="110" t="s">
        <v>704</v>
      </c>
      <c r="BM69" s="110" t="s">
        <v>704</v>
      </c>
      <c r="BN69" s="110" t="s">
        <v>704</v>
      </c>
      <c r="BO69" s="110" t="s">
        <v>704</v>
      </c>
      <c r="BP69" s="110" t="s">
        <v>704</v>
      </c>
      <c r="BQ69" s="110" t="s">
        <v>704</v>
      </c>
      <c r="BR69" s="110" t="s">
        <v>704</v>
      </c>
      <c r="BS69" s="110" t="s">
        <v>704</v>
      </c>
      <c r="BT69" s="110" t="s">
        <v>704</v>
      </c>
      <c r="BU69" s="110" t="s">
        <v>704</v>
      </c>
      <c r="BV69" s="110" t="s">
        <v>704</v>
      </c>
      <c r="BW69" s="110" t="s">
        <v>704</v>
      </c>
      <c r="BX69" s="110" t="s">
        <v>704</v>
      </c>
      <c r="BY69" s="110" t="s">
        <v>704</v>
      </c>
      <c r="BZ69" s="110" t="s">
        <v>704</v>
      </c>
      <c r="CA69" s="110" t="s">
        <v>704</v>
      </c>
      <c r="CB69" s="110" t="s">
        <v>704</v>
      </c>
      <c r="CC69" s="110" t="s">
        <v>704</v>
      </c>
      <c r="CD69" s="110" t="s">
        <v>704</v>
      </c>
      <c r="CE69" s="110" t="s">
        <v>704</v>
      </c>
      <c r="CF69" s="110" t="s">
        <v>704</v>
      </c>
      <c r="CG69" s="110" t="s">
        <v>704</v>
      </c>
      <c r="CH69" s="110" t="s">
        <v>704</v>
      </c>
      <c r="CI69" s="110" t="s">
        <v>704</v>
      </c>
      <c r="CJ69" s="110" t="s">
        <v>704</v>
      </c>
      <c r="CK69" s="110" t="s">
        <v>704</v>
      </c>
      <c r="CL69" s="110" t="s">
        <v>704</v>
      </c>
      <c r="CM69" s="110" t="s">
        <v>704</v>
      </c>
      <c r="CN69" s="110" t="s">
        <v>704</v>
      </c>
      <c r="CO69" s="110" t="s">
        <v>704</v>
      </c>
      <c r="CP69" s="110" t="s">
        <v>704</v>
      </c>
      <c r="CQ69" s="110" t="s">
        <v>704</v>
      </c>
      <c r="CR69" s="110" t="s">
        <v>704</v>
      </c>
      <c r="CS69" s="110" t="s">
        <v>704</v>
      </c>
      <c r="CT69" s="110" t="s">
        <v>704</v>
      </c>
      <c r="CU69" s="110" t="s">
        <v>704</v>
      </c>
      <c r="CV69" s="110" t="s">
        <v>704</v>
      </c>
      <c r="CW69" s="110" t="s">
        <v>704</v>
      </c>
      <c r="CX69" s="110" t="s">
        <v>704</v>
      </c>
      <c r="CY69" s="110" t="s">
        <v>704</v>
      </c>
      <c r="CZ69" s="110" t="s">
        <v>704</v>
      </c>
      <c r="DA69" s="110" t="s">
        <v>704</v>
      </c>
      <c r="DB69" s="110" t="s">
        <v>704</v>
      </c>
      <c r="DC69" s="110" t="s">
        <v>704</v>
      </c>
      <c r="DD69" s="110" t="s">
        <v>704</v>
      </c>
      <c r="DE69" s="110" t="s">
        <v>704</v>
      </c>
      <c r="DF69" s="110" t="s">
        <v>704</v>
      </c>
    </row>
    <row r="70" spans="2:110" x14ac:dyDescent="0.2">
      <c r="B70" s="8" t="s">
        <v>199</v>
      </c>
      <c r="C70" s="11" t="s">
        <v>200</v>
      </c>
      <c r="D70" s="115" t="s">
        <v>26</v>
      </c>
      <c r="E70" s="114">
        <v>0</v>
      </c>
      <c r="F70" s="114"/>
      <c r="G70" s="114">
        <v>179.06333333333333</v>
      </c>
      <c r="H70" s="114"/>
      <c r="I70" s="114">
        <v>0</v>
      </c>
      <c r="J70" s="114">
        <v>0</v>
      </c>
      <c r="K70" s="114">
        <v>0</v>
      </c>
      <c r="L70" s="114">
        <v>0</v>
      </c>
      <c r="M70" s="114">
        <v>0</v>
      </c>
      <c r="N70" s="114">
        <v>0</v>
      </c>
      <c r="O70" s="114">
        <v>0</v>
      </c>
      <c r="P70" s="114">
        <v>0</v>
      </c>
      <c r="Q70" s="114">
        <v>0</v>
      </c>
      <c r="R70" s="114">
        <v>0</v>
      </c>
      <c r="S70" s="114">
        <v>0</v>
      </c>
      <c r="T70" s="114">
        <v>0</v>
      </c>
      <c r="U70" s="114">
        <v>0</v>
      </c>
      <c r="V70" s="114">
        <v>0</v>
      </c>
      <c r="W70" s="114">
        <v>0</v>
      </c>
      <c r="X70" s="116">
        <f t="shared" si="0"/>
        <v>179.06333333333333</v>
      </c>
      <c r="Y70" s="251"/>
      <c r="AD70" s="10">
        <v>700</v>
      </c>
      <c r="AE70" s="10">
        <v>725</v>
      </c>
      <c r="AF70" s="114">
        <v>179.06333333333333</v>
      </c>
      <c r="AG70" s="114">
        <f t="shared" si="1"/>
        <v>0</v>
      </c>
      <c r="AJ70" s="110" t="s">
        <v>704</v>
      </c>
      <c r="AK70" s="110" t="s">
        <v>704</v>
      </c>
      <c r="AL70" s="110" t="s">
        <v>704</v>
      </c>
      <c r="AM70" s="110" t="s">
        <v>704</v>
      </c>
      <c r="AN70" s="110" t="s">
        <v>704</v>
      </c>
      <c r="AO70" s="110" t="s">
        <v>704</v>
      </c>
      <c r="AP70" s="110" t="s">
        <v>704</v>
      </c>
      <c r="AQ70" s="110" t="s">
        <v>704</v>
      </c>
      <c r="AR70" s="110" t="s">
        <v>704</v>
      </c>
      <c r="AS70" s="110" t="s">
        <v>704</v>
      </c>
      <c r="AT70" s="110" t="s">
        <v>704</v>
      </c>
      <c r="AU70" s="110" t="s">
        <v>704</v>
      </c>
      <c r="AV70" s="110" t="s">
        <v>704</v>
      </c>
      <c r="AW70" s="110" t="s">
        <v>704</v>
      </c>
      <c r="AX70" s="110" t="s">
        <v>704</v>
      </c>
      <c r="AY70" s="110" t="s">
        <v>704</v>
      </c>
      <c r="AZ70" s="110" t="s">
        <v>704</v>
      </c>
      <c r="BA70" s="110" t="s">
        <v>704</v>
      </c>
      <c r="BB70" s="110" t="s">
        <v>704</v>
      </c>
      <c r="BC70" s="110" t="s">
        <v>704</v>
      </c>
      <c r="BD70" s="110" t="s">
        <v>704</v>
      </c>
      <c r="BE70" s="110" t="s">
        <v>704</v>
      </c>
      <c r="BF70" s="110" t="s">
        <v>704</v>
      </c>
      <c r="BG70" s="110" t="s">
        <v>704</v>
      </c>
      <c r="BH70" s="110" t="s">
        <v>704</v>
      </c>
      <c r="BI70" s="110" t="s">
        <v>704</v>
      </c>
      <c r="BJ70" s="110" t="s">
        <v>704</v>
      </c>
      <c r="BK70" s="110" t="s">
        <v>704</v>
      </c>
      <c r="BL70" s="110" t="s">
        <v>704</v>
      </c>
      <c r="BM70" s="110" t="s">
        <v>704</v>
      </c>
      <c r="BN70" s="110" t="s">
        <v>704</v>
      </c>
      <c r="BO70" s="110" t="s">
        <v>704</v>
      </c>
      <c r="BP70" s="110" t="s">
        <v>704</v>
      </c>
      <c r="BQ70" s="110" t="s">
        <v>704</v>
      </c>
      <c r="BR70" s="110" t="s">
        <v>704</v>
      </c>
      <c r="BS70" s="110" t="s">
        <v>704</v>
      </c>
      <c r="BT70" s="110" t="s">
        <v>704</v>
      </c>
      <c r="BU70" s="110" t="s">
        <v>704</v>
      </c>
      <c r="BV70" s="110" t="s">
        <v>704</v>
      </c>
      <c r="BW70" s="110" t="s">
        <v>704</v>
      </c>
      <c r="BX70" s="110" t="s">
        <v>704</v>
      </c>
      <c r="BY70" s="110" t="s">
        <v>704</v>
      </c>
      <c r="BZ70" s="110" t="s">
        <v>704</v>
      </c>
      <c r="CA70" s="110" t="s">
        <v>704</v>
      </c>
      <c r="CB70" s="110" t="s">
        <v>704</v>
      </c>
      <c r="CC70" s="110" t="s">
        <v>704</v>
      </c>
      <c r="CD70" s="110" t="s">
        <v>704</v>
      </c>
      <c r="CE70" s="110" t="s">
        <v>704</v>
      </c>
      <c r="CF70" s="110" t="s">
        <v>704</v>
      </c>
      <c r="CG70" s="110" t="s">
        <v>704</v>
      </c>
      <c r="CH70" s="110" t="s">
        <v>704</v>
      </c>
      <c r="CI70" s="110" t="s">
        <v>704</v>
      </c>
      <c r="CJ70" s="110" t="s">
        <v>704</v>
      </c>
      <c r="CK70" s="110" t="s">
        <v>704</v>
      </c>
      <c r="CL70" s="110" t="s">
        <v>704</v>
      </c>
      <c r="CM70" s="110" t="s">
        <v>704</v>
      </c>
      <c r="CN70" s="110" t="s">
        <v>704</v>
      </c>
      <c r="CO70" s="110" t="s">
        <v>704</v>
      </c>
      <c r="CP70" s="110" t="s">
        <v>704</v>
      </c>
      <c r="CQ70" s="110" t="s">
        <v>704</v>
      </c>
      <c r="CR70" s="110" t="s">
        <v>704</v>
      </c>
      <c r="CS70" s="110" t="s">
        <v>704</v>
      </c>
      <c r="CT70" s="110" t="s">
        <v>704</v>
      </c>
      <c r="CU70" s="110" t="s">
        <v>704</v>
      </c>
      <c r="CV70" s="110" t="s">
        <v>704</v>
      </c>
      <c r="CW70" s="110" t="s">
        <v>704</v>
      </c>
      <c r="CX70" s="110" t="s">
        <v>704</v>
      </c>
      <c r="CY70" s="110" t="s">
        <v>704</v>
      </c>
      <c r="CZ70" s="110" t="s">
        <v>704</v>
      </c>
      <c r="DA70" s="110" t="s">
        <v>704</v>
      </c>
      <c r="DB70" s="110" t="s">
        <v>704</v>
      </c>
      <c r="DC70" s="110" t="s">
        <v>704</v>
      </c>
      <c r="DD70" s="110" t="s">
        <v>704</v>
      </c>
      <c r="DE70" s="110" t="s">
        <v>704</v>
      </c>
      <c r="DF70" s="110" t="s">
        <v>704</v>
      </c>
    </row>
    <row r="71" spans="2:110" x14ac:dyDescent="0.2">
      <c r="B71" s="8" t="s">
        <v>201</v>
      </c>
      <c r="C71" s="11" t="s">
        <v>202</v>
      </c>
      <c r="D71" s="115" t="s">
        <v>26</v>
      </c>
      <c r="E71" s="114">
        <v>0</v>
      </c>
      <c r="F71" s="114"/>
      <c r="G71" s="114">
        <v>0</v>
      </c>
      <c r="H71" s="114"/>
      <c r="I71" s="114">
        <v>0</v>
      </c>
      <c r="J71" s="114">
        <v>0</v>
      </c>
      <c r="K71" s="114">
        <v>0</v>
      </c>
      <c r="L71" s="114">
        <v>0</v>
      </c>
      <c r="M71" s="114">
        <v>0</v>
      </c>
      <c r="N71" s="114">
        <v>0</v>
      </c>
      <c r="O71" s="114">
        <v>0</v>
      </c>
      <c r="P71" s="114">
        <v>0</v>
      </c>
      <c r="Q71" s="114">
        <v>0</v>
      </c>
      <c r="R71" s="114">
        <v>0</v>
      </c>
      <c r="S71" s="114">
        <v>0</v>
      </c>
      <c r="T71" s="114">
        <v>0</v>
      </c>
      <c r="U71" s="114">
        <v>0</v>
      </c>
      <c r="V71" s="114">
        <v>0</v>
      </c>
      <c r="W71" s="114">
        <v>0</v>
      </c>
      <c r="X71" s="116">
        <f t="shared" si="0"/>
        <v>0</v>
      </c>
      <c r="Y71" s="251"/>
      <c r="AD71" s="10">
        <v>700</v>
      </c>
      <c r="AE71" s="10">
        <v>726</v>
      </c>
      <c r="AF71" s="114">
        <v>0</v>
      </c>
      <c r="AG71" s="114">
        <f t="shared" si="1"/>
        <v>0</v>
      </c>
      <c r="AJ71" s="110" t="s">
        <v>704</v>
      </c>
      <c r="AK71" s="110" t="s">
        <v>704</v>
      </c>
      <c r="AL71" s="110" t="s">
        <v>704</v>
      </c>
      <c r="AM71" s="110" t="s">
        <v>704</v>
      </c>
      <c r="AN71" s="110" t="s">
        <v>704</v>
      </c>
      <c r="AO71" s="110" t="s">
        <v>704</v>
      </c>
      <c r="AP71" s="110" t="s">
        <v>704</v>
      </c>
      <c r="AQ71" s="110" t="s">
        <v>704</v>
      </c>
      <c r="AR71" s="110" t="s">
        <v>704</v>
      </c>
      <c r="AS71" s="110" t="s">
        <v>704</v>
      </c>
      <c r="AT71" s="110" t="s">
        <v>704</v>
      </c>
      <c r="AU71" s="110" t="s">
        <v>704</v>
      </c>
      <c r="AV71" s="110" t="s">
        <v>704</v>
      </c>
      <c r="AW71" s="110" t="s">
        <v>704</v>
      </c>
      <c r="AX71" s="110" t="s">
        <v>704</v>
      </c>
      <c r="AY71" s="110" t="s">
        <v>704</v>
      </c>
      <c r="AZ71" s="110" t="s">
        <v>704</v>
      </c>
      <c r="BA71" s="110" t="s">
        <v>704</v>
      </c>
      <c r="BB71" s="110" t="s">
        <v>704</v>
      </c>
      <c r="BC71" s="110" t="s">
        <v>704</v>
      </c>
      <c r="BD71" s="110" t="s">
        <v>704</v>
      </c>
      <c r="BE71" s="110" t="s">
        <v>704</v>
      </c>
      <c r="BF71" s="110" t="s">
        <v>704</v>
      </c>
      <c r="BG71" s="110" t="s">
        <v>704</v>
      </c>
      <c r="BH71" s="110" t="s">
        <v>704</v>
      </c>
      <c r="BI71" s="110" t="s">
        <v>704</v>
      </c>
      <c r="BJ71" s="110" t="s">
        <v>704</v>
      </c>
      <c r="BK71" s="110" t="s">
        <v>704</v>
      </c>
      <c r="BL71" s="110" t="s">
        <v>704</v>
      </c>
      <c r="BM71" s="110" t="s">
        <v>704</v>
      </c>
      <c r="BN71" s="110" t="s">
        <v>704</v>
      </c>
      <c r="BO71" s="110" t="s">
        <v>704</v>
      </c>
      <c r="BP71" s="110" t="s">
        <v>704</v>
      </c>
      <c r="BQ71" s="110" t="s">
        <v>704</v>
      </c>
      <c r="BR71" s="110" t="s">
        <v>704</v>
      </c>
      <c r="BS71" s="110" t="s">
        <v>704</v>
      </c>
      <c r="BT71" s="110" t="s">
        <v>704</v>
      </c>
      <c r="BU71" s="110" t="s">
        <v>704</v>
      </c>
      <c r="BV71" s="110" t="s">
        <v>704</v>
      </c>
      <c r="BW71" s="110" t="s">
        <v>704</v>
      </c>
      <c r="BX71" s="110" t="s">
        <v>704</v>
      </c>
      <c r="BY71" s="110" t="s">
        <v>704</v>
      </c>
      <c r="BZ71" s="110" t="s">
        <v>704</v>
      </c>
      <c r="CA71" s="110" t="s">
        <v>704</v>
      </c>
      <c r="CB71" s="110" t="s">
        <v>704</v>
      </c>
      <c r="CC71" s="110" t="s">
        <v>704</v>
      </c>
      <c r="CD71" s="110" t="s">
        <v>704</v>
      </c>
      <c r="CE71" s="110" t="s">
        <v>704</v>
      </c>
      <c r="CF71" s="110" t="s">
        <v>704</v>
      </c>
      <c r="CG71" s="110" t="s">
        <v>704</v>
      </c>
      <c r="CH71" s="110" t="s">
        <v>704</v>
      </c>
      <c r="CI71" s="110" t="s">
        <v>704</v>
      </c>
      <c r="CJ71" s="110" t="s">
        <v>704</v>
      </c>
      <c r="CK71" s="110" t="s">
        <v>704</v>
      </c>
      <c r="CL71" s="110" t="s">
        <v>704</v>
      </c>
      <c r="CM71" s="110" t="s">
        <v>704</v>
      </c>
      <c r="CN71" s="110" t="s">
        <v>704</v>
      </c>
      <c r="CO71" s="110" t="s">
        <v>704</v>
      </c>
      <c r="CP71" s="110" t="s">
        <v>704</v>
      </c>
      <c r="CQ71" s="110" t="s">
        <v>704</v>
      </c>
      <c r="CR71" s="110" t="s">
        <v>704</v>
      </c>
      <c r="CS71" s="110" t="s">
        <v>704</v>
      </c>
      <c r="CT71" s="110" t="s">
        <v>704</v>
      </c>
      <c r="CU71" s="110" t="s">
        <v>704</v>
      </c>
      <c r="CV71" s="110" t="s">
        <v>704</v>
      </c>
      <c r="CW71" s="110" t="s">
        <v>704</v>
      </c>
      <c r="CX71" s="110" t="s">
        <v>704</v>
      </c>
      <c r="CY71" s="110" t="s">
        <v>704</v>
      </c>
      <c r="CZ71" s="110" t="s">
        <v>704</v>
      </c>
      <c r="DA71" s="110" t="s">
        <v>704</v>
      </c>
      <c r="DB71" s="110" t="s">
        <v>704</v>
      </c>
      <c r="DC71" s="110" t="s">
        <v>704</v>
      </c>
      <c r="DD71" s="110" t="s">
        <v>704</v>
      </c>
      <c r="DE71" s="110" t="s">
        <v>704</v>
      </c>
      <c r="DF71" s="110" t="s">
        <v>704</v>
      </c>
    </row>
    <row r="72" spans="2:110" x14ac:dyDescent="0.2">
      <c r="B72" s="8" t="s">
        <v>203</v>
      </c>
      <c r="C72" s="11" t="s">
        <v>204</v>
      </c>
      <c r="D72" s="115" t="s">
        <v>26</v>
      </c>
      <c r="E72" s="114">
        <v>0</v>
      </c>
      <c r="F72" s="114"/>
      <c r="G72" s="114">
        <v>0</v>
      </c>
      <c r="H72" s="114"/>
      <c r="I72" s="114">
        <v>0</v>
      </c>
      <c r="J72" s="114">
        <v>0</v>
      </c>
      <c r="K72" s="114">
        <v>0</v>
      </c>
      <c r="L72" s="114">
        <v>0</v>
      </c>
      <c r="M72" s="114">
        <v>0</v>
      </c>
      <c r="N72" s="114">
        <v>0</v>
      </c>
      <c r="O72" s="114">
        <v>0</v>
      </c>
      <c r="P72" s="114">
        <v>0</v>
      </c>
      <c r="Q72" s="114">
        <v>0</v>
      </c>
      <c r="R72" s="114">
        <v>0</v>
      </c>
      <c r="S72" s="114">
        <v>0</v>
      </c>
      <c r="T72" s="114">
        <v>0</v>
      </c>
      <c r="U72" s="114">
        <v>0</v>
      </c>
      <c r="V72" s="114">
        <v>0</v>
      </c>
      <c r="W72" s="114">
        <v>0</v>
      </c>
      <c r="X72" s="116">
        <f t="shared" ref="X72:X135" si="7">SUM(E72:W72)</f>
        <v>0</v>
      </c>
      <c r="Y72" s="251"/>
      <c r="AD72" s="10">
        <v>700</v>
      </c>
      <c r="AE72" s="10">
        <v>727</v>
      </c>
      <c r="AF72" s="114">
        <v>0</v>
      </c>
      <c r="AG72" s="114">
        <f t="shared" si="1"/>
        <v>0</v>
      </c>
      <c r="AJ72" s="110" t="s">
        <v>704</v>
      </c>
      <c r="AK72" s="110" t="s">
        <v>704</v>
      </c>
      <c r="AL72" s="110" t="s">
        <v>704</v>
      </c>
      <c r="AM72" s="110" t="s">
        <v>704</v>
      </c>
      <c r="AN72" s="110" t="s">
        <v>704</v>
      </c>
      <c r="AO72" s="110" t="s">
        <v>704</v>
      </c>
      <c r="AP72" s="110" t="s">
        <v>704</v>
      </c>
      <c r="AQ72" s="110" t="s">
        <v>704</v>
      </c>
      <c r="AR72" s="110" t="s">
        <v>704</v>
      </c>
      <c r="AS72" s="110" t="s">
        <v>704</v>
      </c>
      <c r="AT72" s="110" t="s">
        <v>704</v>
      </c>
      <c r="AU72" s="110" t="s">
        <v>704</v>
      </c>
      <c r="AV72" s="110" t="s">
        <v>704</v>
      </c>
      <c r="AW72" s="110" t="s">
        <v>704</v>
      </c>
      <c r="AX72" s="110" t="s">
        <v>704</v>
      </c>
      <c r="AY72" s="110" t="s">
        <v>704</v>
      </c>
      <c r="AZ72" s="110" t="s">
        <v>704</v>
      </c>
      <c r="BA72" s="110" t="s">
        <v>704</v>
      </c>
      <c r="BB72" s="110" t="s">
        <v>704</v>
      </c>
      <c r="BC72" s="110" t="s">
        <v>704</v>
      </c>
      <c r="BD72" s="110" t="s">
        <v>704</v>
      </c>
      <c r="BE72" s="110" t="s">
        <v>704</v>
      </c>
      <c r="BF72" s="110" t="s">
        <v>704</v>
      </c>
      <c r="BG72" s="110" t="s">
        <v>704</v>
      </c>
      <c r="BH72" s="110" t="s">
        <v>704</v>
      </c>
      <c r="BI72" s="110" t="s">
        <v>704</v>
      </c>
      <c r="BJ72" s="110" t="s">
        <v>704</v>
      </c>
      <c r="BK72" s="110" t="s">
        <v>704</v>
      </c>
      <c r="BL72" s="110" t="s">
        <v>704</v>
      </c>
      <c r="BM72" s="110" t="s">
        <v>704</v>
      </c>
      <c r="BN72" s="110" t="s">
        <v>704</v>
      </c>
      <c r="BO72" s="110" t="s">
        <v>704</v>
      </c>
      <c r="BP72" s="110" t="s">
        <v>704</v>
      </c>
      <c r="BQ72" s="110" t="s">
        <v>704</v>
      </c>
      <c r="BR72" s="110" t="s">
        <v>704</v>
      </c>
      <c r="BS72" s="110" t="s">
        <v>704</v>
      </c>
      <c r="BT72" s="110" t="s">
        <v>704</v>
      </c>
      <c r="BU72" s="110" t="s">
        <v>704</v>
      </c>
      <c r="BV72" s="110" t="s">
        <v>704</v>
      </c>
      <c r="BW72" s="110" t="s">
        <v>704</v>
      </c>
      <c r="BX72" s="110" t="s">
        <v>704</v>
      </c>
      <c r="BY72" s="110" t="s">
        <v>704</v>
      </c>
      <c r="BZ72" s="110" t="s">
        <v>704</v>
      </c>
      <c r="CA72" s="110" t="s">
        <v>704</v>
      </c>
      <c r="CB72" s="110" t="s">
        <v>704</v>
      </c>
      <c r="CC72" s="110" t="s">
        <v>704</v>
      </c>
      <c r="CD72" s="110" t="s">
        <v>704</v>
      </c>
      <c r="CE72" s="110" t="s">
        <v>704</v>
      </c>
      <c r="CF72" s="110" t="s">
        <v>704</v>
      </c>
      <c r="CG72" s="110" t="s">
        <v>704</v>
      </c>
      <c r="CH72" s="110" t="s">
        <v>704</v>
      </c>
      <c r="CI72" s="110" t="s">
        <v>704</v>
      </c>
      <c r="CJ72" s="110" t="s">
        <v>704</v>
      </c>
      <c r="CK72" s="110" t="s">
        <v>704</v>
      </c>
      <c r="CL72" s="110" t="s">
        <v>704</v>
      </c>
      <c r="CM72" s="110" t="s">
        <v>704</v>
      </c>
      <c r="CN72" s="110" t="s">
        <v>704</v>
      </c>
      <c r="CO72" s="110" t="s">
        <v>704</v>
      </c>
      <c r="CP72" s="110" t="s">
        <v>704</v>
      </c>
      <c r="CQ72" s="110" t="s">
        <v>704</v>
      </c>
      <c r="CR72" s="110" t="s">
        <v>704</v>
      </c>
      <c r="CS72" s="110" t="s">
        <v>704</v>
      </c>
      <c r="CT72" s="110" t="s">
        <v>704</v>
      </c>
      <c r="CU72" s="110" t="s">
        <v>704</v>
      </c>
      <c r="CV72" s="110" t="s">
        <v>704</v>
      </c>
      <c r="CW72" s="110" t="s">
        <v>704</v>
      </c>
      <c r="CX72" s="110" t="s">
        <v>704</v>
      </c>
      <c r="CY72" s="110" t="s">
        <v>704</v>
      </c>
      <c r="CZ72" s="110" t="s">
        <v>704</v>
      </c>
      <c r="DA72" s="110" t="s">
        <v>704</v>
      </c>
      <c r="DB72" s="110" t="s">
        <v>704</v>
      </c>
      <c r="DC72" s="110" t="s">
        <v>704</v>
      </c>
      <c r="DD72" s="110" t="s">
        <v>704</v>
      </c>
      <c r="DE72" s="110" t="s">
        <v>704</v>
      </c>
      <c r="DF72" s="110" t="s">
        <v>704</v>
      </c>
    </row>
    <row r="73" spans="2:110" x14ac:dyDescent="0.2">
      <c r="B73" s="4" t="s">
        <v>205</v>
      </c>
      <c r="C73" s="5" t="s">
        <v>206</v>
      </c>
      <c r="D73" s="118"/>
      <c r="E73" s="112">
        <v>0</v>
      </c>
      <c r="F73" s="112"/>
      <c r="G73" s="112"/>
      <c r="H73" s="112"/>
      <c r="I73" s="112">
        <v>0</v>
      </c>
      <c r="J73" s="112">
        <v>0</v>
      </c>
      <c r="K73" s="112">
        <v>0</v>
      </c>
      <c r="L73" s="112">
        <v>0</v>
      </c>
      <c r="M73" s="112">
        <v>0</v>
      </c>
      <c r="N73" s="112">
        <v>0</v>
      </c>
      <c r="O73" s="112">
        <v>0</v>
      </c>
      <c r="P73" s="112">
        <v>0</v>
      </c>
      <c r="Q73" s="112">
        <v>0</v>
      </c>
      <c r="R73" s="112">
        <v>0</v>
      </c>
      <c r="S73" s="112">
        <v>0</v>
      </c>
      <c r="T73" s="112">
        <v>0</v>
      </c>
      <c r="U73" s="112">
        <v>0</v>
      </c>
      <c r="V73" s="112">
        <v>0</v>
      </c>
      <c r="W73" s="112">
        <v>0</v>
      </c>
      <c r="X73" s="113">
        <f t="shared" si="7"/>
        <v>0</v>
      </c>
      <c r="Y73" s="251"/>
      <c r="AD73" s="7">
        <v>800</v>
      </c>
      <c r="AE73" s="7">
        <v>800</v>
      </c>
      <c r="AF73" s="114">
        <v>0</v>
      </c>
      <c r="AG73" s="114">
        <f t="shared" ref="AG73:AG136" si="8">+AF73-X73</f>
        <v>0</v>
      </c>
      <c r="AJ73" s="110" t="s">
        <v>704</v>
      </c>
      <c r="AK73" s="110" t="s">
        <v>704</v>
      </c>
      <c r="AL73" s="110" t="s">
        <v>704</v>
      </c>
      <c r="AM73" s="110" t="s">
        <v>704</v>
      </c>
      <c r="AN73" s="110" t="s">
        <v>704</v>
      </c>
      <c r="AO73" s="110" t="s">
        <v>704</v>
      </c>
      <c r="AP73" s="110" t="s">
        <v>704</v>
      </c>
      <c r="AQ73" s="110" t="s">
        <v>704</v>
      </c>
      <c r="AR73" s="110" t="s">
        <v>704</v>
      </c>
      <c r="AS73" s="110" t="s">
        <v>704</v>
      </c>
      <c r="AT73" s="110" t="s">
        <v>704</v>
      </c>
      <c r="AU73" s="110" t="s">
        <v>704</v>
      </c>
      <c r="AV73" s="110" t="s">
        <v>704</v>
      </c>
      <c r="AW73" s="110" t="s">
        <v>704</v>
      </c>
      <c r="AX73" s="110" t="s">
        <v>704</v>
      </c>
      <c r="AY73" s="110" t="s">
        <v>704</v>
      </c>
      <c r="AZ73" s="110" t="s">
        <v>704</v>
      </c>
      <c r="BA73" s="110" t="s">
        <v>704</v>
      </c>
      <c r="BB73" s="110" t="s">
        <v>704</v>
      </c>
      <c r="BC73" s="110" t="s">
        <v>704</v>
      </c>
      <c r="BD73" s="110" t="s">
        <v>704</v>
      </c>
      <c r="BE73" s="110" t="s">
        <v>704</v>
      </c>
      <c r="BF73" s="110" t="s">
        <v>704</v>
      </c>
      <c r="BG73" s="110" t="s">
        <v>704</v>
      </c>
      <c r="BH73" s="110" t="s">
        <v>704</v>
      </c>
      <c r="BI73" s="110" t="s">
        <v>704</v>
      </c>
      <c r="BJ73" s="110" t="s">
        <v>704</v>
      </c>
      <c r="BK73" s="110" t="s">
        <v>704</v>
      </c>
      <c r="BL73" s="110" t="s">
        <v>704</v>
      </c>
      <c r="BM73" s="110" t="s">
        <v>704</v>
      </c>
      <c r="BN73" s="110" t="s">
        <v>704</v>
      </c>
      <c r="BO73" s="110" t="s">
        <v>704</v>
      </c>
      <c r="BP73" s="110" t="s">
        <v>704</v>
      </c>
      <c r="BQ73" s="110" t="s">
        <v>704</v>
      </c>
      <c r="BR73" s="110" t="s">
        <v>704</v>
      </c>
      <c r="BS73" s="110" t="s">
        <v>704</v>
      </c>
      <c r="BT73" s="110" t="s">
        <v>704</v>
      </c>
      <c r="BU73" s="110" t="s">
        <v>704</v>
      </c>
      <c r="BV73" s="110" t="s">
        <v>704</v>
      </c>
      <c r="BW73" s="110" t="s">
        <v>704</v>
      </c>
      <c r="BX73" s="110" t="s">
        <v>704</v>
      </c>
      <c r="BY73" s="110" t="s">
        <v>704</v>
      </c>
      <c r="BZ73" s="110" t="s">
        <v>704</v>
      </c>
      <c r="CA73" s="110" t="s">
        <v>704</v>
      </c>
      <c r="CB73" s="110" t="s">
        <v>704</v>
      </c>
      <c r="CC73" s="110" t="s">
        <v>704</v>
      </c>
      <c r="CD73" s="110" t="s">
        <v>704</v>
      </c>
      <c r="CE73" s="110" t="s">
        <v>704</v>
      </c>
      <c r="CF73" s="110" t="s">
        <v>704</v>
      </c>
      <c r="CG73" s="110" t="s">
        <v>704</v>
      </c>
      <c r="CH73" s="110" t="s">
        <v>704</v>
      </c>
      <c r="CI73" s="110" t="s">
        <v>704</v>
      </c>
      <c r="CJ73" s="110" t="s">
        <v>704</v>
      </c>
      <c r="CK73" s="110" t="s">
        <v>704</v>
      </c>
      <c r="CL73" s="110" t="s">
        <v>704</v>
      </c>
      <c r="CM73" s="110" t="s">
        <v>704</v>
      </c>
      <c r="CN73" s="110" t="s">
        <v>704</v>
      </c>
      <c r="CO73" s="110" t="s">
        <v>704</v>
      </c>
      <c r="CP73" s="110" t="s">
        <v>704</v>
      </c>
      <c r="CQ73" s="110" t="s">
        <v>704</v>
      </c>
      <c r="CR73" s="110" t="s">
        <v>704</v>
      </c>
      <c r="CS73" s="110" t="s">
        <v>704</v>
      </c>
      <c r="CT73" s="110" t="s">
        <v>704</v>
      </c>
      <c r="CU73" s="110" t="s">
        <v>704</v>
      </c>
      <c r="CV73" s="110" t="s">
        <v>704</v>
      </c>
      <c r="CW73" s="110" t="s">
        <v>704</v>
      </c>
      <c r="CX73" s="110" t="s">
        <v>704</v>
      </c>
      <c r="CY73" s="110" t="s">
        <v>704</v>
      </c>
      <c r="CZ73" s="110" t="s">
        <v>704</v>
      </c>
      <c r="DA73" s="110" t="s">
        <v>704</v>
      </c>
      <c r="DB73" s="110" t="s">
        <v>704</v>
      </c>
      <c r="DC73" s="110" t="s">
        <v>704</v>
      </c>
      <c r="DD73" s="110" t="s">
        <v>704</v>
      </c>
      <c r="DE73" s="110" t="s">
        <v>704</v>
      </c>
      <c r="DF73" s="110" t="s">
        <v>704</v>
      </c>
    </row>
    <row r="74" spans="2:110" x14ac:dyDescent="0.2">
      <c r="B74" s="8" t="s">
        <v>207</v>
      </c>
      <c r="C74" s="9" t="s">
        <v>208</v>
      </c>
      <c r="D74" s="115" t="str">
        <f t="shared" ref="D74:D95" si="9">+AJ74&amp;" "&amp;AK74&amp;" "&amp;AL74&amp;" "&amp;AM74&amp;" "&amp;AN74&amp;" "&amp;AO74&amp;" "&amp;AP74&amp;" "&amp;AQ74&amp;" "&amp;AR74&amp;" "&amp;AS74&amp;" "&amp;AT74&amp;" "&amp;AU74&amp;" "&amp;AV74&amp;" "&amp;AW74&amp;" "&amp;AX74&amp;" "&amp;AY74&amp;" "&amp;AZ74&amp;" "&amp;BA74&amp;" "&amp;BB74&amp;" "&amp;BC74&amp;" "&amp;BD74&amp;" "&amp;BE74&amp;" "&amp;BF74&amp;" "&amp;BG74&amp;" "&amp;BH74&amp;" "&amp;BI74&amp;" "&amp;BJ74&amp;" "&amp;BK74&amp;" "&amp;BL74&amp;" "&amp;BM74&amp;" "&amp;BN74&amp;" "&amp;BO74&amp;" "&amp;BP74&amp;" "&amp;BQ74&amp;" "&amp;BR74&amp;" "&amp;BS74&amp;" "&amp;BT74&amp;" "&amp;BU74&amp;" "&amp;BV74&amp;" "&amp;BW74&amp;" "&amp;BX74&amp;" "&amp;BY74&amp;" "&amp;BZ74&amp;" "&amp;CA74&amp;" "&amp;CB74&amp;" "&amp;CC74&amp;" "&amp;CD74&amp;" "&amp;CE74&amp;" "&amp;CF74&amp;" "&amp;CG74&amp;" "&amp;CH74&amp;" "&amp;CI74&amp;" "&amp;CJ74&amp;" "&amp;CK74&amp;" "&amp;CL74&amp;" "&amp;CM74&amp;" "&amp;CN74&amp;" "&amp;CO74&amp;" "&amp;CP74&amp;" "&amp;CQ74&amp;" "&amp;CR74&amp;" "&amp;CS74&amp;" "&amp;CT74&amp;" "&amp;CU74&amp;" "&amp;CV74&amp;" "&amp;CW74&amp;" "&amp;CX74&amp;" "&amp;CY74&amp;" "&amp;CZ74&amp;" "&amp;DA74&amp;" "&amp;DB74&amp;" "&amp;DC74&amp;" "&amp;DD74&amp;" "&amp;DE74&amp;" "&amp;DF74</f>
        <v xml:space="preserve">8708103                                                                          </v>
      </c>
      <c r="E74" s="114">
        <v>1663.16</v>
      </c>
      <c r="F74" s="114"/>
      <c r="G74" s="114"/>
      <c r="H74" s="114"/>
      <c r="I74" s="114">
        <v>0</v>
      </c>
      <c r="J74" s="114">
        <v>0</v>
      </c>
      <c r="K74" s="114">
        <v>0</v>
      </c>
      <c r="L74" s="114">
        <v>0</v>
      </c>
      <c r="M74" s="114">
        <v>0</v>
      </c>
      <c r="N74" s="114">
        <v>0</v>
      </c>
      <c r="O74" s="114">
        <v>0</v>
      </c>
      <c r="P74" s="114">
        <v>0</v>
      </c>
      <c r="Q74" s="114">
        <v>0</v>
      </c>
      <c r="R74" s="114">
        <v>0</v>
      </c>
      <c r="S74" s="114">
        <v>0</v>
      </c>
      <c r="T74" s="114">
        <v>0</v>
      </c>
      <c r="U74" s="114">
        <v>0</v>
      </c>
      <c r="V74" s="114">
        <v>0</v>
      </c>
      <c r="W74" s="114">
        <v>0</v>
      </c>
      <c r="X74" s="116">
        <f t="shared" si="7"/>
        <v>1663.16</v>
      </c>
      <c r="Y74" s="251"/>
      <c r="AD74" s="10">
        <v>800</v>
      </c>
      <c r="AE74" s="10">
        <v>801</v>
      </c>
      <c r="AF74" s="114">
        <v>1663.16</v>
      </c>
      <c r="AG74" s="114">
        <f t="shared" si="8"/>
        <v>0</v>
      </c>
      <c r="AJ74" s="110">
        <v>8708103</v>
      </c>
      <c r="AK74" s="110" t="s">
        <v>704</v>
      </c>
      <c r="AL74" s="110" t="s">
        <v>704</v>
      </c>
      <c r="AM74" s="110" t="s">
        <v>704</v>
      </c>
      <c r="AN74" s="110" t="s">
        <v>704</v>
      </c>
      <c r="AO74" s="110" t="s">
        <v>704</v>
      </c>
      <c r="AP74" s="110" t="s">
        <v>704</v>
      </c>
      <c r="AQ74" s="110" t="s">
        <v>704</v>
      </c>
      <c r="AR74" s="110" t="s">
        <v>704</v>
      </c>
      <c r="AS74" s="110" t="s">
        <v>704</v>
      </c>
      <c r="AT74" s="110" t="s">
        <v>704</v>
      </c>
      <c r="AU74" s="110" t="s">
        <v>704</v>
      </c>
      <c r="AV74" s="110" t="s">
        <v>704</v>
      </c>
      <c r="AW74" s="110" t="s">
        <v>704</v>
      </c>
      <c r="AX74" s="110" t="s">
        <v>704</v>
      </c>
      <c r="AY74" s="110" t="s">
        <v>704</v>
      </c>
      <c r="AZ74" s="110" t="s">
        <v>704</v>
      </c>
      <c r="BA74" s="110" t="s">
        <v>704</v>
      </c>
      <c r="BB74" s="110" t="s">
        <v>704</v>
      </c>
      <c r="BC74" s="110" t="s">
        <v>704</v>
      </c>
      <c r="BD74" s="110" t="s">
        <v>704</v>
      </c>
      <c r="BE74" s="110" t="s">
        <v>704</v>
      </c>
      <c r="BF74" s="110" t="s">
        <v>704</v>
      </c>
      <c r="BG74" s="110" t="s">
        <v>704</v>
      </c>
      <c r="BH74" s="110" t="s">
        <v>704</v>
      </c>
      <c r="BI74" s="110" t="s">
        <v>704</v>
      </c>
      <c r="BJ74" s="110" t="s">
        <v>704</v>
      </c>
      <c r="BK74" s="110" t="s">
        <v>704</v>
      </c>
      <c r="BL74" s="110" t="s">
        <v>704</v>
      </c>
      <c r="BM74" s="110" t="s">
        <v>704</v>
      </c>
      <c r="BN74" s="110" t="s">
        <v>704</v>
      </c>
      <c r="BO74" s="110" t="s">
        <v>704</v>
      </c>
      <c r="BP74" s="110" t="s">
        <v>704</v>
      </c>
      <c r="BQ74" s="110" t="s">
        <v>704</v>
      </c>
      <c r="BR74" s="110" t="s">
        <v>704</v>
      </c>
      <c r="BS74" s="110" t="s">
        <v>704</v>
      </c>
      <c r="BT74" s="110" t="s">
        <v>704</v>
      </c>
      <c r="BU74" s="110" t="s">
        <v>704</v>
      </c>
      <c r="BV74" s="110" t="s">
        <v>704</v>
      </c>
      <c r="BW74" s="110" t="s">
        <v>704</v>
      </c>
      <c r="BX74" s="110" t="s">
        <v>704</v>
      </c>
      <c r="BY74" s="110" t="s">
        <v>704</v>
      </c>
      <c r="BZ74" s="110" t="s">
        <v>704</v>
      </c>
      <c r="CA74" s="110" t="s">
        <v>704</v>
      </c>
      <c r="CB74" s="110" t="s">
        <v>704</v>
      </c>
      <c r="CC74" s="110" t="s">
        <v>704</v>
      </c>
      <c r="CD74" s="110" t="s">
        <v>704</v>
      </c>
      <c r="CE74" s="110" t="s">
        <v>704</v>
      </c>
      <c r="CF74" s="110" t="s">
        <v>704</v>
      </c>
      <c r="CG74" s="110" t="s">
        <v>704</v>
      </c>
      <c r="CH74" s="110" t="s">
        <v>704</v>
      </c>
      <c r="CI74" s="110" t="s">
        <v>704</v>
      </c>
      <c r="CJ74" s="110" t="s">
        <v>704</v>
      </c>
      <c r="CK74" s="110" t="s">
        <v>704</v>
      </c>
      <c r="CL74" s="110" t="s">
        <v>704</v>
      </c>
      <c r="CM74" s="110" t="s">
        <v>704</v>
      </c>
      <c r="CN74" s="110" t="s">
        <v>704</v>
      </c>
      <c r="CO74" s="110" t="s">
        <v>704</v>
      </c>
      <c r="CP74" s="110" t="s">
        <v>704</v>
      </c>
      <c r="CQ74" s="110" t="s">
        <v>704</v>
      </c>
      <c r="CR74" s="110" t="s">
        <v>704</v>
      </c>
      <c r="CS74" s="110" t="s">
        <v>704</v>
      </c>
      <c r="CT74" s="110" t="s">
        <v>704</v>
      </c>
      <c r="CU74" s="110" t="s">
        <v>704</v>
      </c>
      <c r="CV74" s="110" t="s">
        <v>704</v>
      </c>
      <c r="CW74" s="110" t="s">
        <v>704</v>
      </c>
      <c r="CX74" s="110" t="s">
        <v>704</v>
      </c>
      <c r="CY74" s="110" t="s">
        <v>704</v>
      </c>
      <c r="CZ74" s="110" t="s">
        <v>704</v>
      </c>
      <c r="DA74" s="110" t="s">
        <v>704</v>
      </c>
      <c r="DB74" s="110" t="s">
        <v>704</v>
      </c>
      <c r="DC74" s="110" t="s">
        <v>704</v>
      </c>
      <c r="DD74" s="110" t="s">
        <v>704</v>
      </c>
      <c r="DE74" s="110" t="s">
        <v>704</v>
      </c>
      <c r="DF74" s="110" t="s">
        <v>704</v>
      </c>
    </row>
    <row r="75" spans="2:110" x14ac:dyDescent="0.2">
      <c r="B75" s="8" t="s">
        <v>209</v>
      </c>
      <c r="C75" s="9" t="s">
        <v>210</v>
      </c>
      <c r="D75" s="115" t="str">
        <f t="shared" si="9"/>
        <v xml:space="preserve">                                                                          </v>
      </c>
      <c r="E75" s="114">
        <v>0</v>
      </c>
      <c r="F75" s="114"/>
      <c r="G75" s="114"/>
      <c r="H75" s="114"/>
      <c r="I75" s="114">
        <v>0</v>
      </c>
      <c r="J75" s="114">
        <v>0</v>
      </c>
      <c r="K75" s="114">
        <v>0</v>
      </c>
      <c r="L75" s="114">
        <v>0</v>
      </c>
      <c r="M75" s="114">
        <v>0</v>
      </c>
      <c r="N75" s="114">
        <v>0</v>
      </c>
      <c r="O75" s="114">
        <v>0</v>
      </c>
      <c r="P75" s="114">
        <v>0</v>
      </c>
      <c r="Q75" s="114">
        <v>0</v>
      </c>
      <c r="R75" s="114">
        <v>0</v>
      </c>
      <c r="S75" s="114">
        <v>0</v>
      </c>
      <c r="T75" s="114">
        <v>0</v>
      </c>
      <c r="U75" s="114">
        <v>0</v>
      </c>
      <c r="V75" s="114">
        <v>0</v>
      </c>
      <c r="W75" s="114">
        <v>0</v>
      </c>
      <c r="X75" s="116">
        <f t="shared" si="7"/>
        <v>0</v>
      </c>
      <c r="Y75" s="251"/>
      <c r="AD75" s="10">
        <v>800</v>
      </c>
      <c r="AE75" s="10">
        <v>802</v>
      </c>
      <c r="AF75" s="114">
        <v>0</v>
      </c>
      <c r="AG75" s="114">
        <f t="shared" si="8"/>
        <v>0</v>
      </c>
      <c r="AJ75" s="110" t="s">
        <v>704</v>
      </c>
      <c r="AK75" s="110" t="s">
        <v>704</v>
      </c>
      <c r="AL75" s="110" t="s">
        <v>704</v>
      </c>
      <c r="AM75" s="110" t="s">
        <v>704</v>
      </c>
      <c r="AN75" s="110" t="s">
        <v>704</v>
      </c>
      <c r="AO75" s="110" t="s">
        <v>704</v>
      </c>
      <c r="AP75" s="110" t="s">
        <v>704</v>
      </c>
      <c r="AQ75" s="110" t="s">
        <v>704</v>
      </c>
      <c r="AR75" s="110" t="s">
        <v>704</v>
      </c>
      <c r="AS75" s="110" t="s">
        <v>704</v>
      </c>
      <c r="AT75" s="110" t="s">
        <v>704</v>
      </c>
      <c r="AU75" s="110" t="s">
        <v>704</v>
      </c>
      <c r="AV75" s="110" t="s">
        <v>704</v>
      </c>
      <c r="AW75" s="110" t="s">
        <v>704</v>
      </c>
      <c r="AX75" s="110" t="s">
        <v>704</v>
      </c>
      <c r="AY75" s="110" t="s">
        <v>704</v>
      </c>
      <c r="AZ75" s="110" t="s">
        <v>704</v>
      </c>
      <c r="BA75" s="110" t="s">
        <v>704</v>
      </c>
      <c r="BB75" s="110" t="s">
        <v>704</v>
      </c>
      <c r="BC75" s="110" t="s">
        <v>704</v>
      </c>
      <c r="BD75" s="110" t="s">
        <v>704</v>
      </c>
      <c r="BE75" s="110" t="s">
        <v>704</v>
      </c>
      <c r="BF75" s="110" t="s">
        <v>704</v>
      </c>
      <c r="BG75" s="110" t="s">
        <v>704</v>
      </c>
      <c r="BH75" s="110" t="s">
        <v>704</v>
      </c>
      <c r="BI75" s="110" t="s">
        <v>704</v>
      </c>
      <c r="BJ75" s="110" t="s">
        <v>704</v>
      </c>
      <c r="BK75" s="110" t="s">
        <v>704</v>
      </c>
      <c r="BL75" s="110" t="s">
        <v>704</v>
      </c>
      <c r="BM75" s="110" t="s">
        <v>704</v>
      </c>
      <c r="BN75" s="110" t="s">
        <v>704</v>
      </c>
      <c r="BO75" s="110" t="s">
        <v>704</v>
      </c>
      <c r="BP75" s="110" t="s">
        <v>704</v>
      </c>
      <c r="BQ75" s="110" t="s">
        <v>704</v>
      </c>
      <c r="BR75" s="110" t="s">
        <v>704</v>
      </c>
      <c r="BS75" s="110" t="s">
        <v>704</v>
      </c>
      <c r="BT75" s="110" t="s">
        <v>704</v>
      </c>
      <c r="BU75" s="110" t="s">
        <v>704</v>
      </c>
      <c r="BV75" s="110" t="s">
        <v>704</v>
      </c>
      <c r="BW75" s="110" t="s">
        <v>704</v>
      </c>
      <c r="BX75" s="110" t="s">
        <v>704</v>
      </c>
      <c r="BY75" s="110" t="s">
        <v>704</v>
      </c>
      <c r="BZ75" s="110" t="s">
        <v>704</v>
      </c>
      <c r="CA75" s="110" t="s">
        <v>704</v>
      </c>
      <c r="CB75" s="110" t="s">
        <v>704</v>
      </c>
      <c r="CC75" s="110" t="s">
        <v>704</v>
      </c>
      <c r="CD75" s="110" t="s">
        <v>704</v>
      </c>
      <c r="CE75" s="110" t="s">
        <v>704</v>
      </c>
      <c r="CF75" s="110" t="s">
        <v>704</v>
      </c>
      <c r="CG75" s="110" t="s">
        <v>704</v>
      </c>
      <c r="CH75" s="110" t="s">
        <v>704</v>
      </c>
      <c r="CI75" s="110" t="s">
        <v>704</v>
      </c>
      <c r="CJ75" s="110" t="s">
        <v>704</v>
      </c>
      <c r="CK75" s="110" t="s">
        <v>704</v>
      </c>
      <c r="CL75" s="110" t="s">
        <v>704</v>
      </c>
      <c r="CM75" s="110" t="s">
        <v>704</v>
      </c>
      <c r="CN75" s="110" t="s">
        <v>704</v>
      </c>
      <c r="CO75" s="110" t="s">
        <v>704</v>
      </c>
      <c r="CP75" s="110" t="s">
        <v>704</v>
      </c>
      <c r="CQ75" s="110" t="s">
        <v>704</v>
      </c>
      <c r="CR75" s="110" t="s">
        <v>704</v>
      </c>
      <c r="CS75" s="110" t="s">
        <v>704</v>
      </c>
      <c r="CT75" s="110" t="s">
        <v>704</v>
      </c>
      <c r="CU75" s="110" t="s">
        <v>704</v>
      </c>
      <c r="CV75" s="110" t="s">
        <v>704</v>
      </c>
      <c r="CW75" s="110" t="s">
        <v>704</v>
      </c>
      <c r="CX75" s="110" t="s">
        <v>704</v>
      </c>
      <c r="CY75" s="110" t="s">
        <v>704</v>
      </c>
      <c r="CZ75" s="110" t="s">
        <v>704</v>
      </c>
      <c r="DA75" s="110" t="s">
        <v>704</v>
      </c>
      <c r="DB75" s="110" t="s">
        <v>704</v>
      </c>
      <c r="DC75" s="110" t="s">
        <v>704</v>
      </c>
      <c r="DD75" s="110" t="s">
        <v>704</v>
      </c>
      <c r="DE75" s="110" t="s">
        <v>704</v>
      </c>
      <c r="DF75" s="110" t="s">
        <v>704</v>
      </c>
    </row>
    <row r="76" spans="2:110" x14ac:dyDescent="0.2">
      <c r="B76" s="8" t="s">
        <v>211</v>
      </c>
      <c r="C76" s="9" t="s">
        <v>212</v>
      </c>
      <c r="D76" s="115" t="str">
        <f t="shared" si="9"/>
        <v xml:space="preserve">                                                                          </v>
      </c>
      <c r="E76" s="114">
        <v>0</v>
      </c>
      <c r="F76" s="114"/>
      <c r="G76" s="114"/>
      <c r="H76" s="114"/>
      <c r="I76" s="114">
        <v>0</v>
      </c>
      <c r="J76" s="114">
        <v>0</v>
      </c>
      <c r="K76" s="114">
        <v>0</v>
      </c>
      <c r="L76" s="114">
        <v>0</v>
      </c>
      <c r="M76" s="114">
        <v>0</v>
      </c>
      <c r="N76" s="114">
        <v>0</v>
      </c>
      <c r="O76" s="114">
        <v>0</v>
      </c>
      <c r="P76" s="114">
        <v>0</v>
      </c>
      <c r="Q76" s="114">
        <v>0</v>
      </c>
      <c r="R76" s="114">
        <v>0</v>
      </c>
      <c r="S76" s="114">
        <v>0</v>
      </c>
      <c r="T76" s="114">
        <v>0</v>
      </c>
      <c r="U76" s="114">
        <v>0</v>
      </c>
      <c r="V76" s="114">
        <v>0</v>
      </c>
      <c r="W76" s="114">
        <v>0</v>
      </c>
      <c r="X76" s="116">
        <f t="shared" si="7"/>
        <v>0</v>
      </c>
      <c r="Y76" s="251"/>
      <c r="AD76" s="10">
        <v>800</v>
      </c>
      <c r="AE76" s="10">
        <v>803</v>
      </c>
      <c r="AF76" s="114">
        <v>0</v>
      </c>
      <c r="AG76" s="114">
        <f t="shared" si="8"/>
        <v>0</v>
      </c>
      <c r="AJ76" s="110" t="s">
        <v>704</v>
      </c>
      <c r="AK76" s="110" t="s">
        <v>704</v>
      </c>
      <c r="AL76" s="110" t="s">
        <v>704</v>
      </c>
      <c r="AM76" s="110" t="s">
        <v>704</v>
      </c>
      <c r="AN76" s="110" t="s">
        <v>704</v>
      </c>
      <c r="AO76" s="110" t="s">
        <v>704</v>
      </c>
      <c r="AP76" s="110" t="s">
        <v>704</v>
      </c>
      <c r="AQ76" s="110" t="s">
        <v>704</v>
      </c>
      <c r="AR76" s="110" t="s">
        <v>704</v>
      </c>
      <c r="AS76" s="110" t="s">
        <v>704</v>
      </c>
      <c r="AT76" s="110" t="s">
        <v>704</v>
      </c>
      <c r="AU76" s="110" t="s">
        <v>704</v>
      </c>
      <c r="AV76" s="110" t="s">
        <v>704</v>
      </c>
      <c r="AW76" s="110" t="s">
        <v>704</v>
      </c>
      <c r="AX76" s="110" t="s">
        <v>704</v>
      </c>
      <c r="AY76" s="110" t="s">
        <v>704</v>
      </c>
      <c r="AZ76" s="110" t="s">
        <v>704</v>
      </c>
      <c r="BA76" s="110" t="s">
        <v>704</v>
      </c>
      <c r="BB76" s="110" t="s">
        <v>704</v>
      </c>
      <c r="BC76" s="110" t="s">
        <v>704</v>
      </c>
      <c r="BD76" s="110" t="s">
        <v>704</v>
      </c>
      <c r="BE76" s="110" t="s">
        <v>704</v>
      </c>
      <c r="BF76" s="110" t="s">
        <v>704</v>
      </c>
      <c r="BG76" s="110" t="s">
        <v>704</v>
      </c>
      <c r="BH76" s="110" t="s">
        <v>704</v>
      </c>
      <c r="BI76" s="110" t="s">
        <v>704</v>
      </c>
      <c r="BJ76" s="110" t="s">
        <v>704</v>
      </c>
      <c r="BK76" s="110" t="s">
        <v>704</v>
      </c>
      <c r="BL76" s="110" t="s">
        <v>704</v>
      </c>
      <c r="BM76" s="110" t="s">
        <v>704</v>
      </c>
      <c r="BN76" s="110" t="s">
        <v>704</v>
      </c>
      <c r="BO76" s="110" t="s">
        <v>704</v>
      </c>
      <c r="BP76" s="110" t="s">
        <v>704</v>
      </c>
      <c r="BQ76" s="110" t="s">
        <v>704</v>
      </c>
      <c r="BR76" s="110" t="s">
        <v>704</v>
      </c>
      <c r="BS76" s="110" t="s">
        <v>704</v>
      </c>
      <c r="BT76" s="110" t="s">
        <v>704</v>
      </c>
      <c r="BU76" s="110" t="s">
        <v>704</v>
      </c>
      <c r="BV76" s="110" t="s">
        <v>704</v>
      </c>
      <c r="BW76" s="110" t="s">
        <v>704</v>
      </c>
      <c r="BX76" s="110" t="s">
        <v>704</v>
      </c>
      <c r="BY76" s="110" t="s">
        <v>704</v>
      </c>
      <c r="BZ76" s="110" t="s">
        <v>704</v>
      </c>
      <c r="CA76" s="110" t="s">
        <v>704</v>
      </c>
      <c r="CB76" s="110" t="s">
        <v>704</v>
      </c>
      <c r="CC76" s="110" t="s">
        <v>704</v>
      </c>
      <c r="CD76" s="110" t="s">
        <v>704</v>
      </c>
      <c r="CE76" s="110" t="s">
        <v>704</v>
      </c>
      <c r="CF76" s="110" t="s">
        <v>704</v>
      </c>
      <c r="CG76" s="110" t="s">
        <v>704</v>
      </c>
      <c r="CH76" s="110" t="s">
        <v>704</v>
      </c>
      <c r="CI76" s="110" t="s">
        <v>704</v>
      </c>
      <c r="CJ76" s="110" t="s">
        <v>704</v>
      </c>
      <c r="CK76" s="110" t="s">
        <v>704</v>
      </c>
      <c r="CL76" s="110" t="s">
        <v>704</v>
      </c>
      <c r="CM76" s="110" t="s">
        <v>704</v>
      </c>
      <c r="CN76" s="110" t="s">
        <v>704</v>
      </c>
      <c r="CO76" s="110" t="s">
        <v>704</v>
      </c>
      <c r="CP76" s="110" t="s">
        <v>704</v>
      </c>
      <c r="CQ76" s="110" t="s">
        <v>704</v>
      </c>
      <c r="CR76" s="110" t="s">
        <v>704</v>
      </c>
      <c r="CS76" s="110" t="s">
        <v>704</v>
      </c>
      <c r="CT76" s="110" t="s">
        <v>704</v>
      </c>
      <c r="CU76" s="110" t="s">
        <v>704</v>
      </c>
      <c r="CV76" s="110" t="s">
        <v>704</v>
      </c>
      <c r="CW76" s="110" t="s">
        <v>704</v>
      </c>
      <c r="CX76" s="110" t="s">
        <v>704</v>
      </c>
      <c r="CY76" s="110" t="s">
        <v>704</v>
      </c>
      <c r="CZ76" s="110" t="s">
        <v>704</v>
      </c>
      <c r="DA76" s="110" t="s">
        <v>704</v>
      </c>
      <c r="DB76" s="110" t="s">
        <v>704</v>
      </c>
      <c r="DC76" s="110" t="s">
        <v>704</v>
      </c>
      <c r="DD76" s="110" t="s">
        <v>704</v>
      </c>
      <c r="DE76" s="110" t="s">
        <v>704</v>
      </c>
      <c r="DF76" s="110" t="s">
        <v>704</v>
      </c>
    </row>
    <row r="77" spans="2:110" x14ac:dyDescent="0.2">
      <c r="B77" s="8" t="s">
        <v>213</v>
      </c>
      <c r="C77" s="9" t="s">
        <v>214</v>
      </c>
      <c r="D77" s="115" t="str">
        <f t="shared" si="9"/>
        <v xml:space="preserve">                                                                          </v>
      </c>
      <c r="E77" s="114">
        <v>0</v>
      </c>
      <c r="F77" s="114"/>
      <c r="G77" s="114"/>
      <c r="H77" s="114"/>
      <c r="I77" s="114">
        <v>0</v>
      </c>
      <c r="J77" s="114">
        <v>0</v>
      </c>
      <c r="K77" s="114">
        <v>0</v>
      </c>
      <c r="L77" s="114">
        <v>0</v>
      </c>
      <c r="M77" s="114">
        <v>0</v>
      </c>
      <c r="N77" s="114">
        <v>0</v>
      </c>
      <c r="O77" s="114">
        <v>0</v>
      </c>
      <c r="P77" s="114">
        <v>0</v>
      </c>
      <c r="Q77" s="114">
        <v>0</v>
      </c>
      <c r="R77" s="114">
        <v>0</v>
      </c>
      <c r="S77" s="114">
        <v>0</v>
      </c>
      <c r="T77" s="114">
        <v>0</v>
      </c>
      <c r="U77" s="114">
        <v>0</v>
      </c>
      <c r="V77" s="114">
        <v>0</v>
      </c>
      <c r="W77" s="114">
        <v>0</v>
      </c>
      <c r="X77" s="116">
        <f t="shared" si="7"/>
        <v>0</v>
      </c>
      <c r="Y77" s="251"/>
      <c r="AD77" s="10">
        <v>800</v>
      </c>
      <c r="AE77" s="10">
        <v>804</v>
      </c>
      <c r="AF77" s="114">
        <v>0</v>
      </c>
      <c r="AG77" s="114">
        <f t="shared" si="8"/>
        <v>0</v>
      </c>
      <c r="AJ77" s="110" t="s">
        <v>704</v>
      </c>
      <c r="AK77" s="110" t="s">
        <v>704</v>
      </c>
      <c r="AL77" s="110" t="s">
        <v>704</v>
      </c>
      <c r="AM77" s="110" t="s">
        <v>704</v>
      </c>
      <c r="AN77" s="110" t="s">
        <v>704</v>
      </c>
      <c r="AO77" s="110" t="s">
        <v>704</v>
      </c>
      <c r="AP77" s="110" t="s">
        <v>704</v>
      </c>
      <c r="AQ77" s="110" t="s">
        <v>704</v>
      </c>
      <c r="AR77" s="110" t="s">
        <v>704</v>
      </c>
      <c r="AS77" s="110" t="s">
        <v>704</v>
      </c>
      <c r="AT77" s="110" t="s">
        <v>704</v>
      </c>
      <c r="AU77" s="110" t="s">
        <v>704</v>
      </c>
      <c r="AV77" s="110" t="s">
        <v>704</v>
      </c>
      <c r="AW77" s="110" t="s">
        <v>704</v>
      </c>
      <c r="AX77" s="110" t="s">
        <v>704</v>
      </c>
      <c r="AY77" s="110" t="s">
        <v>704</v>
      </c>
      <c r="AZ77" s="110" t="s">
        <v>704</v>
      </c>
      <c r="BA77" s="110" t="s">
        <v>704</v>
      </c>
      <c r="BB77" s="110" t="s">
        <v>704</v>
      </c>
      <c r="BC77" s="110" t="s">
        <v>704</v>
      </c>
      <c r="BD77" s="110" t="s">
        <v>704</v>
      </c>
      <c r="BE77" s="110" t="s">
        <v>704</v>
      </c>
      <c r="BF77" s="110" t="s">
        <v>704</v>
      </c>
      <c r="BG77" s="110" t="s">
        <v>704</v>
      </c>
      <c r="BH77" s="110" t="s">
        <v>704</v>
      </c>
      <c r="BI77" s="110" t="s">
        <v>704</v>
      </c>
      <c r="BJ77" s="110" t="s">
        <v>704</v>
      </c>
      <c r="BK77" s="110" t="s">
        <v>704</v>
      </c>
      <c r="BL77" s="110" t="s">
        <v>704</v>
      </c>
      <c r="BM77" s="110" t="s">
        <v>704</v>
      </c>
      <c r="BN77" s="110" t="s">
        <v>704</v>
      </c>
      <c r="BO77" s="110" t="s">
        <v>704</v>
      </c>
      <c r="BP77" s="110" t="s">
        <v>704</v>
      </c>
      <c r="BQ77" s="110" t="s">
        <v>704</v>
      </c>
      <c r="BR77" s="110" t="s">
        <v>704</v>
      </c>
      <c r="BS77" s="110" t="s">
        <v>704</v>
      </c>
      <c r="BT77" s="110" t="s">
        <v>704</v>
      </c>
      <c r="BU77" s="110" t="s">
        <v>704</v>
      </c>
      <c r="BV77" s="110" t="s">
        <v>704</v>
      </c>
      <c r="BW77" s="110" t="s">
        <v>704</v>
      </c>
      <c r="BX77" s="110" t="s">
        <v>704</v>
      </c>
      <c r="BY77" s="110" t="s">
        <v>704</v>
      </c>
      <c r="BZ77" s="110" t="s">
        <v>704</v>
      </c>
      <c r="CA77" s="110" t="s">
        <v>704</v>
      </c>
      <c r="CB77" s="110" t="s">
        <v>704</v>
      </c>
      <c r="CC77" s="110" t="s">
        <v>704</v>
      </c>
      <c r="CD77" s="110" t="s">
        <v>704</v>
      </c>
      <c r="CE77" s="110" t="s">
        <v>704</v>
      </c>
      <c r="CF77" s="110" t="s">
        <v>704</v>
      </c>
      <c r="CG77" s="110" t="s">
        <v>704</v>
      </c>
      <c r="CH77" s="110" t="s">
        <v>704</v>
      </c>
      <c r="CI77" s="110" t="s">
        <v>704</v>
      </c>
      <c r="CJ77" s="110" t="s">
        <v>704</v>
      </c>
      <c r="CK77" s="110" t="s">
        <v>704</v>
      </c>
      <c r="CL77" s="110" t="s">
        <v>704</v>
      </c>
      <c r="CM77" s="110" t="s">
        <v>704</v>
      </c>
      <c r="CN77" s="110" t="s">
        <v>704</v>
      </c>
      <c r="CO77" s="110" t="s">
        <v>704</v>
      </c>
      <c r="CP77" s="110" t="s">
        <v>704</v>
      </c>
      <c r="CQ77" s="110" t="s">
        <v>704</v>
      </c>
      <c r="CR77" s="110" t="s">
        <v>704</v>
      </c>
      <c r="CS77" s="110" t="s">
        <v>704</v>
      </c>
      <c r="CT77" s="110" t="s">
        <v>704</v>
      </c>
      <c r="CU77" s="110" t="s">
        <v>704</v>
      </c>
      <c r="CV77" s="110" t="s">
        <v>704</v>
      </c>
      <c r="CW77" s="110" t="s">
        <v>704</v>
      </c>
      <c r="CX77" s="110" t="s">
        <v>704</v>
      </c>
      <c r="CY77" s="110" t="s">
        <v>704</v>
      </c>
      <c r="CZ77" s="110" t="s">
        <v>704</v>
      </c>
      <c r="DA77" s="110" t="s">
        <v>704</v>
      </c>
      <c r="DB77" s="110" t="s">
        <v>704</v>
      </c>
      <c r="DC77" s="110" t="s">
        <v>704</v>
      </c>
      <c r="DD77" s="110" t="s">
        <v>704</v>
      </c>
      <c r="DE77" s="110" t="s">
        <v>704</v>
      </c>
      <c r="DF77" s="110" t="s">
        <v>704</v>
      </c>
    </row>
    <row r="78" spans="2:110" x14ac:dyDescent="0.2">
      <c r="B78" s="8" t="s">
        <v>215</v>
      </c>
      <c r="C78" s="9" t="s">
        <v>216</v>
      </c>
      <c r="D78" s="115" t="str">
        <f t="shared" si="9"/>
        <v xml:space="preserve">8708109                                                                          </v>
      </c>
      <c r="E78" s="114">
        <v>74404.570000000007</v>
      </c>
      <c r="F78" s="114"/>
      <c r="G78" s="114"/>
      <c r="H78" s="114"/>
      <c r="I78" s="114">
        <v>0</v>
      </c>
      <c r="J78" s="114">
        <v>0</v>
      </c>
      <c r="K78" s="114">
        <v>0</v>
      </c>
      <c r="L78" s="114">
        <v>0</v>
      </c>
      <c r="M78" s="114">
        <v>0</v>
      </c>
      <c r="N78" s="114">
        <v>0</v>
      </c>
      <c r="O78" s="114">
        <v>0</v>
      </c>
      <c r="P78" s="114">
        <v>0</v>
      </c>
      <c r="Q78" s="114">
        <v>0</v>
      </c>
      <c r="R78" s="114">
        <v>0</v>
      </c>
      <c r="S78" s="114">
        <v>0</v>
      </c>
      <c r="T78" s="114">
        <v>0</v>
      </c>
      <c r="U78" s="114">
        <v>0</v>
      </c>
      <c r="V78" s="114">
        <v>0</v>
      </c>
      <c r="W78" s="114">
        <v>0</v>
      </c>
      <c r="X78" s="116">
        <f t="shared" si="7"/>
        <v>74404.570000000007</v>
      </c>
      <c r="Y78" s="251"/>
      <c r="AD78" s="10">
        <v>800</v>
      </c>
      <c r="AE78" s="10">
        <v>805</v>
      </c>
      <c r="AF78" s="114">
        <v>74404.569999999992</v>
      </c>
      <c r="AG78" s="114">
        <f t="shared" si="8"/>
        <v>0</v>
      </c>
      <c r="AJ78" s="110">
        <v>8708109</v>
      </c>
      <c r="AK78" s="110" t="s">
        <v>704</v>
      </c>
      <c r="AL78" s="110" t="s">
        <v>704</v>
      </c>
      <c r="AM78" s="110" t="s">
        <v>704</v>
      </c>
      <c r="AN78" s="110" t="s">
        <v>704</v>
      </c>
      <c r="AO78" s="110" t="s">
        <v>704</v>
      </c>
      <c r="AP78" s="110" t="s">
        <v>704</v>
      </c>
      <c r="AQ78" s="110" t="s">
        <v>704</v>
      </c>
      <c r="AR78" s="110" t="s">
        <v>704</v>
      </c>
      <c r="AS78" s="110" t="s">
        <v>704</v>
      </c>
      <c r="AT78" s="110" t="s">
        <v>704</v>
      </c>
      <c r="AU78" s="110" t="s">
        <v>704</v>
      </c>
      <c r="AV78" s="110" t="s">
        <v>704</v>
      </c>
      <c r="AW78" s="110" t="s">
        <v>704</v>
      </c>
      <c r="AX78" s="110" t="s">
        <v>704</v>
      </c>
      <c r="AY78" s="110" t="s">
        <v>704</v>
      </c>
      <c r="AZ78" s="110" t="s">
        <v>704</v>
      </c>
      <c r="BA78" s="110" t="s">
        <v>704</v>
      </c>
      <c r="BB78" s="110" t="s">
        <v>704</v>
      </c>
      <c r="BC78" s="110" t="s">
        <v>704</v>
      </c>
      <c r="BD78" s="110" t="s">
        <v>704</v>
      </c>
      <c r="BE78" s="110" t="s">
        <v>704</v>
      </c>
      <c r="BF78" s="110" t="s">
        <v>704</v>
      </c>
      <c r="BG78" s="110" t="s">
        <v>704</v>
      </c>
      <c r="BH78" s="110" t="s">
        <v>704</v>
      </c>
      <c r="BI78" s="110" t="s">
        <v>704</v>
      </c>
      <c r="BJ78" s="110" t="s">
        <v>704</v>
      </c>
      <c r="BK78" s="110" t="s">
        <v>704</v>
      </c>
      <c r="BL78" s="110" t="s">
        <v>704</v>
      </c>
      <c r="BM78" s="110" t="s">
        <v>704</v>
      </c>
      <c r="BN78" s="110" t="s">
        <v>704</v>
      </c>
      <c r="BO78" s="110" t="s">
        <v>704</v>
      </c>
      <c r="BP78" s="110" t="s">
        <v>704</v>
      </c>
      <c r="BQ78" s="110" t="s">
        <v>704</v>
      </c>
      <c r="BR78" s="110" t="s">
        <v>704</v>
      </c>
      <c r="BS78" s="110" t="s">
        <v>704</v>
      </c>
      <c r="BT78" s="110" t="s">
        <v>704</v>
      </c>
      <c r="BU78" s="110" t="s">
        <v>704</v>
      </c>
      <c r="BV78" s="110" t="s">
        <v>704</v>
      </c>
      <c r="BW78" s="110" t="s">
        <v>704</v>
      </c>
      <c r="BX78" s="110" t="s">
        <v>704</v>
      </c>
      <c r="BY78" s="110" t="s">
        <v>704</v>
      </c>
      <c r="BZ78" s="110" t="s">
        <v>704</v>
      </c>
      <c r="CA78" s="110" t="s">
        <v>704</v>
      </c>
      <c r="CB78" s="110" t="s">
        <v>704</v>
      </c>
      <c r="CC78" s="110" t="s">
        <v>704</v>
      </c>
      <c r="CD78" s="110" t="s">
        <v>704</v>
      </c>
      <c r="CE78" s="110" t="s">
        <v>704</v>
      </c>
      <c r="CF78" s="110" t="s">
        <v>704</v>
      </c>
      <c r="CG78" s="110" t="s">
        <v>704</v>
      </c>
      <c r="CH78" s="110" t="s">
        <v>704</v>
      </c>
      <c r="CI78" s="110" t="s">
        <v>704</v>
      </c>
      <c r="CJ78" s="110" t="s">
        <v>704</v>
      </c>
      <c r="CK78" s="110" t="s">
        <v>704</v>
      </c>
      <c r="CL78" s="110" t="s">
        <v>704</v>
      </c>
      <c r="CM78" s="110" t="s">
        <v>704</v>
      </c>
      <c r="CN78" s="110" t="s">
        <v>704</v>
      </c>
      <c r="CO78" s="110" t="s">
        <v>704</v>
      </c>
      <c r="CP78" s="110" t="s">
        <v>704</v>
      </c>
      <c r="CQ78" s="110" t="s">
        <v>704</v>
      </c>
      <c r="CR78" s="110" t="s">
        <v>704</v>
      </c>
      <c r="CS78" s="110" t="s">
        <v>704</v>
      </c>
      <c r="CT78" s="110" t="s">
        <v>704</v>
      </c>
      <c r="CU78" s="110" t="s">
        <v>704</v>
      </c>
      <c r="CV78" s="110" t="s">
        <v>704</v>
      </c>
      <c r="CW78" s="110" t="s">
        <v>704</v>
      </c>
      <c r="CX78" s="110" t="s">
        <v>704</v>
      </c>
      <c r="CY78" s="110" t="s">
        <v>704</v>
      </c>
      <c r="CZ78" s="110" t="s">
        <v>704</v>
      </c>
      <c r="DA78" s="110" t="s">
        <v>704</v>
      </c>
      <c r="DB78" s="110" t="s">
        <v>704</v>
      </c>
      <c r="DC78" s="110" t="s">
        <v>704</v>
      </c>
      <c r="DD78" s="110" t="s">
        <v>704</v>
      </c>
      <c r="DE78" s="110" t="s">
        <v>704</v>
      </c>
      <c r="DF78" s="110" t="s">
        <v>704</v>
      </c>
    </row>
    <row r="79" spans="2:110" x14ac:dyDescent="0.2">
      <c r="B79" s="8" t="s">
        <v>217</v>
      </c>
      <c r="C79" s="11" t="s">
        <v>218</v>
      </c>
      <c r="D79" s="115" t="str">
        <f t="shared" si="9"/>
        <v xml:space="preserve">                                                                          </v>
      </c>
      <c r="E79" s="114">
        <v>0</v>
      </c>
      <c r="F79" s="114"/>
      <c r="G79" s="114"/>
      <c r="H79" s="114"/>
      <c r="I79" s="114">
        <v>0</v>
      </c>
      <c r="J79" s="114">
        <v>0</v>
      </c>
      <c r="K79" s="114">
        <v>0</v>
      </c>
      <c r="L79" s="114">
        <v>0</v>
      </c>
      <c r="M79" s="114">
        <v>0</v>
      </c>
      <c r="N79" s="114">
        <v>0</v>
      </c>
      <c r="O79" s="114">
        <v>0</v>
      </c>
      <c r="P79" s="114">
        <v>0</v>
      </c>
      <c r="Q79" s="114">
        <v>0</v>
      </c>
      <c r="R79" s="114">
        <v>0</v>
      </c>
      <c r="S79" s="114">
        <v>0</v>
      </c>
      <c r="T79" s="114">
        <v>0</v>
      </c>
      <c r="U79" s="114">
        <v>0</v>
      </c>
      <c r="V79" s="114">
        <v>0</v>
      </c>
      <c r="W79" s="114">
        <v>0</v>
      </c>
      <c r="X79" s="116">
        <f t="shared" si="7"/>
        <v>0</v>
      </c>
      <c r="Y79" s="251"/>
      <c r="AD79" s="10">
        <v>800</v>
      </c>
      <c r="AE79" s="10">
        <v>806</v>
      </c>
      <c r="AF79" s="114">
        <v>0</v>
      </c>
      <c r="AG79" s="114">
        <f t="shared" si="8"/>
        <v>0</v>
      </c>
      <c r="AJ79" s="110" t="s">
        <v>704</v>
      </c>
      <c r="AK79" s="110" t="s">
        <v>704</v>
      </c>
      <c r="AL79" s="110" t="s">
        <v>704</v>
      </c>
      <c r="AM79" s="110" t="s">
        <v>704</v>
      </c>
      <c r="AN79" s="110" t="s">
        <v>704</v>
      </c>
      <c r="AO79" s="110" t="s">
        <v>704</v>
      </c>
      <c r="AP79" s="110" t="s">
        <v>704</v>
      </c>
      <c r="AQ79" s="110" t="s">
        <v>704</v>
      </c>
      <c r="AR79" s="110" t="s">
        <v>704</v>
      </c>
      <c r="AS79" s="110" t="s">
        <v>704</v>
      </c>
      <c r="AT79" s="110" t="s">
        <v>704</v>
      </c>
      <c r="AU79" s="110" t="s">
        <v>704</v>
      </c>
      <c r="AV79" s="110" t="s">
        <v>704</v>
      </c>
      <c r="AW79" s="110" t="s">
        <v>704</v>
      </c>
      <c r="AX79" s="110" t="s">
        <v>704</v>
      </c>
      <c r="AY79" s="110" t="s">
        <v>704</v>
      </c>
      <c r="AZ79" s="110" t="s">
        <v>704</v>
      </c>
      <c r="BA79" s="110" t="s">
        <v>704</v>
      </c>
      <c r="BB79" s="110" t="s">
        <v>704</v>
      </c>
      <c r="BC79" s="110" t="s">
        <v>704</v>
      </c>
      <c r="BD79" s="110" t="s">
        <v>704</v>
      </c>
      <c r="BE79" s="110" t="s">
        <v>704</v>
      </c>
      <c r="BF79" s="110" t="s">
        <v>704</v>
      </c>
      <c r="BG79" s="110" t="s">
        <v>704</v>
      </c>
      <c r="BH79" s="110" t="s">
        <v>704</v>
      </c>
      <c r="BI79" s="110" t="s">
        <v>704</v>
      </c>
      <c r="BJ79" s="110" t="s">
        <v>704</v>
      </c>
      <c r="BK79" s="110" t="s">
        <v>704</v>
      </c>
      <c r="BL79" s="110" t="s">
        <v>704</v>
      </c>
      <c r="BM79" s="110" t="s">
        <v>704</v>
      </c>
      <c r="BN79" s="110" t="s">
        <v>704</v>
      </c>
      <c r="BO79" s="110" t="s">
        <v>704</v>
      </c>
      <c r="BP79" s="110" t="s">
        <v>704</v>
      </c>
      <c r="BQ79" s="110" t="s">
        <v>704</v>
      </c>
      <c r="BR79" s="110" t="s">
        <v>704</v>
      </c>
      <c r="BS79" s="110" t="s">
        <v>704</v>
      </c>
      <c r="BT79" s="110" t="s">
        <v>704</v>
      </c>
      <c r="BU79" s="110" t="s">
        <v>704</v>
      </c>
      <c r="BV79" s="110" t="s">
        <v>704</v>
      </c>
      <c r="BW79" s="110" t="s">
        <v>704</v>
      </c>
      <c r="BX79" s="110" t="s">
        <v>704</v>
      </c>
      <c r="BY79" s="110" t="s">
        <v>704</v>
      </c>
      <c r="BZ79" s="110" t="s">
        <v>704</v>
      </c>
      <c r="CA79" s="110" t="s">
        <v>704</v>
      </c>
      <c r="CB79" s="110" t="s">
        <v>704</v>
      </c>
      <c r="CC79" s="110" t="s">
        <v>704</v>
      </c>
      <c r="CD79" s="110" t="s">
        <v>704</v>
      </c>
      <c r="CE79" s="110" t="s">
        <v>704</v>
      </c>
      <c r="CF79" s="110" t="s">
        <v>704</v>
      </c>
      <c r="CG79" s="110" t="s">
        <v>704</v>
      </c>
      <c r="CH79" s="110" t="s">
        <v>704</v>
      </c>
      <c r="CI79" s="110" t="s">
        <v>704</v>
      </c>
      <c r="CJ79" s="110" t="s">
        <v>704</v>
      </c>
      <c r="CK79" s="110" t="s">
        <v>704</v>
      </c>
      <c r="CL79" s="110" t="s">
        <v>704</v>
      </c>
      <c r="CM79" s="110" t="s">
        <v>704</v>
      </c>
      <c r="CN79" s="110" t="s">
        <v>704</v>
      </c>
      <c r="CO79" s="110" t="s">
        <v>704</v>
      </c>
      <c r="CP79" s="110" t="s">
        <v>704</v>
      </c>
      <c r="CQ79" s="110" t="s">
        <v>704</v>
      </c>
      <c r="CR79" s="110" t="s">
        <v>704</v>
      </c>
      <c r="CS79" s="110" t="s">
        <v>704</v>
      </c>
      <c r="CT79" s="110" t="s">
        <v>704</v>
      </c>
      <c r="CU79" s="110" t="s">
        <v>704</v>
      </c>
      <c r="CV79" s="110" t="s">
        <v>704</v>
      </c>
      <c r="CW79" s="110" t="s">
        <v>704</v>
      </c>
      <c r="CX79" s="110" t="s">
        <v>704</v>
      </c>
      <c r="CY79" s="110" t="s">
        <v>704</v>
      </c>
      <c r="CZ79" s="110" t="s">
        <v>704</v>
      </c>
      <c r="DA79" s="110" t="s">
        <v>704</v>
      </c>
      <c r="DB79" s="110" t="s">
        <v>704</v>
      </c>
      <c r="DC79" s="110" t="s">
        <v>704</v>
      </c>
      <c r="DD79" s="110" t="s">
        <v>704</v>
      </c>
      <c r="DE79" s="110" t="s">
        <v>704</v>
      </c>
      <c r="DF79" s="110" t="s">
        <v>704</v>
      </c>
    </row>
    <row r="80" spans="2:110" x14ac:dyDescent="0.2">
      <c r="B80" s="8" t="s">
        <v>219</v>
      </c>
      <c r="C80" s="11" t="s">
        <v>220</v>
      </c>
      <c r="D80" s="115" t="str">
        <f t="shared" si="9"/>
        <v xml:space="preserve">                                                                          </v>
      </c>
      <c r="E80" s="114">
        <v>0</v>
      </c>
      <c r="F80" s="114"/>
      <c r="G80" s="114"/>
      <c r="H80" s="114"/>
      <c r="I80" s="114">
        <v>0</v>
      </c>
      <c r="J80" s="114">
        <v>0</v>
      </c>
      <c r="K80" s="114">
        <v>0</v>
      </c>
      <c r="L80" s="114">
        <v>0</v>
      </c>
      <c r="M80" s="114">
        <v>0</v>
      </c>
      <c r="N80" s="114">
        <v>0</v>
      </c>
      <c r="O80" s="114">
        <v>0</v>
      </c>
      <c r="P80" s="114">
        <v>0</v>
      </c>
      <c r="Q80" s="114">
        <v>0</v>
      </c>
      <c r="R80" s="114">
        <v>0</v>
      </c>
      <c r="S80" s="114">
        <v>0</v>
      </c>
      <c r="T80" s="114">
        <v>0</v>
      </c>
      <c r="U80" s="114">
        <v>0</v>
      </c>
      <c r="V80" s="114">
        <v>0</v>
      </c>
      <c r="W80" s="114">
        <v>0</v>
      </c>
      <c r="X80" s="116">
        <f t="shared" si="7"/>
        <v>0</v>
      </c>
      <c r="Y80" s="251"/>
      <c r="AD80" s="10">
        <v>800</v>
      </c>
      <c r="AE80" s="10">
        <v>807</v>
      </c>
      <c r="AF80" s="114">
        <v>0</v>
      </c>
      <c r="AG80" s="114">
        <f t="shared" si="8"/>
        <v>0</v>
      </c>
      <c r="AJ80" s="110" t="s">
        <v>704</v>
      </c>
      <c r="AK80" s="110" t="s">
        <v>704</v>
      </c>
      <c r="AL80" s="110" t="s">
        <v>704</v>
      </c>
      <c r="AM80" s="110" t="s">
        <v>704</v>
      </c>
      <c r="AN80" s="110" t="s">
        <v>704</v>
      </c>
      <c r="AO80" s="110" t="s">
        <v>704</v>
      </c>
      <c r="AP80" s="110" t="s">
        <v>704</v>
      </c>
      <c r="AQ80" s="110" t="s">
        <v>704</v>
      </c>
      <c r="AR80" s="110" t="s">
        <v>704</v>
      </c>
      <c r="AS80" s="110" t="s">
        <v>704</v>
      </c>
      <c r="AT80" s="110" t="s">
        <v>704</v>
      </c>
      <c r="AU80" s="110" t="s">
        <v>704</v>
      </c>
      <c r="AV80" s="110" t="s">
        <v>704</v>
      </c>
      <c r="AW80" s="110" t="s">
        <v>704</v>
      </c>
      <c r="AX80" s="110" t="s">
        <v>704</v>
      </c>
      <c r="AY80" s="110" t="s">
        <v>704</v>
      </c>
      <c r="AZ80" s="110" t="s">
        <v>704</v>
      </c>
      <c r="BA80" s="110" t="s">
        <v>704</v>
      </c>
      <c r="BB80" s="110" t="s">
        <v>704</v>
      </c>
      <c r="BC80" s="110" t="s">
        <v>704</v>
      </c>
      <c r="BD80" s="110" t="s">
        <v>704</v>
      </c>
      <c r="BE80" s="110" t="s">
        <v>704</v>
      </c>
      <c r="BF80" s="110" t="s">
        <v>704</v>
      </c>
      <c r="BG80" s="110" t="s">
        <v>704</v>
      </c>
      <c r="BH80" s="110" t="s">
        <v>704</v>
      </c>
      <c r="BI80" s="110" t="s">
        <v>704</v>
      </c>
      <c r="BJ80" s="110" t="s">
        <v>704</v>
      </c>
      <c r="BK80" s="110" t="s">
        <v>704</v>
      </c>
      <c r="BL80" s="110" t="s">
        <v>704</v>
      </c>
      <c r="BM80" s="110" t="s">
        <v>704</v>
      </c>
      <c r="BN80" s="110" t="s">
        <v>704</v>
      </c>
      <c r="BO80" s="110" t="s">
        <v>704</v>
      </c>
      <c r="BP80" s="110" t="s">
        <v>704</v>
      </c>
      <c r="BQ80" s="110" t="s">
        <v>704</v>
      </c>
      <c r="BR80" s="110" t="s">
        <v>704</v>
      </c>
      <c r="BS80" s="110" t="s">
        <v>704</v>
      </c>
      <c r="BT80" s="110" t="s">
        <v>704</v>
      </c>
      <c r="BU80" s="110" t="s">
        <v>704</v>
      </c>
      <c r="BV80" s="110" t="s">
        <v>704</v>
      </c>
      <c r="BW80" s="110" t="s">
        <v>704</v>
      </c>
      <c r="BX80" s="110" t="s">
        <v>704</v>
      </c>
      <c r="BY80" s="110" t="s">
        <v>704</v>
      </c>
      <c r="BZ80" s="110" t="s">
        <v>704</v>
      </c>
      <c r="CA80" s="110" t="s">
        <v>704</v>
      </c>
      <c r="CB80" s="110" t="s">
        <v>704</v>
      </c>
      <c r="CC80" s="110" t="s">
        <v>704</v>
      </c>
      <c r="CD80" s="110" t="s">
        <v>704</v>
      </c>
      <c r="CE80" s="110" t="s">
        <v>704</v>
      </c>
      <c r="CF80" s="110" t="s">
        <v>704</v>
      </c>
      <c r="CG80" s="110" t="s">
        <v>704</v>
      </c>
      <c r="CH80" s="110" t="s">
        <v>704</v>
      </c>
      <c r="CI80" s="110" t="s">
        <v>704</v>
      </c>
      <c r="CJ80" s="110" t="s">
        <v>704</v>
      </c>
      <c r="CK80" s="110" t="s">
        <v>704</v>
      </c>
      <c r="CL80" s="110" t="s">
        <v>704</v>
      </c>
      <c r="CM80" s="110" t="s">
        <v>704</v>
      </c>
      <c r="CN80" s="110" t="s">
        <v>704</v>
      </c>
      <c r="CO80" s="110" t="s">
        <v>704</v>
      </c>
      <c r="CP80" s="110" t="s">
        <v>704</v>
      </c>
      <c r="CQ80" s="110" t="s">
        <v>704</v>
      </c>
      <c r="CR80" s="110" t="s">
        <v>704</v>
      </c>
      <c r="CS80" s="110" t="s">
        <v>704</v>
      </c>
      <c r="CT80" s="110" t="s">
        <v>704</v>
      </c>
      <c r="CU80" s="110" t="s">
        <v>704</v>
      </c>
      <c r="CV80" s="110" t="s">
        <v>704</v>
      </c>
      <c r="CW80" s="110" t="s">
        <v>704</v>
      </c>
      <c r="CX80" s="110" t="s">
        <v>704</v>
      </c>
      <c r="CY80" s="110" t="s">
        <v>704</v>
      </c>
      <c r="CZ80" s="110" t="s">
        <v>704</v>
      </c>
      <c r="DA80" s="110" t="s">
        <v>704</v>
      </c>
      <c r="DB80" s="110" t="s">
        <v>704</v>
      </c>
      <c r="DC80" s="110" t="s">
        <v>704</v>
      </c>
      <c r="DD80" s="110" t="s">
        <v>704</v>
      </c>
      <c r="DE80" s="110" t="s">
        <v>704</v>
      </c>
      <c r="DF80" s="110" t="s">
        <v>704</v>
      </c>
    </row>
    <row r="81" spans="2:110" x14ac:dyDescent="0.2">
      <c r="B81" s="8" t="s">
        <v>221</v>
      </c>
      <c r="C81" s="11" t="s">
        <v>222</v>
      </c>
      <c r="D81" s="115" t="str">
        <f t="shared" si="9"/>
        <v xml:space="preserve">8709003                                                                          </v>
      </c>
      <c r="E81" s="114">
        <v>0</v>
      </c>
      <c r="F81" s="114"/>
      <c r="G81" s="114"/>
      <c r="H81" s="114"/>
      <c r="I81" s="114">
        <v>0</v>
      </c>
      <c r="J81" s="114">
        <v>0</v>
      </c>
      <c r="K81" s="114">
        <v>0</v>
      </c>
      <c r="L81" s="114">
        <v>0</v>
      </c>
      <c r="M81" s="114">
        <v>0</v>
      </c>
      <c r="N81" s="114">
        <v>0</v>
      </c>
      <c r="O81" s="114">
        <v>0</v>
      </c>
      <c r="P81" s="114">
        <v>0</v>
      </c>
      <c r="Q81" s="114">
        <v>0</v>
      </c>
      <c r="R81" s="114">
        <v>0</v>
      </c>
      <c r="S81" s="114">
        <v>0</v>
      </c>
      <c r="T81" s="114">
        <v>0</v>
      </c>
      <c r="U81" s="114">
        <v>0</v>
      </c>
      <c r="V81" s="114">
        <v>0</v>
      </c>
      <c r="W81" s="114">
        <v>0</v>
      </c>
      <c r="X81" s="116">
        <f t="shared" si="7"/>
        <v>0</v>
      </c>
      <c r="Y81" s="251"/>
      <c r="AD81" s="10">
        <v>800</v>
      </c>
      <c r="AE81" s="10">
        <v>808</v>
      </c>
      <c r="AF81" s="114">
        <v>0</v>
      </c>
      <c r="AG81" s="114">
        <f t="shared" si="8"/>
        <v>0</v>
      </c>
      <c r="AJ81" s="110">
        <v>8709003</v>
      </c>
      <c r="AK81" s="110" t="s">
        <v>704</v>
      </c>
      <c r="AL81" s="110" t="s">
        <v>704</v>
      </c>
      <c r="AM81" s="110" t="s">
        <v>704</v>
      </c>
      <c r="AN81" s="110" t="s">
        <v>704</v>
      </c>
      <c r="AO81" s="110" t="s">
        <v>704</v>
      </c>
      <c r="AP81" s="110" t="s">
        <v>704</v>
      </c>
      <c r="AQ81" s="110" t="s">
        <v>704</v>
      </c>
      <c r="AR81" s="110" t="s">
        <v>704</v>
      </c>
      <c r="AS81" s="110" t="s">
        <v>704</v>
      </c>
      <c r="AT81" s="110" t="s">
        <v>704</v>
      </c>
      <c r="AU81" s="110" t="s">
        <v>704</v>
      </c>
      <c r="AV81" s="110" t="s">
        <v>704</v>
      </c>
      <c r="AW81" s="110" t="s">
        <v>704</v>
      </c>
      <c r="AX81" s="110" t="s">
        <v>704</v>
      </c>
      <c r="AY81" s="110" t="s">
        <v>704</v>
      </c>
      <c r="AZ81" s="110" t="s">
        <v>704</v>
      </c>
      <c r="BA81" s="110" t="s">
        <v>704</v>
      </c>
      <c r="BB81" s="110" t="s">
        <v>704</v>
      </c>
      <c r="BC81" s="110" t="s">
        <v>704</v>
      </c>
      <c r="BD81" s="110" t="s">
        <v>704</v>
      </c>
      <c r="BE81" s="110" t="s">
        <v>704</v>
      </c>
      <c r="BF81" s="110" t="s">
        <v>704</v>
      </c>
      <c r="BG81" s="110" t="s">
        <v>704</v>
      </c>
      <c r="BH81" s="110" t="s">
        <v>704</v>
      </c>
      <c r="BI81" s="110" t="s">
        <v>704</v>
      </c>
      <c r="BJ81" s="110" t="s">
        <v>704</v>
      </c>
      <c r="BK81" s="110" t="s">
        <v>704</v>
      </c>
      <c r="BL81" s="110" t="s">
        <v>704</v>
      </c>
      <c r="BM81" s="110" t="s">
        <v>704</v>
      </c>
      <c r="BN81" s="110" t="s">
        <v>704</v>
      </c>
      <c r="BO81" s="110" t="s">
        <v>704</v>
      </c>
      <c r="BP81" s="110" t="s">
        <v>704</v>
      </c>
      <c r="BQ81" s="110" t="s">
        <v>704</v>
      </c>
      <c r="BR81" s="110" t="s">
        <v>704</v>
      </c>
      <c r="BS81" s="110" t="s">
        <v>704</v>
      </c>
      <c r="BT81" s="110" t="s">
        <v>704</v>
      </c>
      <c r="BU81" s="110" t="s">
        <v>704</v>
      </c>
      <c r="BV81" s="110" t="s">
        <v>704</v>
      </c>
      <c r="BW81" s="110" t="s">
        <v>704</v>
      </c>
      <c r="BX81" s="110" t="s">
        <v>704</v>
      </c>
      <c r="BY81" s="110" t="s">
        <v>704</v>
      </c>
      <c r="BZ81" s="110" t="s">
        <v>704</v>
      </c>
      <c r="CA81" s="110" t="s">
        <v>704</v>
      </c>
      <c r="CB81" s="110" t="s">
        <v>704</v>
      </c>
      <c r="CC81" s="110" t="s">
        <v>704</v>
      </c>
      <c r="CD81" s="110" t="s">
        <v>704</v>
      </c>
      <c r="CE81" s="110" t="s">
        <v>704</v>
      </c>
      <c r="CF81" s="110" t="s">
        <v>704</v>
      </c>
      <c r="CG81" s="110" t="s">
        <v>704</v>
      </c>
      <c r="CH81" s="110" t="s">
        <v>704</v>
      </c>
      <c r="CI81" s="110" t="s">
        <v>704</v>
      </c>
      <c r="CJ81" s="110" t="s">
        <v>704</v>
      </c>
      <c r="CK81" s="110" t="s">
        <v>704</v>
      </c>
      <c r="CL81" s="110" t="s">
        <v>704</v>
      </c>
      <c r="CM81" s="110" t="s">
        <v>704</v>
      </c>
      <c r="CN81" s="110" t="s">
        <v>704</v>
      </c>
      <c r="CO81" s="110" t="s">
        <v>704</v>
      </c>
      <c r="CP81" s="110" t="s">
        <v>704</v>
      </c>
      <c r="CQ81" s="110" t="s">
        <v>704</v>
      </c>
      <c r="CR81" s="110" t="s">
        <v>704</v>
      </c>
      <c r="CS81" s="110" t="s">
        <v>704</v>
      </c>
      <c r="CT81" s="110" t="s">
        <v>704</v>
      </c>
      <c r="CU81" s="110" t="s">
        <v>704</v>
      </c>
      <c r="CV81" s="110" t="s">
        <v>704</v>
      </c>
      <c r="CW81" s="110" t="s">
        <v>704</v>
      </c>
      <c r="CX81" s="110" t="s">
        <v>704</v>
      </c>
      <c r="CY81" s="110" t="s">
        <v>704</v>
      </c>
      <c r="CZ81" s="110" t="s">
        <v>704</v>
      </c>
      <c r="DA81" s="110" t="s">
        <v>704</v>
      </c>
      <c r="DB81" s="110" t="s">
        <v>704</v>
      </c>
      <c r="DC81" s="110" t="s">
        <v>704</v>
      </c>
      <c r="DD81" s="110" t="s">
        <v>704</v>
      </c>
      <c r="DE81" s="110" t="s">
        <v>704</v>
      </c>
      <c r="DF81" s="110" t="s">
        <v>704</v>
      </c>
    </row>
    <row r="82" spans="2:110" x14ac:dyDescent="0.2">
      <c r="B82" s="8" t="s">
        <v>223</v>
      </c>
      <c r="C82" s="11" t="s">
        <v>224</v>
      </c>
      <c r="D82" s="115" t="str">
        <f t="shared" si="9"/>
        <v xml:space="preserve">8710101                                                                          </v>
      </c>
      <c r="E82" s="114">
        <v>52955.6</v>
      </c>
      <c r="F82" s="114"/>
      <c r="G82" s="114"/>
      <c r="H82" s="114"/>
      <c r="I82" s="114">
        <v>0</v>
      </c>
      <c r="J82" s="114">
        <v>0</v>
      </c>
      <c r="K82" s="114">
        <v>0</v>
      </c>
      <c r="L82" s="114">
        <v>0</v>
      </c>
      <c r="M82" s="114">
        <v>0</v>
      </c>
      <c r="N82" s="114">
        <v>0</v>
      </c>
      <c r="O82" s="114">
        <v>3.99</v>
      </c>
      <c r="P82" s="114">
        <v>0</v>
      </c>
      <c r="Q82" s="114">
        <v>0</v>
      </c>
      <c r="R82" s="114">
        <v>0</v>
      </c>
      <c r="S82" s="114">
        <v>0</v>
      </c>
      <c r="T82" s="114">
        <v>0</v>
      </c>
      <c r="U82" s="114">
        <v>0</v>
      </c>
      <c r="V82" s="114">
        <v>0</v>
      </c>
      <c r="W82" s="114">
        <v>0</v>
      </c>
      <c r="X82" s="116">
        <f t="shared" si="7"/>
        <v>52959.59</v>
      </c>
      <c r="Y82" s="251"/>
      <c r="AD82" s="10">
        <v>800</v>
      </c>
      <c r="AE82" s="10">
        <v>809</v>
      </c>
      <c r="AF82" s="114">
        <v>52959.590000000004</v>
      </c>
      <c r="AG82" s="114">
        <f t="shared" si="8"/>
        <v>0</v>
      </c>
      <c r="AJ82" s="110">
        <v>8710101</v>
      </c>
      <c r="AK82" s="110" t="s">
        <v>704</v>
      </c>
      <c r="AL82" s="110" t="s">
        <v>704</v>
      </c>
      <c r="AM82" s="110" t="s">
        <v>704</v>
      </c>
      <c r="AN82" s="110" t="s">
        <v>704</v>
      </c>
      <c r="AO82" s="110" t="s">
        <v>704</v>
      </c>
      <c r="AP82" s="110" t="s">
        <v>704</v>
      </c>
      <c r="AQ82" s="110" t="s">
        <v>704</v>
      </c>
      <c r="AR82" s="110" t="s">
        <v>704</v>
      </c>
      <c r="AS82" s="110" t="s">
        <v>704</v>
      </c>
      <c r="AT82" s="110" t="s">
        <v>704</v>
      </c>
      <c r="AU82" s="110" t="s">
        <v>704</v>
      </c>
      <c r="AV82" s="110" t="s">
        <v>704</v>
      </c>
      <c r="AW82" s="110" t="s">
        <v>704</v>
      </c>
      <c r="AX82" s="110" t="s">
        <v>704</v>
      </c>
      <c r="AY82" s="110" t="s">
        <v>704</v>
      </c>
      <c r="AZ82" s="110" t="s">
        <v>704</v>
      </c>
      <c r="BA82" s="110" t="s">
        <v>704</v>
      </c>
      <c r="BB82" s="110" t="s">
        <v>704</v>
      </c>
      <c r="BC82" s="110" t="s">
        <v>704</v>
      </c>
      <c r="BD82" s="110" t="s">
        <v>704</v>
      </c>
      <c r="BE82" s="110" t="s">
        <v>704</v>
      </c>
      <c r="BF82" s="110" t="s">
        <v>704</v>
      </c>
      <c r="BG82" s="110" t="s">
        <v>704</v>
      </c>
      <c r="BH82" s="110" t="s">
        <v>704</v>
      </c>
      <c r="BI82" s="110" t="s">
        <v>704</v>
      </c>
      <c r="BJ82" s="110" t="s">
        <v>704</v>
      </c>
      <c r="BK82" s="110" t="s">
        <v>704</v>
      </c>
      <c r="BL82" s="110" t="s">
        <v>704</v>
      </c>
      <c r="BM82" s="110" t="s">
        <v>704</v>
      </c>
      <c r="BN82" s="110" t="s">
        <v>704</v>
      </c>
      <c r="BO82" s="110" t="s">
        <v>704</v>
      </c>
      <c r="BP82" s="110" t="s">
        <v>704</v>
      </c>
      <c r="BQ82" s="110" t="s">
        <v>704</v>
      </c>
      <c r="BR82" s="110" t="s">
        <v>704</v>
      </c>
      <c r="BS82" s="110" t="s">
        <v>704</v>
      </c>
      <c r="BT82" s="110" t="s">
        <v>704</v>
      </c>
      <c r="BU82" s="110" t="s">
        <v>704</v>
      </c>
      <c r="BV82" s="110" t="s">
        <v>704</v>
      </c>
      <c r="BW82" s="110" t="s">
        <v>704</v>
      </c>
      <c r="BX82" s="110" t="s">
        <v>704</v>
      </c>
      <c r="BY82" s="110" t="s">
        <v>704</v>
      </c>
      <c r="BZ82" s="110" t="s">
        <v>704</v>
      </c>
      <c r="CA82" s="110" t="s">
        <v>704</v>
      </c>
      <c r="CB82" s="110" t="s">
        <v>704</v>
      </c>
      <c r="CC82" s="110" t="s">
        <v>704</v>
      </c>
      <c r="CD82" s="110" t="s">
        <v>704</v>
      </c>
      <c r="CE82" s="110" t="s">
        <v>704</v>
      </c>
      <c r="CF82" s="110" t="s">
        <v>704</v>
      </c>
      <c r="CG82" s="110" t="s">
        <v>704</v>
      </c>
      <c r="CH82" s="110" t="s">
        <v>704</v>
      </c>
      <c r="CI82" s="110" t="s">
        <v>704</v>
      </c>
      <c r="CJ82" s="110" t="s">
        <v>704</v>
      </c>
      <c r="CK82" s="110" t="s">
        <v>704</v>
      </c>
      <c r="CL82" s="110" t="s">
        <v>704</v>
      </c>
      <c r="CM82" s="110" t="s">
        <v>704</v>
      </c>
      <c r="CN82" s="110" t="s">
        <v>704</v>
      </c>
      <c r="CO82" s="110" t="s">
        <v>704</v>
      </c>
      <c r="CP82" s="110" t="s">
        <v>704</v>
      </c>
      <c r="CQ82" s="110" t="s">
        <v>704</v>
      </c>
      <c r="CR82" s="110" t="s">
        <v>704</v>
      </c>
      <c r="CS82" s="110" t="s">
        <v>704</v>
      </c>
      <c r="CT82" s="110" t="s">
        <v>704</v>
      </c>
      <c r="CU82" s="110" t="s">
        <v>704</v>
      </c>
      <c r="CV82" s="110" t="s">
        <v>704</v>
      </c>
      <c r="CW82" s="110" t="s">
        <v>704</v>
      </c>
      <c r="CX82" s="110" t="s">
        <v>704</v>
      </c>
      <c r="CY82" s="110" t="s">
        <v>704</v>
      </c>
      <c r="CZ82" s="110" t="s">
        <v>704</v>
      </c>
      <c r="DA82" s="110" t="s">
        <v>704</v>
      </c>
      <c r="DB82" s="110" t="s">
        <v>704</v>
      </c>
      <c r="DC82" s="110" t="s">
        <v>704</v>
      </c>
      <c r="DD82" s="110" t="s">
        <v>704</v>
      </c>
      <c r="DE82" s="110" t="s">
        <v>704</v>
      </c>
      <c r="DF82" s="110" t="s">
        <v>704</v>
      </c>
    </row>
    <row r="83" spans="2:110" x14ac:dyDescent="0.2">
      <c r="B83" s="8" t="s">
        <v>225</v>
      </c>
      <c r="C83" s="11" t="s">
        <v>226</v>
      </c>
      <c r="D83" s="115" t="str">
        <f t="shared" si="9"/>
        <v xml:space="preserve">8713305                                                                          </v>
      </c>
      <c r="E83" s="114">
        <v>4000</v>
      </c>
      <c r="F83" s="114"/>
      <c r="G83" s="114"/>
      <c r="H83" s="114"/>
      <c r="I83" s="114">
        <v>0</v>
      </c>
      <c r="J83" s="114">
        <v>0</v>
      </c>
      <c r="K83" s="114">
        <v>0</v>
      </c>
      <c r="L83" s="114">
        <v>0</v>
      </c>
      <c r="M83" s="114">
        <v>0</v>
      </c>
      <c r="N83" s="114">
        <v>0</v>
      </c>
      <c r="O83" s="114">
        <v>0</v>
      </c>
      <c r="P83" s="114">
        <v>0</v>
      </c>
      <c r="Q83" s="114">
        <v>0</v>
      </c>
      <c r="R83" s="114">
        <v>0</v>
      </c>
      <c r="S83" s="114">
        <v>0</v>
      </c>
      <c r="T83" s="114">
        <v>0</v>
      </c>
      <c r="U83" s="114">
        <v>0</v>
      </c>
      <c r="V83" s="114">
        <v>0</v>
      </c>
      <c r="W83" s="114">
        <v>0</v>
      </c>
      <c r="X83" s="116">
        <f t="shared" si="7"/>
        <v>4000</v>
      </c>
      <c r="Y83" s="251"/>
      <c r="AD83" s="10">
        <v>800</v>
      </c>
      <c r="AE83" s="10">
        <v>810</v>
      </c>
      <c r="AF83" s="114">
        <v>4000</v>
      </c>
      <c r="AG83" s="114">
        <f t="shared" si="8"/>
        <v>0</v>
      </c>
      <c r="AJ83" s="110">
        <v>8713305</v>
      </c>
      <c r="AK83" s="110" t="s">
        <v>704</v>
      </c>
      <c r="AL83" s="110" t="s">
        <v>704</v>
      </c>
      <c r="AM83" s="110" t="s">
        <v>704</v>
      </c>
      <c r="AN83" s="110" t="s">
        <v>704</v>
      </c>
      <c r="AO83" s="110" t="s">
        <v>704</v>
      </c>
      <c r="AP83" s="110" t="s">
        <v>704</v>
      </c>
      <c r="AQ83" s="110" t="s">
        <v>704</v>
      </c>
      <c r="AR83" s="110" t="s">
        <v>704</v>
      </c>
      <c r="AS83" s="110" t="s">
        <v>704</v>
      </c>
      <c r="AT83" s="110" t="s">
        <v>704</v>
      </c>
      <c r="AU83" s="110" t="s">
        <v>704</v>
      </c>
      <c r="AV83" s="110" t="s">
        <v>704</v>
      </c>
      <c r="AW83" s="110" t="s">
        <v>704</v>
      </c>
      <c r="AX83" s="110" t="s">
        <v>704</v>
      </c>
      <c r="AY83" s="110" t="s">
        <v>704</v>
      </c>
      <c r="AZ83" s="110" t="s">
        <v>704</v>
      </c>
      <c r="BA83" s="110" t="s">
        <v>704</v>
      </c>
      <c r="BB83" s="110" t="s">
        <v>704</v>
      </c>
      <c r="BC83" s="110" t="s">
        <v>704</v>
      </c>
      <c r="BD83" s="110" t="s">
        <v>704</v>
      </c>
      <c r="BE83" s="110" t="s">
        <v>704</v>
      </c>
      <c r="BF83" s="110" t="s">
        <v>704</v>
      </c>
      <c r="BG83" s="110" t="s">
        <v>704</v>
      </c>
      <c r="BH83" s="110" t="s">
        <v>704</v>
      </c>
      <c r="BI83" s="110" t="s">
        <v>704</v>
      </c>
      <c r="BJ83" s="110" t="s">
        <v>704</v>
      </c>
      <c r="BK83" s="110" t="s">
        <v>704</v>
      </c>
      <c r="BL83" s="110" t="s">
        <v>704</v>
      </c>
      <c r="BM83" s="110" t="s">
        <v>704</v>
      </c>
      <c r="BN83" s="110" t="s">
        <v>704</v>
      </c>
      <c r="BO83" s="110" t="s">
        <v>704</v>
      </c>
      <c r="BP83" s="110" t="s">
        <v>704</v>
      </c>
      <c r="BQ83" s="110" t="s">
        <v>704</v>
      </c>
      <c r="BR83" s="110" t="s">
        <v>704</v>
      </c>
      <c r="BS83" s="110" t="s">
        <v>704</v>
      </c>
      <c r="BT83" s="110" t="s">
        <v>704</v>
      </c>
      <c r="BU83" s="110" t="s">
        <v>704</v>
      </c>
      <c r="BV83" s="110" t="s">
        <v>704</v>
      </c>
      <c r="BW83" s="110" t="s">
        <v>704</v>
      </c>
      <c r="BX83" s="110" t="s">
        <v>704</v>
      </c>
      <c r="BY83" s="110" t="s">
        <v>704</v>
      </c>
      <c r="BZ83" s="110" t="s">
        <v>704</v>
      </c>
      <c r="CA83" s="110" t="s">
        <v>704</v>
      </c>
      <c r="CB83" s="110" t="s">
        <v>704</v>
      </c>
      <c r="CC83" s="110" t="s">
        <v>704</v>
      </c>
      <c r="CD83" s="110" t="s">
        <v>704</v>
      </c>
      <c r="CE83" s="110" t="s">
        <v>704</v>
      </c>
      <c r="CF83" s="110" t="s">
        <v>704</v>
      </c>
      <c r="CG83" s="110" t="s">
        <v>704</v>
      </c>
      <c r="CH83" s="110" t="s">
        <v>704</v>
      </c>
      <c r="CI83" s="110" t="s">
        <v>704</v>
      </c>
      <c r="CJ83" s="110" t="s">
        <v>704</v>
      </c>
      <c r="CK83" s="110" t="s">
        <v>704</v>
      </c>
      <c r="CL83" s="110" t="s">
        <v>704</v>
      </c>
      <c r="CM83" s="110" t="s">
        <v>704</v>
      </c>
      <c r="CN83" s="110" t="s">
        <v>704</v>
      </c>
      <c r="CO83" s="110" t="s">
        <v>704</v>
      </c>
      <c r="CP83" s="110" t="s">
        <v>704</v>
      </c>
      <c r="CQ83" s="110" t="s">
        <v>704</v>
      </c>
      <c r="CR83" s="110" t="s">
        <v>704</v>
      </c>
      <c r="CS83" s="110" t="s">
        <v>704</v>
      </c>
      <c r="CT83" s="110" t="s">
        <v>704</v>
      </c>
      <c r="CU83" s="110" t="s">
        <v>704</v>
      </c>
      <c r="CV83" s="110" t="s">
        <v>704</v>
      </c>
      <c r="CW83" s="110" t="s">
        <v>704</v>
      </c>
      <c r="CX83" s="110" t="s">
        <v>704</v>
      </c>
      <c r="CY83" s="110" t="s">
        <v>704</v>
      </c>
      <c r="CZ83" s="110" t="s">
        <v>704</v>
      </c>
      <c r="DA83" s="110" t="s">
        <v>704</v>
      </c>
      <c r="DB83" s="110" t="s">
        <v>704</v>
      </c>
      <c r="DC83" s="110" t="s">
        <v>704</v>
      </c>
      <c r="DD83" s="110" t="s">
        <v>704</v>
      </c>
      <c r="DE83" s="110" t="s">
        <v>704</v>
      </c>
      <c r="DF83" s="110" t="s">
        <v>704</v>
      </c>
    </row>
    <row r="84" spans="2:110" x14ac:dyDescent="0.2">
      <c r="B84" s="8" t="s">
        <v>227</v>
      </c>
      <c r="C84" s="11" t="s">
        <v>228</v>
      </c>
      <c r="D84" s="115" t="str">
        <f t="shared" si="9"/>
        <v xml:space="preserve">8708102                                                                          </v>
      </c>
      <c r="E84" s="114">
        <v>8948.74</v>
      </c>
      <c r="F84" s="114"/>
      <c r="G84" s="114"/>
      <c r="H84" s="114"/>
      <c r="I84" s="114">
        <v>0</v>
      </c>
      <c r="J84" s="114">
        <v>0</v>
      </c>
      <c r="K84" s="114">
        <v>0</v>
      </c>
      <c r="L84" s="114">
        <v>0</v>
      </c>
      <c r="M84" s="114">
        <v>0</v>
      </c>
      <c r="N84" s="114">
        <v>0</v>
      </c>
      <c r="O84" s="114">
        <v>0</v>
      </c>
      <c r="P84" s="114">
        <v>0</v>
      </c>
      <c r="Q84" s="114">
        <v>0</v>
      </c>
      <c r="R84" s="114">
        <v>0</v>
      </c>
      <c r="S84" s="114">
        <v>0</v>
      </c>
      <c r="T84" s="114">
        <v>0</v>
      </c>
      <c r="U84" s="114">
        <v>0</v>
      </c>
      <c r="V84" s="114">
        <v>0</v>
      </c>
      <c r="W84" s="114">
        <v>0</v>
      </c>
      <c r="X84" s="116">
        <f t="shared" si="7"/>
        <v>8948.74</v>
      </c>
      <c r="Y84" s="251"/>
      <c r="AD84" s="10">
        <v>800</v>
      </c>
      <c r="AE84" s="10">
        <v>811</v>
      </c>
      <c r="AF84" s="114">
        <v>8948.74</v>
      </c>
      <c r="AG84" s="114">
        <f t="shared" si="8"/>
        <v>0</v>
      </c>
      <c r="AJ84" s="110">
        <v>8708102</v>
      </c>
      <c r="AK84" s="110" t="s">
        <v>704</v>
      </c>
      <c r="AL84" s="110" t="s">
        <v>704</v>
      </c>
      <c r="AM84" s="110" t="s">
        <v>704</v>
      </c>
      <c r="AN84" s="110" t="s">
        <v>704</v>
      </c>
      <c r="AO84" s="110" t="s">
        <v>704</v>
      </c>
      <c r="AP84" s="110" t="s">
        <v>704</v>
      </c>
      <c r="AQ84" s="110" t="s">
        <v>704</v>
      </c>
      <c r="AR84" s="110" t="s">
        <v>704</v>
      </c>
      <c r="AS84" s="110" t="s">
        <v>704</v>
      </c>
      <c r="AT84" s="110" t="s">
        <v>704</v>
      </c>
      <c r="AU84" s="110" t="s">
        <v>704</v>
      </c>
      <c r="AV84" s="110" t="s">
        <v>704</v>
      </c>
      <c r="AW84" s="110" t="s">
        <v>704</v>
      </c>
      <c r="AX84" s="110" t="s">
        <v>704</v>
      </c>
      <c r="AY84" s="110" t="s">
        <v>704</v>
      </c>
      <c r="AZ84" s="110" t="s">
        <v>704</v>
      </c>
      <c r="BA84" s="110" t="s">
        <v>704</v>
      </c>
      <c r="BB84" s="110" t="s">
        <v>704</v>
      </c>
      <c r="BC84" s="110" t="s">
        <v>704</v>
      </c>
      <c r="BD84" s="110" t="s">
        <v>704</v>
      </c>
      <c r="BE84" s="110" t="s">
        <v>704</v>
      </c>
      <c r="BF84" s="110" t="s">
        <v>704</v>
      </c>
      <c r="BG84" s="110" t="s">
        <v>704</v>
      </c>
      <c r="BH84" s="110" t="s">
        <v>704</v>
      </c>
      <c r="BI84" s="110" t="s">
        <v>704</v>
      </c>
      <c r="BJ84" s="110" t="s">
        <v>704</v>
      </c>
      <c r="BK84" s="110" t="s">
        <v>704</v>
      </c>
      <c r="BL84" s="110" t="s">
        <v>704</v>
      </c>
      <c r="BM84" s="110" t="s">
        <v>704</v>
      </c>
      <c r="BN84" s="110" t="s">
        <v>704</v>
      </c>
      <c r="BO84" s="110" t="s">
        <v>704</v>
      </c>
      <c r="BP84" s="110" t="s">
        <v>704</v>
      </c>
      <c r="BQ84" s="110" t="s">
        <v>704</v>
      </c>
      <c r="BR84" s="110" t="s">
        <v>704</v>
      </c>
      <c r="BS84" s="110" t="s">
        <v>704</v>
      </c>
      <c r="BT84" s="110" t="s">
        <v>704</v>
      </c>
      <c r="BU84" s="110" t="s">
        <v>704</v>
      </c>
      <c r="BV84" s="110" t="s">
        <v>704</v>
      </c>
      <c r="BW84" s="110" t="s">
        <v>704</v>
      </c>
      <c r="BX84" s="110" t="s">
        <v>704</v>
      </c>
      <c r="BY84" s="110" t="s">
        <v>704</v>
      </c>
      <c r="BZ84" s="110" t="s">
        <v>704</v>
      </c>
      <c r="CA84" s="110" t="s">
        <v>704</v>
      </c>
      <c r="CB84" s="110" t="s">
        <v>704</v>
      </c>
      <c r="CC84" s="110" t="s">
        <v>704</v>
      </c>
      <c r="CD84" s="110" t="s">
        <v>704</v>
      </c>
      <c r="CE84" s="110" t="s">
        <v>704</v>
      </c>
      <c r="CF84" s="110" t="s">
        <v>704</v>
      </c>
      <c r="CG84" s="110" t="s">
        <v>704</v>
      </c>
      <c r="CH84" s="110" t="s">
        <v>704</v>
      </c>
      <c r="CI84" s="110" t="s">
        <v>704</v>
      </c>
      <c r="CJ84" s="110" t="s">
        <v>704</v>
      </c>
      <c r="CK84" s="110" t="s">
        <v>704</v>
      </c>
      <c r="CL84" s="110" t="s">
        <v>704</v>
      </c>
      <c r="CM84" s="110" t="s">
        <v>704</v>
      </c>
      <c r="CN84" s="110" t="s">
        <v>704</v>
      </c>
      <c r="CO84" s="110" t="s">
        <v>704</v>
      </c>
      <c r="CP84" s="110" t="s">
        <v>704</v>
      </c>
      <c r="CQ84" s="110" t="s">
        <v>704</v>
      </c>
      <c r="CR84" s="110" t="s">
        <v>704</v>
      </c>
      <c r="CS84" s="110" t="s">
        <v>704</v>
      </c>
      <c r="CT84" s="110" t="s">
        <v>704</v>
      </c>
      <c r="CU84" s="110" t="s">
        <v>704</v>
      </c>
      <c r="CV84" s="110" t="s">
        <v>704</v>
      </c>
      <c r="CW84" s="110" t="s">
        <v>704</v>
      </c>
      <c r="CX84" s="110" t="s">
        <v>704</v>
      </c>
      <c r="CY84" s="110" t="s">
        <v>704</v>
      </c>
      <c r="CZ84" s="110" t="s">
        <v>704</v>
      </c>
      <c r="DA84" s="110" t="s">
        <v>704</v>
      </c>
      <c r="DB84" s="110" t="s">
        <v>704</v>
      </c>
      <c r="DC84" s="110" t="s">
        <v>704</v>
      </c>
      <c r="DD84" s="110" t="s">
        <v>704</v>
      </c>
      <c r="DE84" s="110" t="s">
        <v>704</v>
      </c>
      <c r="DF84" s="110" t="s">
        <v>704</v>
      </c>
    </row>
    <row r="85" spans="2:110" x14ac:dyDescent="0.2">
      <c r="B85" s="8" t="s">
        <v>229</v>
      </c>
      <c r="C85" s="11" t="s">
        <v>230</v>
      </c>
      <c r="D85" s="115" t="str">
        <f t="shared" si="9"/>
        <v xml:space="preserve">                                                                          </v>
      </c>
      <c r="E85" s="114">
        <v>0</v>
      </c>
      <c r="F85" s="114"/>
      <c r="G85" s="114"/>
      <c r="H85" s="114"/>
      <c r="I85" s="114">
        <v>0</v>
      </c>
      <c r="J85" s="114">
        <v>0</v>
      </c>
      <c r="K85" s="114">
        <v>0</v>
      </c>
      <c r="L85" s="114">
        <v>0</v>
      </c>
      <c r="M85" s="114">
        <v>0</v>
      </c>
      <c r="N85" s="114">
        <v>0</v>
      </c>
      <c r="O85" s="114">
        <v>0</v>
      </c>
      <c r="P85" s="114">
        <v>0</v>
      </c>
      <c r="Q85" s="114">
        <v>0</v>
      </c>
      <c r="R85" s="114">
        <v>0</v>
      </c>
      <c r="S85" s="114">
        <v>0</v>
      </c>
      <c r="T85" s="114">
        <v>0</v>
      </c>
      <c r="U85" s="114">
        <v>0</v>
      </c>
      <c r="V85" s="114">
        <v>0</v>
      </c>
      <c r="W85" s="114">
        <v>0</v>
      </c>
      <c r="X85" s="116">
        <f t="shared" si="7"/>
        <v>0</v>
      </c>
      <c r="Y85" s="251"/>
      <c r="AD85" s="10">
        <v>800</v>
      </c>
      <c r="AE85" s="10">
        <v>812</v>
      </c>
      <c r="AF85" s="114">
        <v>0</v>
      </c>
      <c r="AG85" s="114">
        <f t="shared" si="8"/>
        <v>0</v>
      </c>
      <c r="AJ85" s="110" t="s">
        <v>704</v>
      </c>
      <c r="AK85" s="110" t="s">
        <v>704</v>
      </c>
      <c r="AL85" s="110" t="s">
        <v>704</v>
      </c>
      <c r="AM85" s="110" t="s">
        <v>704</v>
      </c>
      <c r="AN85" s="110" t="s">
        <v>704</v>
      </c>
      <c r="AO85" s="110" t="s">
        <v>704</v>
      </c>
      <c r="AP85" s="110" t="s">
        <v>704</v>
      </c>
      <c r="AQ85" s="110" t="s">
        <v>704</v>
      </c>
      <c r="AR85" s="110" t="s">
        <v>704</v>
      </c>
      <c r="AS85" s="110" t="s">
        <v>704</v>
      </c>
      <c r="AT85" s="110" t="s">
        <v>704</v>
      </c>
      <c r="AU85" s="110" t="s">
        <v>704</v>
      </c>
      <c r="AV85" s="110" t="s">
        <v>704</v>
      </c>
      <c r="AW85" s="110" t="s">
        <v>704</v>
      </c>
      <c r="AX85" s="110" t="s">
        <v>704</v>
      </c>
      <c r="AY85" s="110" t="s">
        <v>704</v>
      </c>
      <c r="AZ85" s="110" t="s">
        <v>704</v>
      </c>
      <c r="BA85" s="110" t="s">
        <v>704</v>
      </c>
      <c r="BB85" s="110" t="s">
        <v>704</v>
      </c>
      <c r="BC85" s="110" t="s">
        <v>704</v>
      </c>
      <c r="BD85" s="110" t="s">
        <v>704</v>
      </c>
      <c r="BE85" s="110" t="s">
        <v>704</v>
      </c>
      <c r="BF85" s="110" t="s">
        <v>704</v>
      </c>
      <c r="BG85" s="110" t="s">
        <v>704</v>
      </c>
      <c r="BH85" s="110" t="s">
        <v>704</v>
      </c>
      <c r="BI85" s="110" t="s">
        <v>704</v>
      </c>
      <c r="BJ85" s="110" t="s">
        <v>704</v>
      </c>
      <c r="BK85" s="110" t="s">
        <v>704</v>
      </c>
      <c r="BL85" s="110" t="s">
        <v>704</v>
      </c>
      <c r="BM85" s="110" t="s">
        <v>704</v>
      </c>
      <c r="BN85" s="110" t="s">
        <v>704</v>
      </c>
      <c r="BO85" s="110" t="s">
        <v>704</v>
      </c>
      <c r="BP85" s="110" t="s">
        <v>704</v>
      </c>
      <c r="BQ85" s="110" t="s">
        <v>704</v>
      </c>
      <c r="BR85" s="110" t="s">
        <v>704</v>
      </c>
      <c r="BS85" s="110" t="s">
        <v>704</v>
      </c>
      <c r="BT85" s="110" t="s">
        <v>704</v>
      </c>
      <c r="BU85" s="110" t="s">
        <v>704</v>
      </c>
      <c r="BV85" s="110" t="s">
        <v>704</v>
      </c>
      <c r="BW85" s="110" t="s">
        <v>704</v>
      </c>
      <c r="BX85" s="110" t="s">
        <v>704</v>
      </c>
      <c r="BY85" s="110" t="s">
        <v>704</v>
      </c>
      <c r="BZ85" s="110" t="s">
        <v>704</v>
      </c>
      <c r="CA85" s="110" t="s">
        <v>704</v>
      </c>
      <c r="CB85" s="110" t="s">
        <v>704</v>
      </c>
      <c r="CC85" s="110" t="s">
        <v>704</v>
      </c>
      <c r="CD85" s="110" t="s">
        <v>704</v>
      </c>
      <c r="CE85" s="110" t="s">
        <v>704</v>
      </c>
      <c r="CF85" s="110" t="s">
        <v>704</v>
      </c>
      <c r="CG85" s="110" t="s">
        <v>704</v>
      </c>
      <c r="CH85" s="110" t="s">
        <v>704</v>
      </c>
      <c r="CI85" s="110" t="s">
        <v>704</v>
      </c>
      <c r="CJ85" s="110" t="s">
        <v>704</v>
      </c>
      <c r="CK85" s="110" t="s">
        <v>704</v>
      </c>
      <c r="CL85" s="110" t="s">
        <v>704</v>
      </c>
      <c r="CM85" s="110" t="s">
        <v>704</v>
      </c>
      <c r="CN85" s="110" t="s">
        <v>704</v>
      </c>
      <c r="CO85" s="110" t="s">
        <v>704</v>
      </c>
      <c r="CP85" s="110" t="s">
        <v>704</v>
      </c>
      <c r="CQ85" s="110" t="s">
        <v>704</v>
      </c>
      <c r="CR85" s="110" t="s">
        <v>704</v>
      </c>
      <c r="CS85" s="110" t="s">
        <v>704</v>
      </c>
      <c r="CT85" s="110" t="s">
        <v>704</v>
      </c>
      <c r="CU85" s="110" t="s">
        <v>704</v>
      </c>
      <c r="CV85" s="110" t="s">
        <v>704</v>
      </c>
      <c r="CW85" s="110" t="s">
        <v>704</v>
      </c>
      <c r="CX85" s="110" t="s">
        <v>704</v>
      </c>
      <c r="CY85" s="110" t="s">
        <v>704</v>
      </c>
      <c r="CZ85" s="110" t="s">
        <v>704</v>
      </c>
      <c r="DA85" s="110" t="s">
        <v>704</v>
      </c>
      <c r="DB85" s="110" t="s">
        <v>704</v>
      </c>
      <c r="DC85" s="110" t="s">
        <v>704</v>
      </c>
      <c r="DD85" s="110" t="s">
        <v>704</v>
      </c>
      <c r="DE85" s="110" t="s">
        <v>704</v>
      </c>
      <c r="DF85" s="110" t="s">
        <v>704</v>
      </c>
    </row>
    <row r="86" spans="2:110" x14ac:dyDescent="0.2">
      <c r="B86" s="8" t="s">
        <v>231</v>
      </c>
      <c r="C86" s="11" t="s">
        <v>232</v>
      </c>
      <c r="D86" s="115" t="str">
        <f t="shared" si="9"/>
        <v xml:space="preserve">                                                                          </v>
      </c>
      <c r="E86" s="114">
        <v>0</v>
      </c>
      <c r="F86" s="114"/>
      <c r="G86" s="114"/>
      <c r="H86" s="114"/>
      <c r="I86" s="114">
        <v>0</v>
      </c>
      <c r="J86" s="114">
        <v>0</v>
      </c>
      <c r="K86" s="114">
        <v>0</v>
      </c>
      <c r="L86" s="114">
        <v>0</v>
      </c>
      <c r="M86" s="114">
        <v>0</v>
      </c>
      <c r="N86" s="114">
        <v>0</v>
      </c>
      <c r="O86" s="114">
        <v>0</v>
      </c>
      <c r="P86" s="114">
        <v>0</v>
      </c>
      <c r="Q86" s="114">
        <v>0</v>
      </c>
      <c r="R86" s="114">
        <v>0</v>
      </c>
      <c r="S86" s="114">
        <v>0</v>
      </c>
      <c r="T86" s="114">
        <v>0</v>
      </c>
      <c r="U86" s="114">
        <v>0</v>
      </c>
      <c r="V86" s="114">
        <v>0</v>
      </c>
      <c r="W86" s="114">
        <v>0</v>
      </c>
      <c r="X86" s="116">
        <f t="shared" si="7"/>
        <v>0</v>
      </c>
      <c r="Y86" s="251"/>
      <c r="AD86" s="10">
        <v>800</v>
      </c>
      <c r="AE86" s="10">
        <v>813</v>
      </c>
      <c r="AF86" s="114">
        <v>0</v>
      </c>
      <c r="AG86" s="114">
        <f t="shared" si="8"/>
        <v>0</v>
      </c>
      <c r="AJ86" s="110" t="s">
        <v>704</v>
      </c>
      <c r="AK86" s="110" t="s">
        <v>704</v>
      </c>
      <c r="AL86" s="110" t="s">
        <v>704</v>
      </c>
      <c r="AM86" s="110" t="s">
        <v>704</v>
      </c>
      <c r="AN86" s="110" t="s">
        <v>704</v>
      </c>
      <c r="AO86" s="110" t="s">
        <v>704</v>
      </c>
      <c r="AP86" s="110" t="s">
        <v>704</v>
      </c>
      <c r="AQ86" s="110" t="s">
        <v>704</v>
      </c>
      <c r="AR86" s="110" t="s">
        <v>704</v>
      </c>
      <c r="AS86" s="110" t="s">
        <v>704</v>
      </c>
      <c r="AT86" s="110" t="s">
        <v>704</v>
      </c>
      <c r="AU86" s="110" t="s">
        <v>704</v>
      </c>
      <c r="AV86" s="110" t="s">
        <v>704</v>
      </c>
      <c r="AW86" s="110" t="s">
        <v>704</v>
      </c>
      <c r="AX86" s="110" t="s">
        <v>704</v>
      </c>
      <c r="AY86" s="110" t="s">
        <v>704</v>
      </c>
      <c r="AZ86" s="110" t="s">
        <v>704</v>
      </c>
      <c r="BA86" s="110" t="s">
        <v>704</v>
      </c>
      <c r="BB86" s="110" t="s">
        <v>704</v>
      </c>
      <c r="BC86" s="110" t="s">
        <v>704</v>
      </c>
      <c r="BD86" s="110" t="s">
        <v>704</v>
      </c>
      <c r="BE86" s="110" t="s">
        <v>704</v>
      </c>
      <c r="BF86" s="110" t="s">
        <v>704</v>
      </c>
      <c r="BG86" s="110" t="s">
        <v>704</v>
      </c>
      <c r="BH86" s="110" t="s">
        <v>704</v>
      </c>
      <c r="BI86" s="110" t="s">
        <v>704</v>
      </c>
      <c r="BJ86" s="110" t="s">
        <v>704</v>
      </c>
      <c r="BK86" s="110" t="s">
        <v>704</v>
      </c>
      <c r="BL86" s="110" t="s">
        <v>704</v>
      </c>
      <c r="BM86" s="110" t="s">
        <v>704</v>
      </c>
      <c r="BN86" s="110" t="s">
        <v>704</v>
      </c>
      <c r="BO86" s="110" t="s">
        <v>704</v>
      </c>
      <c r="BP86" s="110" t="s">
        <v>704</v>
      </c>
      <c r="BQ86" s="110" t="s">
        <v>704</v>
      </c>
      <c r="BR86" s="110" t="s">
        <v>704</v>
      </c>
      <c r="BS86" s="110" t="s">
        <v>704</v>
      </c>
      <c r="BT86" s="110" t="s">
        <v>704</v>
      </c>
      <c r="BU86" s="110" t="s">
        <v>704</v>
      </c>
      <c r="BV86" s="110" t="s">
        <v>704</v>
      </c>
      <c r="BW86" s="110" t="s">
        <v>704</v>
      </c>
      <c r="BX86" s="110" t="s">
        <v>704</v>
      </c>
      <c r="BY86" s="110" t="s">
        <v>704</v>
      </c>
      <c r="BZ86" s="110" t="s">
        <v>704</v>
      </c>
      <c r="CA86" s="110" t="s">
        <v>704</v>
      </c>
      <c r="CB86" s="110" t="s">
        <v>704</v>
      </c>
      <c r="CC86" s="110" t="s">
        <v>704</v>
      </c>
      <c r="CD86" s="110" t="s">
        <v>704</v>
      </c>
      <c r="CE86" s="110" t="s">
        <v>704</v>
      </c>
      <c r="CF86" s="110" t="s">
        <v>704</v>
      </c>
      <c r="CG86" s="110" t="s">
        <v>704</v>
      </c>
      <c r="CH86" s="110" t="s">
        <v>704</v>
      </c>
      <c r="CI86" s="110" t="s">
        <v>704</v>
      </c>
      <c r="CJ86" s="110" t="s">
        <v>704</v>
      </c>
      <c r="CK86" s="110" t="s">
        <v>704</v>
      </c>
      <c r="CL86" s="110" t="s">
        <v>704</v>
      </c>
      <c r="CM86" s="110" t="s">
        <v>704</v>
      </c>
      <c r="CN86" s="110" t="s">
        <v>704</v>
      </c>
      <c r="CO86" s="110" t="s">
        <v>704</v>
      </c>
      <c r="CP86" s="110" t="s">
        <v>704</v>
      </c>
      <c r="CQ86" s="110" t="s">
        <v>704</v>
      </c>
      <c r="CR86" s="110" t="s">
        <v>704</v>
      </c>
      <c r="CS86" s="110" t="s">
        <v>704</v>
      </c>
      <c r="CT86" s="110" t="s">
        <v>704</v>
      </c>
      <c r="CU86" s="110" t="s">
        <v>704</v>
      </c>
      <c r="CV86" s="110" t="s">
        <v>704</v>
      </c>
      <c r="CW86" s="110" t="s">
        <v>704</v>
      </c>
      <c r="CX86" s="110" t="s">
        <v>704</v>
      </c>
      <c r="CY86" s="110" t="s">
        <v>704</v>
      </c>
      <c r="CZ86" s="110" t="s">
        <v>704</v>
      </c>
      <c r="DA86" s="110" t="s">
        <v>704</v>
      </c>
      <c r="DB86" s="110" t="s">
        <v>704</v>
      </c>
      <c r="DC86" s="110" t="s">
        <v>704</v>
      </c>
      <c r="DD86" s="110" t="s">
        <v>704</v>
      </c>
      <c r="DE86" s="110" t="s">
        <v>704</v>
      </c>
      <c r="DF86" s="110" t="s">
        <v>704</v>
      </c>
    </row>
    <row r="87" spans="2:110" x14ac:dyDescent="0.2">
      <c r="B87" s="8" t="s">
        <v>233</v>
      </c>
      <c r="C87" s="11" t="s">
        <v>234</v>
      </c>
      <c r="D87" s="115" t="str">
        <f t="shared" si="9"/>
        <v xml:space="preserve">                                                                          </v>
      </c>
      <c r="E87" s="114">
        <v>0</v>
      </c>
      <c r="F87" s="114"/>
      <c r="G87" s="114"/>
      <c r="H87" s="114"/>
      <c r="I87" s="114">
        <v>0</v>
      </c>
      <c r="J87" s="114">
        <v>0</v>
      </c>
      <c r="K87" s="114">
        <v>0</v>
      </c>
      <c r="L87" s="114">
        <v>0</v>
      </c>
      <c r="M87" s="114">
        <v>0</v>
      </c>
      <c r="N87" s="114">
        <v>0</v>
      </c>
      <c r="O87" s="114">
        <v>0</v>
      </c>
      <c r="P87" s="114">
        <v>0</v>
      </c>
      <c r="Q87" s="114">
        <v>0</v>
      </c>
      <c r="R87" s="114">
        <v>0</v>
      </c>
      <c r="S87" s="114">
        <v>0</v>
      </c>
      <c r="T87" s="114">
        <v>0</v>
      </c>
      <c r="U87" s="114">
        <v>0</v>
      </c>
      <c r="V87" s="114">
        <v>0</v>
      </c>
      <c r="W87" s="114">
        <v>0</v>
      </c>
      <c r="X87" s="116">
        <f t="shared" si="7"/>
        <v>0</v>
      </c>
      <c r="Y87" s="251"/>
      <c r="AD87" s="10">
        <v>800</v>
      </c>
      <c r="AE87" s="10">
        <v>814</v>
      </c>
      <c r="AF87" s="114">
        <v>0</v>
      </c>
      <c r="AG87" s="114">
        <f t="shared" si="8"/>
        <v>0</v>
      </c>
      <c r="AJ87" s="110" t="s">
        <v>704</v>
      </c>
      <c r="AK87" s="110" t="s">
        <v>704</v>
      </c>
      <c r="AL87" s="110" t="s">
        <v>704</v>
      </c>
      <c r="AM87" s="110" t="s">
        <v>704</v>
      </c>
      <c r="AN87" s="110" t="s">
        <v>704</v>
      </c>
      <c r="AO87" s="110" t="s">
        <v>704</v>
      </c>
      <c r="AP87" s="110" t="s">
        <v>704</v>
      </c>
      <c r="AQ87" s="110" t="s">
        <v>704</v>
      </c>
      <c r="AR87" s="110" t="s">
        <v>704</v>
      </c>
      <c r="AS87" s="110" t="s">
        <v>704</v>
      </c>
      <c r="AT87" s="110" t="s">
        <v>704</v>
      </c>
      <c r="AU87" s="110" t="s">
        <v>704</v>
      </c>
      <c r="AV87" s="110" t="s">
        <v>704</v>
      </c>
      <c r="AW87" s="110" t="s">
        <v>704</v>
      </c>
      <c r="AX87" s="110" t="s">
        <v>704</v>
      </c>
      <c r="AY87" s="110" t="s">
        <v>704</v>
      </c>
      <c r="AZ87" s="110" t="s">
        <v>704</v>
      </c>
      <c r="BA87" s="110" t="s">
        <v>704</v>
      </c>
      <c r="BB87" s="110" t="s">
        <v>704</v>
      </c>
      <c r="BC87" s="110" t="s">
        <v>704</v>
      </c>
      <c r="BD87" s="110" t="s">
        <v>704</v>
      </c>
      <c r="BE87" s="110" t="s">
        <v>704</v>
      </c>
      <c r="BF87" s="110" t="s">
        <v>704</v>
      </c>
      <c r="BG87" s="110" t="s">
        <v>704</v>
      </c>
      <c r="BH87" s="110" t="s">
        <v>704</v>
      </c>
      <c r="BI87" s="110" t="s">
        <v>704</v>
      </c>
      <c r="BJ87" s="110" t="s">
        <v>704</v>
      </c>
      <c r="BK87" s="110" t="s">
        <v>704</v>
      </c>
      <c r="BL87" s="110" t="s">
        <v>704</v>
      </c>
      <c r="BM87" s="110" t="s">
        <v>704</v>
      </c>
      <c r="BN87" s="110" t="s">
        <v>704</v>
      </c>
      <c r="BO87" s="110" t="s">
        <v>704</v>
      </c>
      <c r="BP87" s="110" t="s">
        <v>704</v>
      </c>
      <c r="BQ87" s="110" t="s">
        <v>704</v>
      </c>
      <c r="BR87" s="110" t="s">
        <v>704</v>
      </c>
      <c r="BS87" s="110" t="s">
        <v>704</v>
      </c>
      <c r="BT87" s="110" t="s">
        <v>704</v>
      </c>
      <c r="BU87" s="110" t="s">
        <v>704</v>
      </c>
      <c r="BV87" s="110" t="s">
        <v>704</v>
      </c>
      <c r="BW87" s="110" t="s">
        <v>704</v>
      </c>
      <c r="BX87" s="110" t="s">
        <v>704</v>
      </c>
      <c r="BY87" s="110" t="s">
        <v>704</v>
      </c>
      <c r="BZ87" s="110" t="s">
        <v>704</v>
      </c>
      <c r="CA87" s="110" t="s">
        <v>704</v>
      </c>
      <c r="CB87" s="110" t="s">
        <v>704</v>
      </c>
      <c r="CC87" s="110" t="s">
        <v>704</v>
      </c>
      <c r="CD87" s="110" t="s">
        <v>704</v>
      </c>
      <c r="CE87" s="110" t="s">
        <v>704</v>
      </c>
      <c r="CF87" s="110" t="s">
        <v>704</v>
      </c>
      <c r="CG87" s="110" t="s">
        <v>704</v>
      </c>
      <c r="CH87" s="110" t="s">
        <v>704</v>
      </c>
      <c r="CI87" s="110" t="s">
        <v>704</v>
      </c>
      <c r="CJ87" s="110" t="s">
        <v>704</v>
      </c>
      <c r="CK87" s="110" t="s">
        <v>704</v>
      </c>
      <c r="CL87" s="110" t="s">
        <v>704</v>
      </c>
      <c r="CM87" s="110" t="s">
        <v>704</v>
      </c>
      <c r="CN87" s="110" t="s">
        <v>704</v>
      </c>
      <c r="CO87" s="110" t="s">
        <v>704</v>
      </c>
      <c r="CP87" s="110" t="s">
        <v>704</v>
      </c>
      <c r="CQ87" s="110" t="s">
        <v>704</v>
      </c>
      <c r="CR87" s="110" t="s">
        <v>704</v>
      </c>
      <c r="CS87" s="110" t="s">
        <v>704</v>
      </c>
      <c r="CT87" s="110" t="s">
        <v>704</v>
      </c>
      <c r="CU87" s="110" t="s">
        <v>704</v>
      </c>
      <c r="CV87" s="110" t="s">
        <v>704</v>
      </c>
      <c r="CW87" s="110" t="s">
        <v>704</v>
      </c>
      <c r="CX87" s="110" t="s">
        <v>704</v>
      </c>
      <c r="CY87" s="110" t="s">
        <v>704</v>
      </c>
      <c r="CZ87" s="110" t="s">
        <v>704</v>
      </c>
      <c r="DA87" s="110" t="s">
        <v>704</v>
      </c>
      <c r="DB87" s="110" t="s">
        <v>704</v>
      </c>
      <c r="DC87" s="110" t="s">
        <v>704</v>
      </c>
      <c r="DD87" s="110" t="s">
        <v>704</v>
      </c>
      <c r="DE87" s="110" t="s">
        <v>704</v>
      </c>
      <c r="DF87" s="110" t="s">
        <v>704</v>
      </c>
    </row>
    <row r="88" spans="2:110" ht="25.5" x14ac:dyDescent="0.2">
      <c r="B88" s="8" t="s">
        <v>235</v>
      </c>
      <c r="C88" s="11" t="s">
        <v>236</v>
      </c>
      <c r="D88" s="115" t="str">
        <f t="shared" si="9"/>
        <v xml:space="preserve">8708101 8708201                                                                         </v>
      </c>
      <c r="E88" s="114">
        <v>1140.58</v>
      </c>
      <c r="F88" s="114"/>
      <c r="G88" s="114"/>
      <c r="H88" s="114"/>
      <c r="I88" s="114">
        <v>0</v>
      </c>
      <c r="J88" s="114">
        <v>0</v>
      </c>
      <c r="K88" s="114">
        <v>0</v>
      </c>
      <c r="L88" s="114">
        <v>0</v>
      </c>
      <c r="M88" s="114">
        <v>0</v>
      </c>
      <c r="N88" s="114">
        <v>0</v>
      </c>
      <c r="O88" s="114">
        <v>0</v>
      </c>
      <c r="P88" s="114">
        <v>0</v>
      </c>
      <c r="Q88" s="114">
        <v>0</v>
      </c>
      <c r="R88" s="114">
        <v>0</v>
      </c>
      <c r="S88" s="114">
        <v>0</v>
      </c>
      <c r="T88" s="114">
        <v>0</v>
      </c>
      <c r="U88" s="114">
        <v>0</v>
      </c>
      <c r="V88" s="114">
        <v>0</v>
      </c>
      <c r="W88" s="114">
        <v>0</v>
      </c>
      <c r="X88" s="116">
        <f t="shared" si="7"/>
        <v>1140.58</v>
      </c>
      <c r="Y88" s="251"/>
      <c r="AD88" s="10">
        <v>800</v>
      </c>
      <c r="AE88" s="10">
        <v>815</v>
      </c>
      <c r="AF88" s="114">
        <v>1140.58</v>
      </c>
      <c r="AG88" s="114">
        <f t="shared" si="8"/>
        <v>0</v>
      </c>
      <c r="AJ88" s="110">
        <v>8708101</v>
      </c>
      <c r="AK88" s="110">
        <v>8708201</v>
      </c>
      <c r="AL88" s="110" t="s">
        <v>704</v>
      </c>
      <c r="AM88" s="110" t="s">
        <v>704</v>
      </c>
      <c r="AN88" s="110" t="s">
        <v>704</v>
      </c>
      <c r="AO88" s="110" t="s">
        <v>704</v>
      </c>
      <c r="AP88" s="110" t="s">
        <v>704</v>
      </c>
      <c r="AQ88" s="110" t="s">
        <v>704</v>
      </c>
      <c r="AR88" s="110" t="s">
        <v>704</v>
      </c>
      <c r="AS88" s="110" t="s">
        <v>704</v>
      </c>
      <c r="AT88" s="110" t="s">
        <v>704</v>
      </c>
      <c r="AU88" s="110" t="s">
        <v>704</v>
      </c>
      <c r="AV88" s="110" t="s">
        <v>704</v>
      </c>
      <c r="AW88" s="110" t="s">
        <v>704</v>
      </c>
      <c r="AX88" s="110" t="s">
        <v>704</v>
      </c>
      <c r="AY88" s="110" t="s">
        <v>704</v>
      </c>
      <c r="AZ88" s="110" t="s">
        <v>704</v>
      </c>
      <c r="BA88" s="110" t="s">
        <v>704</v>
      </c>
      <c r="BB88" s="110" t="s">
        <v>704</v>
      </c>
      <c r="BC88" s="110" t="s">
        <v>704</v>
      </c>
      <c r="BD88" s="110" t="s">
        <v>704</v>
      </c>
      <c r="BE88" s="110" t="s">
        <v>704</v>
      </c>
      <c r="BF88" s="110" t="s">
        <v>704</v>
      </c>
      <c r="BG88" s="110" t="s">
        <v>704</v>
      </c>
      <c r="BH88" s="110" t="s">
        <v>704</v>
      </c>
      <c r="BI88" s="110" t="s">
        <v>704</v>
      </c>
      <c r="BJ88" s="110" t="s">
        <v>704</v>
      </c>
      <c r="BK88" s="110" t="s">
        <v>704</v>
      </c>
      <c r="BL88" s="110" t="s">
        <v>704</v>
      </c>
      <c r="BM88" s="110" t="s">
        <v>704</v>
      </c>
      <c r="BN88" s="110" t="s">
        <v>704</v>
      </c>
      <c r="BO88" s="110" t="s">
        <v>704</v>
      </c>
      <c r="BP88" s="110" t="s">
        <v>704</v>
      </c>
      <c r="BQ88" s="110" t="s">
        <v>704</v>
      </c>
      <c r="BR88" s="110" t="s">
        <v>704</v>
      </c>
      <c r="BS88" s="110" t="s">
        <v>704</v>
      </c>
      <c r="BT88" s="110" t="s">
        <v>704</v>
      </c>
      <c r="BU88" s="110" t="s">
        <v>704</v>
      </c>
      <c r="BV88" s="110" t="s">
        <v>704</v>
      </c>
      <c r="BW88" s="110" t="s">
        <v>704</v>
      </c>
      <c r="BX88" s="110" t="s">
        <v>704</v>
      </c>
      <c r="BY88" s="110" t="s">
        <v>704</v>
      </c>
      <c r="BZ88" s="110" t="s">
        <v>704</v>
      </c>
      <c r="CA88" s="110" t="s">
        <v>704</v>
      </c>
      <c r="CB88" s="110" t="s">
        <v>704</v>
      </c>
      <c r="CC88" s="110" t="s">
        <v>704</v>
      </c>
      <c r="CD88" s="110" t="s">
        <v>704</v>
      </c>
      <c r="CE88" s="110" t="s">
        <v>704</v>
      </c>
      <c r="CF88" s="110" t="s">
        <v>704</v>
      </c>
      <c r="CG88" s="110" t="s">
        <v>704</v>
      </c>
      <c r="CH88" s="110" t="s">
        <v>704</v>
      </c>
      <c r="CI88" s="110" t="s">
        <v>704</v>
      </c>
      <c r="CJ88" s="110" t="s">
        <v>704</v>
      </c>
      <c r="CK88" s="110" t="s">
        <v>704</v>
      </c>
      <c r="CL88" s="110" t="s">
        <v>704</v>
      </c>
      <c r="CM88" s="110" t="s">
        <v>704</v>
      </c>
      <c r="CN88" s="110" t="s">
        <v>704</v>
      </c>
      <c r="CO88" s="110" t="s">
        <v>704</v>
      </c>
      <c r="CP88" s="110" t="s">
        <v>704</v>
      </c>
      <c r="CQ88" s="110" t="s">
        <v>704</v>
      </c>
      <c r="CR88" s="110" t="s">
        <v>704</v>
      </c>
      <c r="CS88" s="110" t="s">
        <v>704</v>
      </c>
      <c r="CT88" s="110" t="s">
        <v>704</v>
      </c>
      <c r="CU88" s="110" t="s">
        <v>704</v>
      </c>
      <c r="CV88" s="110" t="s">
        <v>704</v>
      </c>
      <c r="CW88" s="110" t="s">
        <v>704</v>
      </c>
      <c r="CX88" s="110" t="s">
        <v>704</v>
      </c>
      <c r="CY88" s="110" t="s">
        <v>704</v>
      </c>
      <c r="CZ88" s="110" t="s">
        <v>704</v>
      </c>
      <c r="DA88" s="110" t="s">
        <v>704</v>
      </c>
      <c r="DB88" s="110" t="s">
        <v>704</v>
      </c>
      <c r="DC88" s="110" t="s">
        <v>704</v>
      </c>
      <c r="DD88" s="110" t="s">
        <v>704</v>
      </c>
      <c r="DE88" s="110" t="s">
        <v>704</v>
      </c>
      <c r="DF88" s="110" t="s">
        <v>704</v>
      </c>
    </row>
    <row r="89" spans="2:110" ht="38.25" x14ac:dyDescent="0.2">
      <c r="B89" s="8" t="s">
        <v>237</v>
      </c>
      <c r="C89" s="11" t="s">
        <v>238</v>
      </c>
      <c r="D89" s="115" t="str">
        <f t="shared" si="9"/>
        <v xml:space="preserve">8711001 8711002 8711009                                                                        </v>
      </c>
      <c r="E89" s="114">
        <v>7137.4599999999991</v>
      </c>
      <c r="F89" s="114"/>
      <c r="G89" s="114"/>
      <c r="H89" s="114"/>
      <c r="I89" s="114">
        <v>0</v>
      </c>
      <c r="J89" s="114">
        <v>0</v>
      </c>
      <c r="K89" s="114">
        <v>0</v>
      </c>
      <c r="L89" s="114">
        <v>0</v>
      </c>
      <c r="M89" s="114">
        <v>0</v>
      </c>
      <c r="N89" s="114">
        <v>0</v>
      </c>
      <c r="O89" s="114">
        <v>0</v>
      </c>
      <c r="P89" s="114">
        <v>0</v>
      </c>
      <c r="Q89" s="114">
        <v>0</v>
      </c>
      <c r="R89" s="114">
        <v>0</v>
      </c>
      <c r="S89" s="114">
        <v>0</v>
      </c>
      <c r="T89" s="114">
        <v>0</v>
      </c>
      <c r="U89" s="114">
        <v>0</v>
      </c>
      <c r="V89" s="114">
        <v>0</v>
      </c>
      <c r="W89" s="114">
        <v>0</v>
      </c>
      <c r="X89" s="116">
        <f t="shared" si="7"/>
        <v>7137.4599999999991</v>
      </c>
      <c r="Y89" s="251"/>
      <c r="AD89" s="10">
        <v>800</v>
      </c>
      <c r="AE89" s="10">
        <v>816</v>
      </c>
      <c r="AF89" s="114">
        <v>7137.4600000000009</v>
      </c>
      <c r="AG89" s="114">
        <f t="shared" si="8"/>
        <v>0</v>
      </c>
      <c r="AJ89" s="110">
        <v>8711001</v>
      </c>
      <c r="AK89" s="110">
        <v>8711002</v>
      </c>
      <c r="AL89" s="110">
        <v>8711009</v>
      </c>
      <c r="AM89" s="110" t="s">
        <v>704</v>
      </c>
      <c r="AN89" s="110" t="s">
        <v>704</v>
      </c>
      <c r="AO89" s="110" t="s">
        <v>704</v>
      </c>
      <c r="AP89" s="110" t="s">
        <v>704</v>
      </c>
      <c r="AQ89" s="110" t="s">
        <v>704</v>
      </c>
      <c r="AR89" s="110" t="s">
        <v>704</v>
      </c>
      <c r="AS89" s="110" t="s">
        <v>704</v>
      </c>
      <c r="AT89" s="110" t="s">
        <v>704</v>
      </c>
      <c r="AU89" s="110" t="s">
        <v>704</v>
      </c>
      <c r="AV89" s="110" t="s">
        <v>704</v>
      </c>
      <c r="AW89" s="110" t="s">
        <v>704</v>
      </c>
      <c r="AX89" s="110" t="s">
        <v>704</v>
      </c>
      <c r="AY89" s="110" t="s">
        <v>704</v>
      </c>
      <c r="AZ89" s="110" t="s">
        <v>704</v>
      </c>
      <c r="BA89" s="110" t="s">
        <v>704</v>
      </c>
      <c r="BB89" s="110" t="s">
        <v>704</v>
      </c>
      <c r="BC89" s="110" t="s">
        <v>704</v>
      </c>
      <c r="BD89" s="110" t="s">
        <v>704</v>
      </c>
      <c r="BE89" s="110" t="s">
        <v>704</v>
      </c>
      <c r="BF89" s="110" t="s">
        <v>704</v>
      </c>
      <c r="BG89" s="110" t="s">
        <v>704</v>
      </c>
      <c r="BH89" s="110" t="s">
        <v>704</v>
      </c>
      <c r="BI89" s="110" t="s">
        <v>704</v>
      </c>
      <c r="BJ89" s="110" t="s">
        <v>704</v>
      </c>
      <c r="BK89" s="110" t="s">
        <v>704</v>
      </c>
      <c r="BL89" s="110" t="s">
        <v>704</v>
      </c>
      <c r="BM89" s="110" t="s">
        <v>704</v>
      </c>
      <c r="BN89" s="110" t="s">
        <v>704</v>
      </c>
      <c r="BO89" s="110" t="s">
        <v>704</v>
      </c>
      <c r="BP89" s="110" t="s">
        <v>704</v>
      </c>
      <c r="BQ89" s="110" t="s">
        <v>704</v>
      </c>
      <c r="BR89" s="110" t="s">
        <v>704</v>
      </c>
      <c r="BS89" s="110" t="s">
        <v>704</v>
      </c>
      <c r="BT89" s="110" t="s">
        <v>704</v>
      </c>
      <c r="BU89" s="110" t="s">
        <v>704</v>
      </c>
      <c r="BV89" s="110" t="s">
        <v>704</v>
      </c>
      <c r="BW89" s="110" t="s">
        <v>704</v>
      </c>
      <c r="BX89" s="110" t="s">
        <v>704</v>
      </c>
      <c r="BY89" s="110" t="s">
        <v>704</v>
      </c>
      <c r="BZ89" s="110" t="s">
        <v>704</v>
      </c>
      <c r="CA89" s="110" t="s">
        <v>704</v>
      </c>
      <c r="CB89" s="110" t="s">
        <v>704</v>
      </c>
      <c r="CC89" s="110" t="s">
        <v>704</v>
      </c>
      <c r="CD89" s="110" t="s">
        <v>704</v>
      </c>
      <c r="CE89" s="110" t="s">
        <v>704</v>
      </c>
      <c r="CF89" s="110" t="s">
        <v>704</v>
      </c>
      <c r="CG89" s="110" t="s">
        <v>704</v>
      </c>
      <c r="CH89" s="110" t="s">
        <v>704</v>
      </c>
      <c r="CI89" s="110" t="s">
        <v>704</v>
      </c>
      <c r="CJ89" s="110" t="s">
        <v>704</v>
      </c>
      <c r="CK89" s="110" t="s">
        <v>704</v>
      </c>
      <c r="CL89" s="110" t="s">
        <v>704</v>
      </c>
      <c r="CM89" s="110" t="s">
        <v>704</v>
      </c>
      <c r="CN89" s="110" t="s">
        <v>704</v>
      </c>
      <c r="CO89" s="110" t="s">
        <v>704</v>
      </c>
      <c r="CP89" s="110" t="s">
        <v>704</v>
      </c>
      <c r="CQ89" s="110" t="s">
        <v>704</v>
      </c>
      <c r="CR89" s="110" t="s">
        <v>704</v>
      </c>
      <c r="CS89" s="110" t="s">
        <v>704</v>
      </c>
      <c r="CT89" s="110" t="s">
        <v>704</v>
      </c>
      <c r="CU89" s="110" t="s">
        <v>704</v>
      </c>
      <c r="CV89" s="110" t="s">
        <v>704</v>
      </c>
      <c r="CW89" s="110" t="s">
        <v>704</v>
      </c>
      <c r="CX89" s="110" t="s">
        <v>704</v>
      </c>
      <c r="CY89" s="110" t="s">
        <v>704</v>
      </c>
      <c r="CZ89" s="110" t="s">
        <v>704</v>
      </c>
      <c r="DA89" s="110" t="s">
        <v>704</v>
      </c>
      <c r="DB89" s="110" t="s">
        <v>704</v>
      </c>
      <c r="DC89" s="110" t="s">
        <v>704</v>
      </c>
      <c r="DD89" s="110" t="s">
        <v>704</v>
      </c>
      <c r="DE89" s="110" t="s">
        <v>704</v>
      </c>
      <c r="DF89" s="110" t="s">
        <v>704</v>
      </c>
    </row>
    <row r="90" spans="2:110" x14ac:dyDescent="0.2">
      <c r="B90" s="8" t="s">
        <v>239</v>
      </c>
      <c r="C90" s="11" t="s">
        <v>240</v>
      </c>
      <c r="D90" s="115" t="str">
        <f t="shared" si="9"/>
        <v xml:space="preserve">8704001                                                                          </v>
      </c>
      <c r="E90" s="114">
        <v>11683.46</v>
      </c>
      <c r="F90" s="114"/>
      <c r="G90" s="114"/>
      <c r="H90" s="114"/>
      <c r="I90" s="114">
        <v>0</v>
      </c>
      <c r="J90" s="114">
        <v>0</v>
      </c>
      <c r="K90" s="114">
        <v>0</v>
      </c>
      <c r="L90" s="114">
        <v>0</v>
      </c>
      <c r="M90" s="114">
        <v>0</v>
      </c>
      <c r="N90" s="114">
        <v>0</v>
      </c>
      <c r="O90" s="114">
        <v>0</v>
      </c>
      <c r="P90" s="114">
        <v>0</v>
      </c>
      <c r="Q90" s="114">
        <v>0</v>
      </c>
      <c r="R90" s="114">
        <v>0</v>
      </c>
      <c r="S90" s="114">
        <v>0</v>
      </c>
      <c r="T90" s="114">
        <v>0</v>
      </c>
      <c r="U90" s="114">
        <v>0</v>
      </c>
      <c r="V90" s="114">
        <v>0</v>
      </c>
      <c r="W90" s="114">
        <v>0</v>
      </c>
      <c r="X90" s="116">
        <f t="shared" si="7"/>
        <v>11683.46</v>
      </c>
      <c r="Y90" s="251"/>
      <c r="AD90" s="10">
        <v>800</v>
      </c>
      <c r="AE90" s="10">
        <v>817</v>
      </c>
      <c r="AF90" s="114">
        <v>11683.46</v>
      </c>
      <c r="AG90" s="114">
        <f t="shared" si="8"/>
        <v>0</v>
      </c>
      <c r="AJ90" s="110">
        <v>8704001</v>
      </c>
      <c r="AK90" s="110" t="s">
        <v>704</v>
      </c>
      <c r="AL90" s="110" t="s">
        <v>704</v>
      </c>
      <c r="AM90" s="110" t="s">
        <v>704</v>
      </c>
      <c r="AN90" s="110" t="s">
        <v>704</v>
      </c>
      <c r="AO90" s="110" t="s">
        <v>704</v>
      </c>
      <c r="AP90" s="110" t="s">
        <v>704</v>
      </c>
      <c r="AQ90" s="110" t="s">
        <v>704</v>
      </c>
      <c r="AR90" s="110" t="s">
        <v>704</v>
      </c>
      <c r="AS90" s="110" t="s">
        <v>704</v>
      </c>
      <c r="AT90" s="110" t="s">
        <v>704</v>
      </c>
      <c r="AU90" s="110" t="s">
        <v>704</v>
      </c>
      <c r="AV90" s="110" t="s">
        <v>704</v>
      </c>
      <c r="AW90" s="110" t="s">
        <v>704</v>
      </c>
      <c r="AX90" s="110" t="s">
        <v>704</v>
      </c>
      <c r="AY90" s="110" t="s">
        <v>704</v>
      </c>
      <c r="AZ90" s="110" t="s">
        <v>704</v>
      </c>
      <c r="BA90" s="110" t="s">
        <v>704</v>
      </c>
      <c r="BB90" s="110" t="s">
        <v>704</v>
      </c>
      <c r="BC90" s="110" t="s">
        <v>704</v>
      </c>
      <c r="BD90" s="110" t="s">
        <v>704</v>
      </c>
      <c r="BE90" s="110" t="s">
        <v>704</v>
      </c>
      <c r="BF90" s="110" t="s">
        <v>704</v>
      </c>
      <c r="BG90" s="110" t="s">
        <v>704</v>
      </c>
      <c r="BH90" s="110" t="s">
        <v>704</v>
      </c>
      <c r="BI90" s="110" t="s">
        <v>704</v>
      </c>
      <c r="BJ90" s="110" t="s">
        <v>704</v>
      </c>
      <c r="BK90" s="110" t="s">
        <v>704</v>
      </c>
      <c r="BL90" s="110" t="s">
        <v>704</v>
      </c>
      <c r="BM90" s="110" t="s">
        <v>704</v>
      </c>
      <c r="BN90" s="110" t="s">
        <v>704</v>
      </c>
      <c r="BO90" s="110" t="s">
        <v>704</v>
      </c>
      <c r="BP90" s="110" t="s">
        <v>704</v>
      </c>
      <c r="BQ90" s="110" t="s">
        <v>704</v>
      </c>
      <c r="BR90" s="110" t="s">
        <v>704</v>
      </c>
      <c r="BS90" s="110" t="s">
        <v>704</v>
      </c>
      <c r="BT90" s="110" t="s">
        <v>704</v>
      </c>
      <c r="BU90" s="110" t="s">
        <v>704</v>
      </c>
      <c r="BV90" s="110" t="s">
        <v>704</v>
      </c>
      <c r="BW90" s="110" t="s">
        <v>704</v>
      </c>
      <c r="BX90" s="110" t="s">
        <v>704</v>
      </c>
      <c r="BY90" s="110" t="s">
        <v>704</v>
      </c>
      <c r="BZ90" s="110" t="s">
        <v>704</v>
      </c>
      <c r="CA90" s="110" t="s">
        <v>704</v>
      </c>
      <c r="CB90" s="110" t="s">
        <v>704</v>
      </c>
      <c r="CC90" s="110" t="s">
        <v>704</v>
      </c>
      <c r="CD90" s="110" t="s">
        <v>704</v>
      </c>
      <c r="CE90" s="110" t="s">
        <v>704</v>
      </c>
      <c r="CF90" s="110" t="s">
        <v>704</v>
      </c>
      <c r="CG90" s="110" t="s">
        <v>704</v>
      </c>
      <c r="CH90" s="110" t="s">
        <v>704</v>
      </c>
      <c r="CI90" s="110" t="s">
        <v>704</v>
      </c>
      <c r="CJ90" s="110" t="s">
        <v>704</v>
      </c>
      <c r="CK90" s="110" t="s">
        <v>704</v>
      </c>
      <c r="CL90" s="110" t="s">
        <v>704</v>
      </c>
      <c r="CM90" s="110" t="s">
        <v>704</v>
      </c>
      <c r="CN90" s="110" t="s">
        <v>704</v>
      </c>
      <c r="CO90" s="110" t="s">
        <v>704</v>
      </c>
      <c r="CP90" s="110" t="s">
        <v>704</v>
      </c>
      <c r="CQ90" s="110" t="s">
        <v>704</v>
      </c>
      <c r="CR90" s="110" t="s">
        <v>704</v>
      </c>
      <c r="CS90" s="110" t="s">
        <v>704</v>
      </c>
      <c r="CT90" s="110" t="s">
        <v>704</v>
      </c>
      <c r="CU90" s="110" t="s">
        <v>704</v>
      </c>
      <c r="CV90" s="110" t="s">
        <v>704</v>
      </c>
      <c r="CW90" s="110" t="s">
        <v>704</v>
      </c>
      <c r="CX90" s="110" t="s">
        <v>704</v>
      </c>
      <c r="CY90" s="110" t="s">
        <v>704</v>
      </c>
      <c r="CZ90" s="110" t="s">
        <v>704</v>
      </c>
      <c r="DA90" s="110" t="s">
        <v>704</v>
      </c>
      <c r="DB90" s="110" t="s">
        <v>704</v>
      </c>
      <c r="DC90" s="110" t="s">
        <v>704</v>
      </c>
      <c r="DD90" s="110" t="s">
        <v>704</v>
      </c>
      <c r="DE90" s="110" t="s">
        <v>704</v>
      </c>
      <c r="DF90" s="110" t="s">
        <v>704</v>
      </c>
    </row>
    <row r="91" spans="2:110" ht="25.5" x14ac:dyDescent="0.2">
      <c r="B91" s="8" t="s">
        <v>241</v>
      </c>
      <c r="C91" s="11" t="s">
        <v>242</v>
      </c>
      <c r="D91" s="115" t="str">
        <f t="shared" si="9"/>
        <v xml:space="preserve">8706005 8706009                                                                         </v>
      </c>
      <c r="E91" s="114">
        <v>13704.06</v>
      </c>
      <c r="F91" s="114"/>
      <c r="G91" s="114"/>
      <c r="H91" s="114"/>
      <c r="I91" s="114">
        <v>0</v>
      </c>
      <c r="J91" s="114">
        <v>0</v>
      </c>
      <c r="K91" s="114">
        <v>0</v>
      </c>
      <c r="L91" s="114">
        <v>0</v>
      </c>
      <c r="M91" s="114">
        <v>0</v>
      </c>
      <c r="N91" s="114">
        <v>0</v>
      </c>
      <c r="O91" s="114">
        <v>0</v>
      </c>
      <c r="P91" s="114">
        <v>0</v>
      </c>
      <c r="Q91" s="114">
        <v>0</v>
      </c>
      <c r="R91" s="114">
        <v>0</v>
      </c>
      <c r="S91" s="114">
        <v>0</v>
      </c>
      <c r="T91" s="114">
        <v>0</v>
      </c>
      <c r="U91" s="114">
        <v>0</v>
      </c>
      <c r="V91" s="114">
        <v>0</v>
      </c>
      <c r="W91" s="114">
        <v>0</v>
      </c>
      <c r="X91" s="116">
        <f t="shared" si="7"/>
        <v>13704.06</v>
      </c>
      <c r="Y91" s="251"/>
      <c r="AD91" s="10">
        <v>800</v>
      </c>
      <c r="AE91" s="10">
        <v>818</v>
      </c>
      <c r="AF91" s="114">
        <v>13704.06</v>
      </c>
      <c r="AG91" s="114">
        <f t="shared" si="8"/>
        <v>0</v>
      </c>
      <c r="AJ91" s="110">
        <v>8706005</v>
      </c>
      <c r="AK91" s="110">
        <v>8706009</v>
      </c>
      <c r="AL91" s="110" t="s">
        <v>704</v>
      </c>
      <c r="AM91" s="110" t="s">
        <v>704</v>
      </c>
      <c r="AN91" s="110" t="s">
        <v>704</v>
      </c>
      <c r="AO91" s="110" t="s">
        <v>704</v>
      </c>
      <c r="AP91" s="110" t="s">
        <v>704</v>
      </c>
      <c r="AQ91" s="110" t="s">
        <v>704</v>
      </c>
      <c r="AR91" s="110" t="s">
        <v>704</v>
      </c>
      <c r="AS91" s="110" t="s">
        <v>704</v>
      </c>
      <c r="AT91" s="110" t="s">
        <v>704</v>
      </c>
      <c r="AU91" s="110" t="s">
        <v>704</v>
      </c>
      <c r="AV91" s="110" t="s">
        <v>704</v>
      </c>
      <c r="AW91" s="110" t="s">
        <v>704</v>
      </c>
      <c r="AX91" s="110" t="s">
        <v>704</v>
      </c>
      <c r="AY91" s="110" t="s">
        <v>704</v>
      </c>
      <c r="AZ91" s="110" t="s">
        <v>704</v>
      </c>
      <c r="BA91" s="110" t="s">
        <v>704</v>
      </c>
      <c r="BB91" s="110" t="s">
        <v>704</v>
      </c>
      <c r="BC91" s="110" t="s">
        <v>704</v>
      </c>
      <c r="BD91" s="110" t="s">
        <v>704</v>
      </c>
      <c r="BE91" s="110" t="s">
        <v>704</v>
      </c>
      <c r="BF91" s="110" t="s">
        <v>704</v>
      </c>
      <c r="BG91" s="110" t="s">
        <v>704</v>
      </c>
      <c r="BH91" s="110" t="s">
        <v>704</v>
      </c>
      <c r="BI91" s="110" t="s">
        <v>704</v>
      </c>
      <c r="BJ91" s="110" t="s">
        <v>704</v>
      </c>
      <c r="BK91" s="110" t="s">
        <v>704</v>
      </c>
      <c r="BL91" s="110" t="s">
        <v>704</v>
      </c>
      <c r="BM91" s="110" t="s">
        <v>704</v>
      </c>
      <c r="BN91" s="110" t="s">
        <v>704</v>
      </c>
      <c r="BO91" s="110" t="s">
        <v>704</v>
      </c>
      <c r="BP91" s="110" t="s">
        <v>704</v>
      </c>
      <c r="BQ91" s="110" t="s">
        <v>704</v>
      </c>
      <c r="BR91" s="110" t="s">
        <v>704</v>
      </c>
      <c r="BS91" s="110" t="s">
        <v>704</v>
      </c>
      <c r="BT91" s="110" t="s">
        <v>704</v>
      </c>
      <c r="BU91" s="110" t="s">
        <v>704</v>
      </c>
      <c r="BV91" s="110" t="s">
        <v>704</v>
      </c>
      <c r="BW91" s="110" t="s">
        <v>704</v>
      </c>
      <c r="BX91" s="110" t="s">
        <v>704</v>
      </c>
      <c r="BY91" s="110" t="s">
        <v>704</v>
      </c>
      <c r="BZ91" s="110" t="s">
        <v>704</v>
      </c>
      <c r="CA91" s="110" t="s">
        <v>704</v>
      </c>
      <c r="CB91" s="110" t="s">
        <v>704</v>
      </c>
      <c r="CC91" s="110" t="s">
        <v>704</v>
      </c>
      <c r="CD91" s="110" t="s">
        <v>704</v>
      </c>
      <c r="CE91" s="110" t="s">
        <v>704</v>
      </c>
      <c r="CF91" s="110" t="s">
        <v>704</v>
      </c>
      <c r="CG91" s="110" t="s">
        <v>704</v>
      </c>
      <c r="CH91" s="110" t="s">
        <v>704</v>
      </c>
      <c r="CI91" s="110" t="s">
        <v>704</v>
      </c>
      <c r="CJ91" s="110" t="s">
        <v>704</v>
      </c>
      <c r="CK91" s="110" t="s">
        <v>704</v>
      </c>
      <c r="CL91" s="110" t="s">
        <v>704</v>
      </c>
      <c r="CM91" s="110" t="s">
        <v>704</v>
      </c>
      <c r="CN91" s="110" t="s">
        <v>704</v>
      </c>
      <c r="CO91" s="110" t="s">
        <v>704</v>
      </c>
      <c r="CP91" s="110" t="s">
        <v>704</v>
      </c>
      <c r="CQ91" s="110" t="s">
        <v>704</v>
      </c>
      <c r="CR91" s="110" t="s">
        <v>704</v>
      </c>
      <c r="CS91" s="110" t="s">
        <v>704</v>
      </c>
      <c r="CT91" s="110" t="s">
        <v>704</v>
      </c>
      <c r="CU91" s="110" t="s">
        <v>704</v>
      </c>
      <c r="CV91" s="110" t="s">
        <v>704</v>
      </c>
      <c r="CW91" s="110" t="s">
        <v>704</v>
      </c>
      <c r="CX91" s="110" t="s">
        <v>704</v>
      </c>
      <c r="CY91" s="110" t="s">
        <v>704</v>
      </c>
      <c r="CZ91" s="110" t="s">
        <v>704</v>
      </c>
      <c r="DA91" s="110" t="s">
        <v>704</v>
      </c>
      <c r="DB91" s="110" t="s">
        <v>704</v>
      </c>
      <c r="DC91" s="110" t="s">
        <v>704</v>
      </c>
      <c r="DD91" s="110" t="s">
        <v>704</v>
      </c>
      <c r="DE91" s="110" t="s">
        <v>704</v>
      </c>
      <c r="DF91" s="110" t="s">
        <v>704</v>
      </c>
    </row>
    <row r="92" spans="2:110" x14ac:dyDescent="0.2">
      <c r="B92" s="8" t="s">
        <v>243</v>
      </c>
      <c r="C92" s="11" t="s">
        <v>244</v>
      </c>
      <c r="D92" s="115" t="str">
        <f t="shared" si="9"/>
        <v xml:space="preserve">8706001                                                                          </v>
      </c>
      <c r="E92" s="114">
        <v>35738.5</v>
      </c>
      <c r="F92" s="114"/>
      <c r="G92" s="114"/>
      <c r="H92" s="114"/>
      <c r="I92" s="114">
        <v>0</v>
      </c>
      <c r="J92" s="114">
        <v>0</v>
      </c>
      <c r="K92" s="114">
        <v>0</v>
      </c>
      <c r="L92" s="114">
        <v>0</v>
      </c>
      <c r="M92" s="114">
        <v>0</v>
      </c>
      <c r="N92" s="114">
        <v>0</v>
      </c>
      <c r="O92" s="114">
        <v>0</v>
      </c>
      <c r="P92" s="114">
        <v>0</v>
      </c>
      <c r="Q92" s="114">
        <v>0</v>
      </c>
      <c r="R92" s="114">
        <v>0</v>
      </c>
      <c r="S92" s="114">
        <v>0</v>
      </c>
      <c r="T92" s="114">
        <v>0</v>
      </c>
      <c r="U92" s="114">
        <v>0</v>
      </c>
      <c r="V92" s="114">
        <v>0</v>
      </c>
      <c r="W92" s="114">
        <v>0</v>
      </c>
      <c r="X92" s="116">
        <f t="shared" si="7"/>
        <v>35738.5</v>
      </c>
      <c r="Y92" s="251"/>
      <c r="AD92" s="10">
        <v>800</v>
      </c>
      <c r="AE92" s="10">
        <v>819</v>
      </c>
      <c r="AF92" s="114">
        <v>35738.5</v>
      </c>
      <c r="AG92" s="114">
        <f t="shared" si="8"/>
        <v>0</v>
      </c>
      <c r="AJ92" s="110">
        <v>8706001</v>
      </c>
      <c r="AK92" s="110" t="s">
        <v>704</v>
      </c>
      <c r="AL92" s="110" t="s">
        <v>704</v>
      </c>
      <c r="AM92" s="110" t="s">
        <v>704</v>
      </c>
      <c r="AN92" s="110" t="s">
        <v>704</v>
      </c>
      <c r="AO92" s="110" t="s">
        <v>704</v>
      </c>
      <c r="AP92" s="110" t="s">
        <v>704</v>
      </c>
      <c r="AQ92" s="110" t="s">
        <v>704</v>
      </c>
      <c r="AR92" s="110" t="s">
        <v>704</v>
      </c>
      <c r="AS92" s="110" t="s">
        <v>704</v>
      </c>
      <c r="AT92" s="110" t="s">
        <v>704</v>
      </c>
      <c r="AU92" s="110" t="s">
        <v>704</v>
      </c>
      <c r="AV92" s="110" t="s">
        <v>704</v>
      </c>
      <c r="AW92" s="110" t="s">
        <v>704</v>
      </c>
      <c r="AX92" s="110" t="s">
        <v>704</v>
      </c>
      <c r="AY92" s="110" t="s">
        <v>704</v>
      </c>
      <c r="AZ92" s="110" t="s">
        <v>704</v>
      </c>
      <c r="BA92" s="110" t="s">
        <v>704</v>
      </c>
      <c r="BB92" s="110" t="s">
        <v>704</v>
      </c>
      <c r="BC92" s="110" t="s">
        <v>704</v>
      </c>
      <c r="BD92" s="110" t="s">
        <v>704</v>
      </c>
      <c r="BE92" s="110" t="s">
        <v>704</v>
      </c>
      <c r="BF92" s="110" t="s">
        <v>704</v>
      </c>
      <c r="BG92" s="110" t="s">
        <v>704</v>
      </c>
      <c r="BH92" s="110" t="s">
        <v>704</v>
      </c>
      <c r="BI92" s="110" t="s">
        <v>704</v>
      </c>
      <c r="BJ92" s="110" t="s">
        <v>704</v>
      </c>
      <c r="BK92" s="110" t="s">
        <v>704</v>
      </c>
      <c r="BL92" s="110" t="s">
        <v>704</v>
      </c>
      <c r="BM92" s="110" t="s">
        <v>704</v>
      </c>
      <c r="BN92" s="110" t="s">
        <v>704</v>
      </c>
      <c r="BO92" s="110" t="s">
        <v>704</v>
      </c>
      <c r="BP92" s="110" t="s">
        <v>704</v>
      </c>
      <c r="BQ92" s="110" t="s">
        <v>704</v>
      </c>
      <c r="BR92" s="110" t="s">
        <v>704</v>
      </c>
      <c r="BS92" s="110" t="s">
        <v>704</v>
      </c>
      <c r="BT92" s="110" t="s">
        <v>704</v>
      </c>
      <c r="BU92" s="110" t="s">
        <v>704</v>
      </c>
      <c r="BV92" s="110" t="s">
        <v>704</v>
      </c>
      <c r="BW92" s="110" t="s">
        <v>704</v>
      </c>
      <c r="BX92" s="110" t="s">
        <v>704</v>
      </c>
      <c r="BY92" s="110" t="s">
        <v>704</v>
      </c>
      <c r="BZ92" s="110" t="s">
        <v>704</v>
      </c>
      <c r="CA92" s="110" t="s">
        <v>704</v>
      </c>
      <c r="CB92" s="110" t="s">
        <v>704</v>
      </c>
      <c r="CC92" s="110" t="s">
        <v>704</v>
      </c>
      <c r="CD92" s="110" t="s">
        <v>704</v>
      </c>
      <c r="CE92" s="110" t="s">
        <v>704</v>
      </c>
      <c r="CF92" s="110" t="s">
        <v>704</v>
      </c>
      <c r="CG92" s="110" t="s">
        <v>704</v>
      </c>
      <c r="CH92" s="110" t="s">
        <v>704</v>
      </c>
      <c r="CI92" s="110" t="s">
        <v>704</v>
      </c>
      <c r="CJ92" s="110" t="s">
        <v>704</v>
      </c>
      <c r="CK92" s="110" t="s">
        <v>704</v>
      </c>
      <c r="CL92" s="110" t="s">
        <v>704</v>
      </c>
      <c r="CM92" s="110" t="s">
        <v>704</v>
      </c>
      <c r="CN92" s="110" t="s">
        <v>704</v>
      </c>
      <c r="CO92" s="110" t="s">
        <v>704</v>
      </c>
      <c r="CP92" s="110" t="s">
        <v>704</v>
      </c>
      <c r="CQ92" s="110" t="s">
        <v>704</v>
      </c>
      <c r="CR92" s="110" t="s">
        <v>704</v>
      </c>
      <c r="CS92" s="110" t="s">
        <v>704</v>
      </c>
      <c r="CT92" s="110" t="s">
        <v>704</v>
      </c>
      <c r="CU92" s="110" t="s">
        <v>704</v>
      </c>
      <c r="CV92" s="110" t="s">
        <v>704</v>
      </c>
      <c r="CW92" s="110" t="s">
        <v>704</v>
      </c>
      <c r="CX92" s="110" t="s">
        <v>704</v>
      </c>
      <c r="CY92" s="110" t="s">
        <v>704</v>
      </c>
      <c r="CZ92" s="110" t="s">
        <v>704</v>
      </c>
      <c r="DA92" s="110" t="s">
        <v>704</v>
      </c>
      <c r="DB92" s="110" t="s">
        <v>704</v>
      </c>
      <c r="DC92" s="110" t="s">
        <v>704</v>
      </c>
      <c r="DD92" s="110" t="s">
        <v>704</v>
      </c>
      <c r="DE92" s="110" t="s">
        <v>704</v>
      </c>
      <c r="DF92" s="110" t="s">
        <v>704</v>
      </c>
    </row>
    <row r="93" spans="2:110" x14ac:dyDescent="0.2">
      <c r="B93" s="8" t="s">
        <v>245</v>
      </c>
      <c r="C93" s="11" t="s">
        <v>246</v>
      </c>
      <c r="D93" s="115" t="str">
        <f t="shared" si="9"/>
        <v xml:space="preserve">8706002                                                                          </v>
      </c>
      <c r="E93" s="114">
        <v>9016.98</v>
      </c>
      <c r="F93" s="114"/>
      <c r="G93" s="114"/>
      <c r="H93" s="114"/>
      <c r="I93" s="114">
        <v>0</v>
      </c>
      <c r="J93" s="114">
        <v>0</v>
      </c>
      <c r="K93" s="114">
        <v>0</v>
      </c>
      <c r="L93" s="114">
        <v>0</v>
      </c>
      <c r="M93" s="114">
        <v>0</v>
      </c>
      <c r="N93" s="114">
        <v>0</v>
      </c>
      <c r="O93" s="114">
        <v>0</v>
      </c>
      <c r="P93" s="114">
        <v>0</v>
      </c>
      <c r="Q93" s="114">
        <v>0</v>
      </c>
      <c r="R93" s="114">
        <v>0</v>
      </c>
      <c r="S93" s="114">
        <v>0</v>
      </c>
      <c r="T93" s="114">
        <v>0</v>
      </c>
      <c r="U93" s="114">
        <v>0</v>
      </c>
      <c r="V93" s="114">
        <v>0</v>
      </c>
      <c r="W93" s="114">
        <v>0</v>
      </c>
      <c r="X93" s="116">
        <f t="shared" si="7"/>
        <v>9016.98</v>
      </c>
      <c r="Y93" s="251"/>
      <c r="AD93" s="10">
        <v>800</v>
      </c>
      <c r="AE93" s="10">
        <v>820</v>
      </c>
      <c r="AF93" s="114">
        <v>9016.9800000000014</v>
      </c>
      <c r="AG93" s="114">
        <f t="shared" si="8"/>
        <v>0</v>
      </c>
      <c r="AJ93" s="110">
        <v>8706002</v>
      </c>
      <c r="AK93" s="110" t="s">
        <v>704</v>
      </c>
      <c r="AL93" s="110" t="s">
        <v>704</v>
      </c>
      <c r="AM93" s="110" t="s">
        <v>704</v>
      </c>
      <c r="AN93" s="110" t="s">
        <v>704</v>
      </c>
      <c r="AO93" s="110" t="s">
        <v>704</v>
      </c>
      <c r="AP93" s="110" t="s">
        <v>704</v>
      </c>
      <c r="AQ93" s="110" t="s">
        <v>704</v>
      </c>
      <c r="AR93" s="110" t="s">
        <v>704</v>
      </c>
      <c r="AS93" s="110" t="s">
        <v>704</v>
      </c>
      <c r="AT93" s="110" t="s">
        <v>704</v>
      </c>
      <c r="AU93" s="110" t="s">
        <v>704</v>
      </c>
      <c r="AV93" s="110" t="s">
        <v>704</v>
      </c>
      <c r="AW93" s="110" t="s">
        <v>704</v>
      </c>
      <c r="AX93" s="110" t="s">
        <v>704</v>
      </c>
      <c r="AY93" s="110" t="s">
        <v>704</v>
      </c>
      <c r="AZ93" s="110" t="s">
        <v>704</v>
      </c>
      <c r="BA93" s="110" t="s">
        <v>704</v>
      </c>
      <c r="BB93" s="110" t="s">
        <v>704</v>
      </c>
      <c r="BC93" s="110" t="s">
        <v>704</v>
      </c>
      <c r="BD93" s="110" t="s">
        <v>704</v>
      </c>
      <c r="BE93" s="110" t="s">
        <v>704</v>
      </c>
      <c r="BF93" s="110" t="s">
        <v>704</v>
      </c>
      <c r="BG93" s="110" t="s">
        <v>704</v>
      </c>
      <c r="BH93" s="110" t="s">
        <v>704</v>
      </c>
      <c r="BI93" s="110" t="s">
        <v>704</v>
      </c>
      <c r="BJ93" s="110" t="s">
        <v>704</v>
      </c>
      <c r="BK93" s="110" t="s">
        <v>704</v>
      </c>
      <c r="BL93" s="110" t="s">
        <v>704</v>
      </c>
      <c r="BM93" s="110" t="s">
        <v>704</v>
      </c>
      <c r="BN93" s="110" t="s">
        <v>704</v>
      </c>
      <c r="BO93" s="110" t="s">
        <v>704</v>
      </c>
      <c r="BP93" s="110" t="s">
        <v>704</v>
      </c>
      <c r="BQ93" s="110" t="s">
        <v>704</v>
      </c>
      <c r="BR93" s="110" t="s">
        <v>704</v>
      </c>
      <c r="BS93" s="110" t="s">
        <v>704</v>
      </c>
      <c r="BT93" s="110" t="s">
        <v>704</v>
      </c>
      <c r="BU93" s="110" t="s">
        <v>704</v>
      </c>
      <c r="BV93" s="110" t="s">
        <v>704</v>
      </c>
      <c r="BW93" s="110" t="s">
        <v>704</v>
      </c>
      <c r="BX93" s="110" t="s">
        <v>704</v>
      </c>
      <c r="BY93" s="110" t="s">
        <v>704</v>
      </c>
      <c r="BZ93" s="110" t="s">
        <v>704</v>
      </c>
      <c r="CA93" s="110" t="s">
        <v>704</v>
      </c>
      <c r="CB93" s="110" t="s">
        <v>704</v>
      </c>
      <c r="CC93" s="110" t="s">
        <v>704</v>
      </c>
      <c r="CD93" s="110" t="s">
        <v>704</v>
      </c>
      <c r="CE93" s="110" t="s">
        <v>704</v>
      </c>
      <c r="CF93" s="110" t="s">
        <v>704</v>
      </c>
      <c r="CG93" s="110" t="s">
        <v>704</v>
      </c>
      <c r="CH93" s="110" t="s">
        <v>704</v>
      </c>
      <c r="CI93" s="110" t="s">
        <v>704</v>
      </c>
      <c r="CJ93" s="110" t="s">
        <v>704</v>
      </c>
      <c r="CK93" s="110" t="s">
        <v>704</v>
      </c>
      <c r="CL93" s="110" t="s">
        <v>704</v>
      </c>
      <c r="CM93" s="110" t="s">
        <v>704</v>
      </c>
      <c r="CN93" s="110" t="s">
        <v>704</v>
      </c>
      <c r="CO93" s="110" t="s">
        <v>704</v>
      </c>
      <c r="CP93" s="110" t="s">
        <v>704</v>
      </c>
      <c r="CQ93" s="110" t="s">
        <v>704</v>
      </c>
      <c r="CR93" s="110" t="s">
        <v>704</v>
      </c>
      <c r="CS93" s="110" t="s">
        <v>704</v>
      </c>
      <c r="CT93" s="110" t="s">
        <v>704</v>
      </c>
      <c r="CU93" s="110" t="s">
        <v>704</v>
      </c>
      <c r="CV93" s="110" t="s">
        <v>704</v>
      </c>
      <c r="CW93" s="110" t="s">
        <v>704</v>
      </c>
      <c r="CX93" s="110" t="s">
        <v>704</v>
      </c>
      <c r="CY93" s="110" t="s">
        <v>704</v>
      </c>
      <c r="CZ93" s="110" t="s">
        <v>704</v>
      </c>
      <c r="DA93" s="110" t="s">
        <v>704</v>
      </c>
      <c r="DB93" s="110" t="s">
        <v>704</v>
      </c>
      <c r="DC93" s="110" t="s">
        <v>704</v>
      </c>
      <c r="DD93" s="110" t="s">
        <v>704</v>
      </c>
      <c r="DE93" s="110" t="s">
        <v>704</v>
      </c>
      <c r="DF93" s="110" t="s">
        <v>704</v>
      </c>
    </row>
    <row r="94" spans="2:110" x14ac:dyDescent="0.2">
      <c r="B94" s="8" t="s">
        <v>247</v>
      </c>
      <c r="C94" s="11" t="s">
        <v>248</v>
      </c>
      <c r="D94" s="115" t="str">
        <f t="shared" si="9"/>
        <v xml:space="preserve">                                                                          </v>
      </c>
      <c r="E94" s="114">
        <v>0</v>
      </c>
      <c r="F94" s="114"/>
      <c r="G94" s="114"/>
      <c r="H94" s="114"/>
      <c r="I94" s="114">
        <v>0</v>
      </c>
      <c r="J94" s="114">
        <v>0</v>
      </c>
      <c r="K94" s="114">
        <v>0</v>
      </c>
      <c r="L94" s="114">
        <v>0</v>
      </c>
      <c r="M94" s="114">
        <v>0</v>
      </c>
      <c r="N94" s="114">
        <v>0</v>
      </c>
      <c r="O94" s="114">
        <v>0</v>
      </c>
      <c r="P94" s="114">
        <v>0</v>
      </c>
      <c r="Q94" s="114">
        <v>0</v>
      </c>
      <c r="R94" s="114">
        <v>0</v>
      </c>
      <c r="S94" s="114">
        <v>0</v>
      </c>
      <c r="T94" s="114">
        <v>0</v>
      </c>
      <c r="U94" s="114">
        <v>0</v>
      </c>
      <c r="V94" s="114">
        <v>0</v>
      </c>
      <c r="W94" s="114">
        <v>0</v>
      </c>
      <c r="X94" s="116">
        <f t="shared" si="7"/>
        <v>0</v>
      </c>
      <c r="Y94" s="251"/>
      <c r="AD94" s="10">
        <v>800</v>
      </c>
      <c r="AE94" s="10">
        <v>821</v>
      </c>
      <c r="AF94" s="114">
        <v>0</v>
      </c>
      <c r="AG94" s="114">
        <f t="shared" si="8"/>
        <v>0</v>
      </c>
      <c r="AJ94" s="110" t="s">
        <v>704</v>
      </c>
      <c r="AK94" s="110" t="s">
        <v>704</v>
      </c>
      <c r="AL94" s="110" t="s">
        <v>704</v>
      </c>
      <c r="AM94" s="110" t="s">
        <v>704</v>
      </c>
      <c r="AN94" s="110" t="s">
        <v>704</v>
      </c>
      <c r="AO94" s="110" t="s">
        <v>704</v>
      </c>
      <c r="AP94" s="110" t="s">
        <v>704</v>
      </c>
      <c r="AQ94" s="110" t="s">
        <v>704</v>
      </c>
      <c r="AR94" s="110" t="s">
        <v>704</v>
      </c>
      <c r="AS94" s="110" t="s">
        <v>704</v>
      </c>
      <c r="AT94" s="110" t="s">
        <v>704</v>
      </c>
      <c r="AU94" s="110" t="s">
        <v>704</v>
      </c>
      <c r="AV94" s="110" t="s">
        <v>704</v>
      </c>
      <c r="AW94" s="110" t="s">
        <v>704</v>
      </c>
      <c r="AX94" s="110" t="s">
        <v>704</v>
      </c>
      <c r="AY94" s="110" t="s">
        <v>704</v>
      </c>
      <c r="AZ94" s="110" t="s">
        <v>704</v>
      </c>
      <c r="BA94" s="110" t="s">
        <v>704</v>
      </c>
      <c r="BB94" s="110" t="s">
        <v>704</v>
      </c>
      <c r="BC94" s="110" t="s">
        <v>704</v>
      </c>
      <c r="BD94" s="110" t="s">
        <v>704</v>
      </c>
      <c r="BE94" s="110" t="s">
        <v>704</v>
      </c>
      <c r="BF94" s="110" t="s">
        <v>704</v>
      </c>
      <c r="BG94" s="110" t="s">
        <v>704</v>
      </c>
      <c r="BH94" s="110" t="s">
        <v>704</v>
      </c>
      <c r="BI94" s="110" t="s">
        <v>704</v>
      </c>
      <c r="BJ94" s="110" t="s">
        <v>704</v>
      </c>
      <c r="BK94" s="110" t="s">
        <v>704</v>
      </c>
      <c r="BL94" s="110" t="s">
        <v>704</v>
      </c>
      <c r="BM94" s="110" t="s">
        <v>704</v>
      </c>
      <c r="BN94" s="110" t="s">
        <v>704</v>
      </c>
      <c r="BO94" s="110" t="s">
        <v>704</v>
      </c>
      <c r="BP94" s="110" t="s">
        <v>704</v>
      </c>
      <c r="BQ94" s="110" t="s">
        <v>704</v>
      </c>
      <c r="BR94" s="110" t="s">
        <v>704</v>
      </c>
      <c r="BS94" s="110" t="s">
        <v>704</v>
      </c>
      <c r="BT94" s="110" t="s">
        <v>704</v>
      </c>
      <c r="BU94" s="110" t="s">
        <v>704</v>
      </c>
      <c r="BV94" s="110" t="s">
        <v>704</v>
      </c>
      <c r="BW94" s="110" t="s">
        <v>704</v>
      </c>
      <c r="BX94" s="110" t="s">
        <v>704</v>
      </c>
      <c r="BY94" s="110" t="s">
        <v>704</v>
      </c>
      <c r="BZ94" s="110" t="s">
        <v>704</v>
      </c>
      <c r="CA94" s="110" t="s">
        <v>704</v>
      </c>
      <c r="CB94" s="110" t="s">
        <v>704</v>
      </c>
      <c r="CC94" s="110" t="s">
        <v>704</v>
      </c>
      <c r="CD94" s="110" t="s">
        <v>704</v>
      </c>
      <c r="CE94" s="110" t="s">
        <v>704</v>
      </c>
      <c r="CF94" s="110" t="s">
        <v>704</v>
      </c>
      <c r="CG94" s="110" t="s">
        <v>704</v>
      </c>
      <c r="CH94" s="110" t="s">
        <v>704</v>
      </c>
      <c r="CI94" s="110" t="s">
        <v>704</v>
      </c>
      <c r="CJ94" s="110" t="s">
        <v>704</v>
      </c>
      <c r="CK94" s="110" t="s">
        <v>704</v>
      </c>
      <c r="CL94" s="110" t="s">
        <v>704</v>
      </c>
      <c r="CM94" s="110" t="s">
        <v>704</v>
      </c>
      <c r="CN94" s="110" t="s">
        <v>704</v>
      </c>
      <c r="CO94" s="110" t="s">
        <v>704</v>
      </c>
      <c r="CP94" s="110" t="s">
        <v>704</v>
      </c>
      <c r="CQ94" s="110" t="s">
        <v>704</v>
      </c>
      <c r="CR94" s="110" t="s">
        <v>704</v>
      </c>
      <c r="CS94" s="110" t="s">
        <v>704</v>
      </c>
      <c r="CT94" s="110" t="s">
        <v>704</v>
      </c>
      <c r="CU94" s="110" t="s">
        <v>704</v>
      </c>
      <c r="CV94" s="110" t="s">
        <v>704</v>
      </c>
      <c r="CW94" s="110" t="s">
        <v>704</v>
      </c>
      <c r="CX94" s="110" t="s">
        <v>704</v>
      </c>
      <c r="CY94" s="110" t="s">
        <v>704</v>
      </c>
      <c r="CZ94" s="110" t="s">
        <v>704</v>
      </c>
      <c r="DA94" s="110" t="s">
        <v>704</v>
      </c>
      <c r="DB94" s="110" t="s">
        <v>704</v>
      </c>
      <c r="DC94" s="110" t="s">
        <v>704</v>
      </c>
      <c r="DD94" s="110" t="s">
        <v>704</v>
      </c>
      <c r="DE94" s="110" t="s">
        <v>704</v>
      </c>
      <c r="DF94" s="110" t="s">
        <v>704</v>
      </c>
    </row>
    <row r="95" spans="2:110" ht="25.5" x14ac:dyDescent="0.2">
      <c r="B95" s="8" t="s">
        <v>249</v>
      </c>
      <c r="C95" s="11" t="s">
        <v>250</v>
      </c>
      <c r="D95" s="115" t="str">
        <f t="shared" si="9"/>
        <v xml:space="preserve">8708209 8713201                                                                         </v>
      </c>
      <c r="E95" s="114">
        <v>22227.03</v>
      </c>
      <c r="F95" s="114"/>
      <c r="G95" s="114"/>
      <c r="H95" s="114"/>
      <c r="I95" s="114">
        <v>0</v>
      </c>
      <c r="J95" s="114">
        <v>0</v>
      </c>
      <c r="K95" s="114">
        <v>0</v>
      </c>
      <c r="L95" s="114">
        <v>0</v>
      </c>
      <c r="M95" s="114">
        <v>0</v>
      </c>
      <c r="N95" s="114">
        <v>0</v>
      </c>
      <c r="O95" s="114">
        <v>0</v>
      </c>
      <c r="P95" s="114">
        <v>0</v>
      </c>
      <c r="Q95" s="114">
        <v>0</v>
      </c>
      <c r="R95" s="114">
        <v>0</v>
      </c>
      <c r="S95" s="114">
        <v>0</v>
      </c>
      <c r="T95" s="114">
        <v>0</v>
      </c>
      <c r="U95" s="114">
        <v>0</v>
      </c>
      <c r="V95" s="114">
        <v>0</v>
      </c>
      <c r="W95" s="114">
        <v>0</v>
      </c>
      <c r="X95" s="116">
        <f t="shared" si="7"/>
        <v>22227.03</v>
      </c>
      <c r="Y95" s="251"/>
      <c r="AD95" s="10">
        <v>800</v>
      </c>
      <c r="AE95" s="10">
        <v>822</v>
      </c>
      <c r="AF95" s="114">
        <v>22227.03</v>
      </c>
      <c r="AG95" s="114">
        <f t="shared" si="8"/>
        <v>0</v>
      </c>
      <c r="AJ95" s="110">
        <v>8708209</v>
      </c>
      <c r="AK95" s="110">
        <v>8713201</v>
      </c>
      <c r="AL95" s="110" t="s">
        <v>704</v>
      </c>
      <c r="AM95" s="110" t="s">
        <v>704</v>
      </c>
      <c r="AN95" s="110" t="s">
        <v>704</v>
      </c>
      <c r="AO95" s="110" t="s">
        <v>704</v>
      </c>
      <c r="AP95" s="110" t="s">
        <v>704</v>
      </c>
      <c r="AQ95" s="110" t="s">
        <v>704</v>
      </c>
      <c r="AR95" s="110" t="s">
        <v>704</v>
      </c>
      <c r="AS95" s="110" t="s">
        <v>704</v>
      </c>
      <c r="AT95" s="110" t="s">
        <v>704</v>
      </c>
      <c r="AU95" s="110" t="s">
        <v>704</v>
      </c>
      <c r="AV95" s="110" t="s">
        <v>704</v>
      </c>
      <c r="AW95" s="110" t="s">
        <v>704</v>
      </c>
      <c r="AX95" s="110" t="s">
        <v>704</v>
      </c>
      <c r="AY95" s="110" t="s">
        <v>704</v>
      </c>
      <c r="AZ95" s="110" t="s">
        <v>704</v>
      </c>
      <c r="BA95" s="110" t="s">
        <v>704</v>
      </c>
      <c r="BB95" s="110" t="s">
        <v>704</v>
      </c>
      <c r="BC95" s="110" t="s">
        <v>704</v>
      </c>
      <c r="BD95" s="110" t="s">
        <v>704</v>
      </c>
      <c r="BE95" s="110" t="s">
        <v>704</v>
      </c>
      <c r="BF95" s="110" t="s">
        <v>704</v>
      </c>
      <c r="BG95" s="110" t="s">
        <v>704</v>
      </c>
      <c r="BH95" s="110" t="s">
        <v>704</v>
      </c>
      <c r="BI95" s="110" t="s">
        <v>704</v>
      </c>
      <c r="BJ95" s="110" t="s">
        <v>704</v>
      </c>
      <c r="BK95" s="110" t="s">
        <v>704</v>
      </c>
      <c r="BL95" s="110" t="s">
        <v>704</v>
      </c>
      <c r="BM95" s="110" t="s">
        <v>704</v>
      </c>
      <c r="BN95" s="110" t="s">
        <v>704</v>
      </c>
      <c r="BO95" s="110" t="s">
        <v>704</v>
      </c>
      <c r="BP95" s="110" t="s">
        <v>704</v>
      </c>
      <c r="BQ95" s="110" t="s">
        <v>704</v>
      </c>
      <c r="BR95" s="110" t="s">
        <v>704</v>
      </c>
      <c r="BS95" s="110" t="s">
        <v>704</v>
      </c>
      <c r="BT95" s="110" t="s">
        <v>704</v>
      </c>
      <c r="BU95" s="110" t="s">
        <v>704</v>
      </c>
      <c r="BV95" s="110" t="s">
        <v>704</v>
      </c>
      <c r="BW95" s="110" t="s">
        <v>704</v>
      </c>
      <c r="BX95" s="110" t="s">
        <v>704</v>
      </c>
      <c r="BY95" s="110" t="s">
        <v>704</v>
      </c>
      <c r="BZ95" s="110" t="s">
        <v>704</v>
      </c>
      <c r="CA95" s="110" t="s">
        <v>704</v>
      </c>
      <c r="CB95" s="110" t="s">
        <v>704</v>
      </c>
      <c r="CC95" s="110" t="s">
        <v>704</v>
      </c>
      <c r="CD95" s="110" t="s">
        <v>704</v>
      </c>
      <c r="CE95" s="110" t="s">
        <v>704</v>
      </c>
      <c r="CF95" s="110" t="s">
        <v>704</v>
      </c>
      <c r="CG95" s="110" t="s">
        <v>704</v>
      </c>
      <c r="CH95" s="110" t="s">
        <v>704</v>
      </c>
      <c r="CI95" s="110" t="s">
        <v>704</v>
      </c>
      <c r="CJ95" s="110" t="s">
        <v>704</v>
      </c>
      <c r="CK95" s="110" t="s">
        <v>704</v>
      </c>
      <c r="CL95" s="110" t="s">
        <v>704</v>
      </c>
      <c r="CM95" s="110" t="s">
        <v>704</v>
      </c>
      <c r="CN95" s="110" t="s">
        <v>704</v>
      </c>
      <c r="CO95" s="110" t="s">
        <v>704</v>
      </c>
      <c r="CP95" s="110" t="s">
        <v>704</v>
      </c>
      <c r="CQ95" s="110" t="s">
        <v>704</v>
      </c>
      <c r="CR95" s="110" t="s">
        <v>704</v>
      </c>
      <c r="CS95" s="110" t="s">
        <v>704</v>
      </c>
      <c r="CT95" s="110" t="s">
        <v>704</v>
      </c>
      <c r="CU95" s="110" t="s">
        <v>704</v>
      </c>
      <c r="CV95" s="110" t="s">
        <v>704</v>
      </c>
      <c r="CW95" s="110" t="s">
        <v>704</v>
      </c>
      <c r="CX95" s="110" t="s">
        <v>704</v>
      </c>
      <c r="CY95" s="110" t="s">
        <v>704</v>
      </c>
      <c r="CZ95" s="110" t="s">
        <v>704</v>
      </c>
      <c r="DA95" s="110" t="s">
        <v>704</v>
      </c>
      <c r="DB95" s="110" t="s">
        <v>704</v>
      </c>
      <c r="DC95" s="110" t="s">
        <v>704</v>
      </c>
      <c r="DD95" s="110" t="s">
        <v>704</v>
      </c>
      <c r="DE95" s="110" t="s">
        <v>704</v>
      </c>
      <c r="DF95" s="110" t="s">
        <v>704</v>
      </c>
    </row>
    <row r="96" spans="2:110" x14ac:dyDescent="0.2">
      <c r="B96" s="4" t="s">
        <v>251</v>
      </c>
      <c r="C96" s="5" t="s">
        <v>252</v>
      </c>
      <c r="D96" s="118"/>
      <c r="E96" s="112">
        <v>0</v>
      </c>
      <c r="F96" s="112"/>
      <c r="G96" s="112"/>
      <c r="H96" s="112"/>
      <c r="I96" s="112">
        <v>0</v>
      </c>
      <c r="J96" s="112">
        <v>0</v>
      </c>
      <c r="K96" s="112">
        <v>0</v>
      </c>
      <c r="L96" s="112">
        <v>0</v>
      </c>
      <c r="M96" s="112">
        <v>0</v>
      </c>
      <c r="N96" s="112">
        <v>0</v>
      </c>
      <c r="O96" s="112">
        <v>0</v>
      </c>
      <c r="P96" s="112">
        <v>0</v>
      </c>
      <c r="Q96" s="112">
        <v>0</v>
      </c>
      <c r="R96" s="112">
        <v>0</v>
      </c>
      <c r="S96" s="112">
        <v>0</v>
      </c>
      <c r="T96" s="112">
        <v>0</v>
      </c>
      <c r="U96" s="112">
        <v>0</v>
      </c>
      <c r="V96" s="112">
        <v>0</v>
      </c>
      <c r="W96" s="112">
        <v>0</v>
      </c>
      <c r="X96" s="113">
        <f t="shared" si="7"/>
        <v>0</v>
      </c>
      <c r="Y96" s="251"/>
      <c r="AD96" s="7">
        <v>900</v>
      </c>
      <c r="AE96" s="7">
        <v>900</v>
      </c>
      <c r="AF96" s="114">
        <v>0</v>
      </c>
      <c r="AG96" s="114">
        <f t="shared" si="8"/>
        <v>0</v>
      </c>
      <c r="AJ96" s="110" t="s">
        <v>704</v>
      </c>
      <c r="AK96" s="110" t="s">
        <v>704</v>
      </c>
      <c r="AL96" s="110" t="s">
        <v>704</v>
      </c>
      <c r="AM96" s="110" t="s">
        <v>704</v>
      </c>
      <c r="AN96" s="110" t="s">
        <v>704</v>
      </c>
      <c r="AO96" s="110" t="s">
        <v>704</v>
      </c>
      <c r="AP96" s="110" t="s">
        <v>704</v>
      </c>
      <c r="AQ96" s="110" t="s">
        <v>704</v>
      </c>
      <c r="AR96" s="110" t="s">
        <v>704</v>
      </c>
      <c r="AS96" s="110" t="s">
        <v>704</v>
      </c>
      <c r="AT96" s="110" t="s">
        <v>704</v>
      </c>
      <c r="AU96" s="110" t="s">
        <v>704</v>
      </c>
      <c r="AV96" s="110" t="s">
        <v>704</v>
      </c>
      <c r="AW96" s="110" t="s">
        <v>704</v>
      </c>
      <c r="AX96" s="110" t="s">
        <v>704</v>
      </c>
      <c r="AY96" s="110" t="s">
        <v>704</v>
      </c>
      <c r="AZ96" s="110" t="s">
        <v>704</v>
      </c>
      <c r="BA96" s="110" t="s">
        <v>704</v>
      </c>
      <c r="BB96" s="110" t="s">
        <v>704</v>
      </c>
      <c r="BC96" s="110" t="s">
        <v>704</v>
      </c>
      <c r="BD96" s="110" t="s">
        <v>704</v>
      </c>
      <c r="BE96" s="110" t="s">
        <v>704</v>
      </c>
      <c r="BF96" s="110" t="s">
        <v>704</v>
      </c>
      <c r="BG96" s="110" t="s">
        <v>704</v>
      </c>
      <c r="BH96" s="110" t="s">
        <v>704</v>
      </c>
      <c r="BI96" s="110" t="s">
        <v>704</v>
      </c>
      <c r="BJ96" s="110" t="s">
        <v>704</v>
      </c>
      <c r="BK96" s="110" t="s">
        <v>704</v>
      </c>
      <c r="BL96" s="110" t="s">
        <v>704</v>
      </c>
      <c r="BM96" s="110" t="s">
        <v>704</v>
      </c>
      <c r="BN96" s="110" t="s">
        <v>704</v>
      </c>
      <c r="BO96" s="110" t="s">
        <v>704</v>
      </c>
      <c r="BP96" s="110" t="s">
        <v>704</v>
      </c>
      <c r="BQ96" s="110" t="s">
        <v>704</v>
      </c>
      <c r="BR96" s="110" t="s">
        <v>704</v>
      </c>
      <c r="BS96" s="110" t="s">
        <v>704</v>
      </c>
      <c r="BT96" s="110" t="s">
        <v>704</v>
      </c>
      <c r="BU96" s="110" t="s">
        <v>704</v>
      </c>
      <c r="BV96" s="110" t="s">
        <v>704</v>
      </c>
      <c r="BW96" s="110" t="s">
        <v>704</v>
      </c>
      <c r="BX96" s="110" t="s">
        <v>704</v>
      </c>
      <c r="BY96" s="110" t="s">
        <v>704</v>
      </c>
      <c r="BZ96" s="110" t="s">
        <v>704</v>
      </c>
      <c r="CA96" s="110" t="s">
        <v>704</v>
      </c>
      <c r="CB96" s="110" t="s">
        <v>704</v>
      </c>
      <c r="CC96" s="110" t="s">
        <v>704</v>
      </c>
      <c r="CD96" s="110" t="s">
        <v>704</v>
      </c>
      <c r="CE96" s="110" t="s">
        <v>704</v>
      </c>
      <c r="CF96" s="110" t="s">
        <v>704</v>
      </c>
      <c r="CG96" s="110" t="s">
        <v>704</v>
      </c>
      <c r="CH96" s="110" t="s">
        <v>704</v>
      </c>
      <c r="CI96" s="110" t="s">
        <v>704</v>
      </c>
      <c r="CJ96" s="110" t="s">
        <v>704</v>
      </c>
      <c r="CK96" s="110" t="s">
        <v>704</v>
      </c>
      <c r="CL96" s="110" t="s">
        <v>704</v>
      </c>
      <c r="CM96" s="110" t="s">
        <v>704</v>
      </c>
      <c r="CN96" s="110" t="s">
        <v>704</v>
      </c>
      <c r="CO96" s="110" t="s">
        <v>704</v>
      </c>
      <c r="CP96" s="110" t="s">
        <v>704</v>
      </c>
      <c r="CQ96" s="110" t="s">
        <v>704</v>
      </c>
      <c r="CR96" s="110" t="s">
        <v>704</v>
      </c>
      <c r="CS96" s="110" t="s">
        <v>704</v>
      </c>
      <c r="CT96" s="110" t="s">
        <v>704</v>
      </c>
      <c r="CU96" s="110" t="s">
        <v>704</v>
      </c>
      <c r="CV96" s="110" t="s">
        <v>704</v>
      </c>
      <c r="CW96" s="110" t="s">
        <v>704</v>
      </c>
      <c r="CX96" s="110" t="s">
        <v>704</v>
      </c>
      <c r="CY96" s="110" t="s">
        <v>704</v>
      </c>
      <c r="CZ96" s="110" t="s">
        <v>704</v>
      </c>
      <c r="DA96" s="110" t="s">
        <v>704</v>
      </c>
      <c r="DB96" s="110" t="s">
        <v>704</v>
      </c>
      <c r="DC96" s="110" t="s">
        <v>704</v>
      </c>
      <c r="DD96" s="110" t="s">
        <v>704</v>
      </c>
      <c r="DE96" s="110" t="s">
        <v>704</v>
      </c>
      <c r="DF96" s="110" t="s">
        <v>704</v>
      </c>
    </row>
    <row r="97" spans="2:110" ht="25.5" x14ac:dyDescent="0.2">
      <c r="B97" s="8" t="s">
        <v>253</v>
      </c>
      <c r="C97" s="9" t="s">
        <v>254</v>
      </c>
      <c r="D97" s="115" t="str">
        <f t="shared" ref="D97:D104" si="10">+AJ97&amp;" "&amp;AK97&amp;" "&amp;AL97&amp;" "&amp;AM97&amp;" "&amp;AN97&amp;" "&amp;AO97&amp;" "&amp;AP97&amp;" "&amp;AQ97&amp;" "&amp;AR97&amp;" "&amp;AS97&amp;" "&amp;AT97&amp;" "&amp;AU97&amp;" "&amp;AV97&amp;" "&amp;AW97&amp;" "&amp;AX97&amp;" "&amp;AY97&amp;" "&amp;AZ97&amp;" "&amp;BA97&amp;" "&amp;BB97&amp;" "&amp;BC97&amp;" "&amp;BD97&amp;" "&amp;BE97&amp;" "&amp;BF97&amp;" "&amp;BG97&amp;" "&amp;BH97&amp;" "&amp;BI97&amp;" "&amp;BJ97&amp;" "&amp;BK97&amp;" "&amp;BL97&amp;" "&amp;BM97&amp;" "&amp;BN97&amp;" "&amp;BO97&amp;" "&amp;BP97&amp;" "&amp;BQ97&amp;" "&amp;BR97&amp;" "&amp;BS97&amp;" "&amp;BT97&amp;" "&amp;BU97&amp;" "&amp;BV97&amp;" "&amp;BW97&amp;" "&amp;BX97&amp;" "&amp;BY97&amp;" "&amp;BZ97&amp;" "&amp;CA97&amp;" "&amp;CB97&amp;" "&amp;CC97&amp;" "&amp;CD97&amp;" "&amp;CE97&amp;" "&amp;CF97&amp;" "&amp;CG97&amp;" "&amp;CH97&amp;" "&amp;CI97&amp;" "&amp;CJ97&amp;" "&amp;CK97&amp;" "&amp;CL97&amp;" "&amp;CM97&amp;" "&amp;CN97&amp;" "&amp;CO97&amp;" "&amp;CP97&amp;" "&amp;CQ97&amp;" "&amp;CR97&amp;" "&amp;CS97&amp;" "&amp;CT97&amp;" "&amp;CU97&amp;" "&amp;CV97&amp;" "&amp;CW97&amp;" "&amp;CX97&amp;" "&amp;CY97&amp;" "&amp;CZ97&amp;" "&amp;DA97&amp;" "&amp;DB97&amp;" "&amp;DC97&amp;" "&amp;DD97&amp;" "&amp;DE97&amp;" "&amp;DF97</f>
        <v xml:space="preserve">8701101 8701104                                                                         </v>
      </c>
      <c r="E97" s="114">
        <v>740359.38</v>
      </c>
      <c r="F97" s="114"/>
      <c r="G97" s="114"/>
      <c r="H97" s="114">
        <f>'3.1'!J143</f>
        <v>-1.2505552149377763E-10</v>
      </c>
      <c r="I97" s="114">
        <v>0</v>
      </c>
      <c r="J97" s="114">
        <v>0</v>
      </c>
      <c r="K97" s="114">
        <v>0</v>
      </c>
      <c r="L97" s="114">
        <v>0</v>
      </c>
      <c r="M97" s="114">
        <v>0</v>
      </c>
      <c r="N97" s="114">
        <v>0</v>
      </c>
      <c r="O97" s="114">
        <v>0</v>
      </c>
      <c r="P97" s="114">
        <v>0</v>
      </c>
      <c r="Q97" s="114">
        <v>0</v>
      </c>
      <c r="R97" s="114">
        <v>0</v>
      </c>
      <c r="S97" s="114">
        <v>0</v>
      </c>
      <c r="T97" s="114">
        <v>0</v>
      </c>
      <c r="U97" s="114">
        <v>0</v>
      </c>
      <c r="V97" s="114">
        <v>0</v>
      </c>
      <c r="W97" s="114">
        <v>0</v>
      </c>
      <c r="X97" s="116">
        <f t="shared" si="7"/>
        <v>740359.37999999989</v>
      </c>
      <c r="Y97" s="251"/>
      <c r="AA97" s="121"/>
      <c r="AD97" s="10">
        <v>900</v>
      </c>
      <c r="AE97" s="10">
        <v>901</v>
      </c>
      <c r="AF97" s="114">
        <v>740359.38000000035</v>
      </c>
      <c r="AG97" s="114">
        <f t="shared" si="8"/>
        <v>0</v>
      </c>
      <c r="AJ97" s="110">
        <v>8701101</v>
      </c>
      <c r="AK97" s="110">
        <v>8701104</v>
      </c>
      <c r="AL97" s="110" t="s">
        <v>704</v>
      </c>
      <c r="AM97" s="110" t="s">
        <v>704</v>
      </c>
      <c r="AN97" s="110" t="s">
        <v>704</v>
      </c>
      <c r="AO97" s="110" t="s">
        <v>704</v>
      </c>
      <c r="AP97" s="110" t="s">
        <v>704</v>
      </c>
      <c r="AQ97" s="110" t="s">
        <v>704</v>
      </c>
      <c r="AR97" s="110" t="s">
        <v>704</v>
      </c>
      <c r="AS97" s="110" t="s">
        <v>704</v>
      </c>
      <c r="AT97" s="110" t="s">
        <v>704</v>
      </c>
      <c r="AU97" s="110" t="s">
        <v>704</v>
      </c>
      <c r="AV97" s="110" t="s">
        <v>704</v>
      </c>
      <c r="AW97" s="110" t="s">
        <v>704</v>
      </c>
      <c r="AX97" s="110" t="s">
        <v>704</v>
      </c>
      <c r="AY97" s="110" t="s">
        <v>704</v>
      </c>
      <c r="AZ97" s="110" t="s">
        <v>704</v>
      </c>
      <c r="BA97" s="110" t="s">
        <v>704</v>
      </c>
      <c r="BB97" s="110" t="s">
        <v>704</v>
      </c>
      <c r="BC97" s="110" t="s">
        <v>704</v>
      </c>
      <c r="BD97" s="110" t="s">
        <v>704</v>
      </c>
      <c r="BE97" s="110" t="s">
        <v>704</v>
      </c>
      <c r="BF97" s="110" t="s">
        <v>704</v>
      </c>
      <c r="BG97" s="110" t="s">
        <v>704</v>
      </c>
      <c r="BH97" s="110" t="s">
        <v>704</v>
      </c>
      <c r="BI97" s="110" t="s">
        <v>704</v>
      </c>
      <c r="BJ97" s="110" t="s">
        <v>704</v>
      </c>
      <c r="BK97" s="110" t="s">
        <v>704</v>
      </c>
      <c r="BL97" s="110" t="s">
        <v>704</v>
      </c>
      <c r="BM97" s="110" t="s">
        <v>704</v>
      </c>
      <c r="BN97" s="110" t="s">
        <v>704</v>
      </c>
      <c r="BO97" s="110" t="s">
        <v>704</v>
      </c>
      <c r="BP97" s="110" t="s">
        <v>704</v>
      </c>
      <c r="BQ97" s="110" t="s">
        <v>704</v>
      </c>
      <c r="BR97" s="110" t="s">
        <v>704</v>
      </c>
      <c r="BS97" s="110" t="s">
        <v>704</v>
      </c>
      <c r="BT97" s="110" t="s">
        <v>704</v>
      </c>
      <c r="BU97" s="110" t="s">
        <v>704</v>
      </c>
      <c r="BV97" s="110" t="s">
        <v>704</v>
      </c>
      <c r="BW97" s="110" t="s">
        <v>704</v>
      </c>
      <c r="BX97" s="110" t="s">
        <v>704</v>
      </c>
      <c r="BY97" s="110" t="s">
        <v>704</v>
      </c>
      <c r="BZ97" s="110" t="s">
        <v>704</v>
      </c>
      <c r="CA97" s="110" t="s">
        <v>704</v>
      </c>
      <c r="CB97" s="110" t="s">
        <v>704</v>
      </c>
      <c r="CC97" s="110" t="s">
        <v>704</v>
      </c>
      <c r="CD97" s="110" t="s">
        <v>704</v>
      </c>
      <c r="CE97" s="110" t="s">
        <v>704</v>
      </c>
      <c r="CF97" s="110" t="s">
        <v>704</v>
      </c>
      <c r="CG97" s="110" t="s">
        <v>704</v>
      </c>
      <c r="CH97" s="110" t="s">
        <v>704</v>
      </c>
      <c r="CI97" s="110" t="s">
        <v>704</v>
      </c>
      <c r="CJ97" s="110" t="s">
        <v>704</v>
      </c>
      <c r="CK97" s="110" t="s">
        <v>704</v>
      </c>
      <c r="CL97" s="110" t="s">
        <v>704</v>
      </c>
      <c r="CM97" s="110" t="s">
        <v>704</v>
      </c>
      <c r="CN97" s="110" t="s">
        <v>704</v>
      </c>
      <c r="CO97" s="110" t="s">
        <v>704</v>
      </c>
      <c r="CP97" s="110" t="s">
        <v>704</v>
      </c>
      <c r="CQ97" s="110" t="s">
        <v>704</v>
      </c>
      <c r="CR97" s="110" t="s">
        <v>704</v>
      </c>
      <c r="CS97" s="110" t="s">
        <v>704</v>
      </c>
      <c r="CT97" s="110" t="s">
        <v>704</v>
      </c>
      <c r="CU97" s="110" t="s">
        <v>704</v>
      </c>
      <c r="CV97" s="110" t="s">
        <v>704</v>
      </c>
      <c r="CW97" s="110" t="s">
        <v>704</v>
      </c>
      <c r="CX97" s="110" t="s">
        <v>704</v>
      </c>
      <c r="CY97" s="110" t="s">
        <v>704</v>
      </c>
      <c r="CZ97" s="110" t="s">
        <v>704</v>
      </c>
      <c r="DA97" s="110" t="s">
        <v>704</v>
      </c>
      <c r="DB97" s="110" t="s">
        <v>704</v>
      </c>
      <c r="DC97" s="110" t="s">
        <v>704</v>
      </c>
      <c r="DD97" s="110" t="s">
        <v>704</v>
      </c>
      <c r="DE97" s="110" t="s">
        <v>704</v>
      </c>
      <c r="DF97" s="110" t="s">
        <v>704</v>
      </c>
    </row>
    <row r="98" spans="2:110" ht="25.5" x14ac:dyDescent="0.2">
      <c r="B98" s="8" t="s">
        <v>255</v>
      </c>
      <c r="C98" s="9" t="s">
        <v>256</v>
      </c>
      <c r="D98" s="115" t="str">
        <f t="shared" si="10"/>
        <v xml:space="preserve">8702001 8702003                                                                         </v>
      </c>
      <c r="E98" s="114">
        <v>13657.07</v>
      </c>
      <c r="F98" s="114"/>
      <c r="G98" s="114"/>
      <c r="H98" s="114"/>
      <c r="I98" s="114">
        <v>0</v>
      </c>
      <c r="J98" s="114">
        <v>0</v>
      </c>
      <c r="K98" s="114">
        <v>0</v>
      </c>
      <c r="L98" s="114">
        <v>0</v>
      </c>
      <c r="M98" s="114">
        <v>0</v>
      </c>
      <c r="N98" s="114">
        <v>0</v>
      </c>
      <c r="O98" s="114">
        <v>0</v>
      </c>
      <c r="P98" s="114">
        <v>0</v>
      </c>
      <c r="Q98" s="114">
        <v>0</v>
      </c>
      <c r="R98" s="114">
        <v>0</v>
      </c>
      <c r="S98" s="114">
        <v>0</v>
      </c>
      <c r="T98" s="114">
        <v>0</v>
      </c>
      <c r="U98" s="114">
        <v>0</v>
      </c>
      <c r="V98" s="114">
        <v>0</v>
      </c>
      <c r="W98" s="114">
        <v>0</v>
      </c>
      <c r="X98" s="116">
        <f t="shared" si="7"/>
        <v>13657.07</v>
      </c>
      <c r="Y98" s="251"/>
      <c r="AD98" s="10">
        <v>900</v>
      </c>
      <c r="AE98" s="10">
        <v>902</v>
      </c>
      <c r="AF98" s="114">
        <v>13657.069999999998</v>
      </c>
      <c r="AG98" s="114">
        <f t="shared" si="8"/>
        <v>0</v>
      </c>
      <c r="AJ98" s="110">
        <v>8702001</v>
      </c>
      <c r="AK98" s="110">
        <v>8702003</v>
      </c>
      <c r="AL98" s="110" t="s">
        <v>704</v>
      </c>
      <c r="AM98" s="110" t="s">
        <v>704</v>
      </c>
      <c r="AN98" s="110" t="s">
        <v>704</v>
      </c>
      <c r="AO98" s="110" t="s">
        <v>704</v>
      </c>
      <c r="AP98" s="110" t="s">
        <v>704</v>
      </c>
      <c r="AQ98" s="110" t="s">
        <v>704</v>
      </c>
      <c r="AR98" s="110" t="s">
        <v>704</v>
      </c>
      <c r="AS98" s="110" t="s">
        <v>704</v>
      </c>
      <c r="AT98" s="110" t="s">
        <v>704</v>
      </c>
      <c r="AU98" s="110" t="s">
        <v>704</v>
      </c>
      <c r="AV98" s="110" t="s">
        <v>704</v>
      </c>
      <c r="AW98" s="110" t="s">
        <v>704</v>
      </c>
      <c r="AX98" s="110" t="s">
        <v>704</v>
      </c>
      <c r="AY98" s="110" t="s">
        <v>704</v>
      </c>
      <c r="AZ98" s="110" t="s">
        <v>704</v>
      </c>
      <c r="BA98" s="110" t="s">
        <v>704</v>
      </c>
      <c r="BB98" s="110" t="s">
        <v>704</v>
      </c>
      <c r="BC98" s="110" t="s">
        <v>704</v>
      </c>
      <c r="BD98" s="110" t="s">
        <v>704</v>
      </c>
      <c r="BE98" s="110" t="s">
        <v>704</v>
      </c>
      <c r="BF98" s="110" t="s">
        <v>704</v>
      </c>
      <c r="BG98" s="110" t="s">
        <v>704</v>
      </c>
      <c r="BH98" s="110" t="s">
        <v>704</v>
      </c>
      <c r="BI98" s="110" t="s">
        <v>704</v>
      </c>
      <c r="BJ98" s="110" t="s">
        <v>704</v>
      </c>
      <c r="BK98" s="110" t="s">
        <v>704</v>
      </c>
      <c r="BL98" s="110" t="s">
        <v>704</v>
      </c>
      <c r="BM98" s="110" t="s">
        <v>704</v>
      </c>
      <c r="BN98" s="110" t="s">
        <v>704</v>
      </c>
      <c r="BO98" s="110" t="s">
        <v>704</v>
      </c>
      <c r="BP98" s="110" t="s">
        <v>704</v>
      </c>
      <c r="BQ98" s="110" t="s">
        <v>704</v>
      </c>
      <c r="BR98" s="110" t="s">
        <v>704</v>
      </c>
      <c r="BS98" s="110" t="s">
        <v>704</v>
      </c>
      <c r="BT98" s="110" t="s">
        <v>704</v>
      </c>
      <c r="BU98" s="110" t="s">
        <v>704</v>
      </c>
      <c r="BV98" s="110" t="s">
        <v>704</v>
      </c>
      <c r="BW98" s="110" t="s">
        <v>704</v>
      </c>
      <c r="BX98" s="110" t="s">
        <v>704</v>
      </c>
      <c r="BY98" s="110" t="s">
        <v>704</v>
      </c>
      <c r="BZ98" s="110" t="s">
        <v>704</v>
      </c>
      <c r="CA98" s="110" t="s">
        <v>704</v>
      </c>
      <c r="CB98" s="110" t="s">
        <v>704</v>
      </c>
      <c r="CC98" s="110" t="s">
        <v>704</v>
      </c>
      <c r="CD98" s="110" t="s">
        <v>704</v>
      </c>
      <c r="CE98" s="110" t="s">
        <v>704</v>
      </c>
      <c r="CF98" s="110" t="s">
        <v>704</v>
      </c>
      <c r="CG98" s="110" t="s">
        <v>704</v>
      </c>
      <c r="CH98" s="110" t="s">
        <v>704</v>
      </c>
      <c r="CI98" s="110" t="s">
        <v>704</v>
      </c>
      <c r="CJ98" s="110" t="s">
        <v>704</v>
      </c>
      <c r="CK98" s="110" t="s">
        <v>704</v>
      </c>
      <c r="CL98" s="110" t="s">
        <v>704</v>
      </c>
      <c r="CM98" s="110" t="s">
        <v>704</v>
      </c>
      <c r="CN98" s="110" t="s">
        <v>704</v>
      </c>
      <c r="CO98" s="110" t="s">
        <v>704</v>
      </c>
      <c r="CP98" s="110" t="s">
        <v>704</v>
      </c>
      <c r="CQ98" s="110" t="s">
        <v>704</v>
      </c>
      <c r="CR98" s="110" t="s">
        <v>704</v>
      </c>
      <c r="CS98" s="110" t="s">
        <v>704</v>
      </c>
      <c r="CT98" s="110" t="s">
        <v>704</v>
      </c>
      <c r="CU98" s="110" t="s">
        <v>704</v>
      </c>
      <c r="CV98" s="110" t="s">
        <v>704</v>
      </c>
      <c r="CW98" s="110" t="s">
        <v>704</v>
      </c>
      <c r="CX98" s="110" t="s">
        <v>704</v>
      </c>
      <c r="CY98" s="110" t="s">
        <v>704</v>
      </c>
      <c r="CZ98" s="110" t="s">
        <v>704</v>
      </c>
      <c r="DA98" s="110" t="s">
        <v>704</v>
      </c>
      <c r="DB98" s="110" t="s">
        <v>704</v>
      </c>
      <c r="DC98" s="110" t="s">
        <v>704</v>
      </c>
      <c r="DD98" s="110" t="s">
        <v>704</v>
      </c>
      <c r="DE98" s="110" t="s">
        <v>704</v>
      </c>
      <c r="DF98" s="110" t="s">
        <v>704</v>
      </c>
    </row>
    <row r="99" spans="2:110" x14ac:dyDescent="0.2">
      <c r="B99" s="8" t="s">
        <v>257</v>
      </c>
      <c r="C99" s="9" t="s">
        <v>258</v>
      </c>
      <c r="D99" s="115" t="str">
        <f t="shared" si="10"/>
        <v xml:space="preserve">                                                                          </v>
      </c>
      <c r="E99" s="114">
        <v>0</v>
      </c>
      <c r="F99" s="114"/>
      <c r="G99" s="114"/>
      <c r="H99" s="114"/>
      <c r="I99" s="114">
        <v>0</v>
      </c>
      <c r="J99" s="114">
        <v>0</v>
      </c>
      <c r="K99" s="114">
        <v>0</v>
      </c>
      <c r="L99" s="114">
        <v>0</v>
      </c>
      <c r="M99" s="114">
        <v>0</v>
      </c>
      <c r="N99" s="114">
        <v>0</v>
      </c>
      <c r="O99" s="114">
        <v>0</v>
      </c>
      <c r="P99" s="114">
        <v>0</v>
      </c>
      <c r="Q99" s="114">
        <v>0</v>
      </c>
      <c r="R99" s="114">
        <v>0</v>
      </c>
      <c r="S99" s="114">
        <v>0</v>
      </c>
      <c r="T99" s="114">
        <v>0</v>
      </c>
      <c r="U99" s="114">
        <v>0</v>
      </c>
      <c r="V99" s="114">
        <v>0</v>
      </c>
      <c r="W99" s="114">
        <v>0</v>
      </c>
      <c r="X99" s="116">
        <f t="shared" si="7"/>
        <v>0</v>
      </c>
      <c r="Y99" s="251"/>
      <c r="AD99" s="10">
        <v>900</v>
      </c>
      <c r="AE99" s="10">
        <v>903</v>
      </c>
      <c r="AF99" s="114">
        <v>0</v>
      </c>
      <c r="AG99" s="114">
        <f t="shared" si="8"/>
        <v>0</v>
      </c>
      <c r="AJ99" s="110" t="s">
        <v>704</v>
      </c>
      <c r="AK99" s="110" t="s">
        <v>704</v>
      </c>
      <c r="AL99" s="110" t="s">
        <v>704</v>
      </c>
      <c r="AM99" s="110" t="s">
        <v>704</v>
      </c>
      <c r="AN99" s="110" t="s">
        <v>704</v>
      </c>
      <c r="AO99" s="110" t="s">
        <v>704</v>
      </c>
      <c r="AP99" s="110" t="s">
        <v>704</v>
      </c>
      <c r="AQ99" s="110" t="s">
        <v>704</v>
      </c>
      <c r="AR99" s="110" t="s">
        <v>704</v>
      </c>
      <c r="AS99" s="110" t="s">
        <v>704</v>
      </c>
      <c r="AT99" s="110" t="s">
        <v>704</v>
      </c>
      <c r="AU99" s="110" t="s">
        <v>704</v>
      </c>
      <c r="AV99" s="110" t="s">
        <v>704</v>
      </c>
      <c r="AW99" s="110" t="s">
        <v>704</v>
      </c>
      <c r="AX99" s="110" t="s">
        <v>704</v>
      </c>
      <c r="AY99" s="110" t="s">
        <v>704</v>
      </c>
      <c r="AZ99" s="110" t="s">
        <v>704</v>
      </c>
      <c r="BA99" s="110" t="s">
        <v>704</v>
      </c>
      <c r="BB99" s="110" t="s">
        <v>704</v>
      </c>
      <c r="BC99" s="110" t="s">
        <v>704</v>
      </c>
      <c r="BD99" s="110" t="s">
        <v>704</v>
      </c>
      <c r="BE99" s="110" t="s">
        <v>704</v>
      </c>
      <c r="BF99" s="110" t="s">
        <v>704</v>
      </c>
      <c r="BG99" s="110" t="s">
        <v>704</v>
      </c>
      <c r="BH99" s="110" t="s">
        <v>704</v>
      </c>
      <c r="BI99" s="110" t="s">
        <v>704</v>
      </c>
      <c r="BJ99" s="110" t="s">
        <v>704</v>
      </c>
      <c r="BK99" s="110" t="s">
        <v>704</v>
      </c>
      <c r="BL99" s="110" t="s">
        <v>704</v>
      </c>
      <c r="BM99" s="110" t="s">
        <v>704</v>
      </c>
      <c r="BN99" s="110" t="s">
        <v>704</v>
      </c>
      <c r="BO99" s="110" t="s">
        <v>704</v>
      </c>
      <c r="BP99" s="110" t="s">
        <v>704</v>
      </c>
      <c r="BQ99" s="110" t="s">
        <v>704</v>
      </c>
      <c r="BR99" s="110" t="s">
        <v>704</v>
      </c>
      <c r="BS99" s="110" t="s">
        <v>704</v>
      </c>
      <c r="BT99" s="110" t="s">
        <v>704</v>
      </c>
      <c r="BU99" s="110" t="s">
        <v>704</v>
      </c>
      <c r="BV99" s="110" t="s">
        <v>704</v>
      </c>
      <c r="BW99" s="110" t="s">
        <v>704</v>
      </c>
      <c r="BX99" s="110" t="s">
        <v>704</v>
      </c>
      <c r="BY99" s="110" t="s">
        <v>704</v>
      </c>
      <c r="BZ99" s="110" t="s">
        <v>704</v>
      </c>
      <c r="CA99" s="110" t="s">
        <v>704</v>
      </c>
      <c r="CB99" s="110" t="s">
        <v>704</v>
      </c>
      <c r="CC99" s="110" t="s">
        <v>704</v>
      </c>
      <c r="CD99" s="110" t="s">
        <v>704</v>
      </c>
      <c r="CE99" s="110" t="s">
        <v>704</v>
      </c>
      <c r="CF99" s="110" t="s">
        <v>704</v>
      </c>
      <c r="CG99" s="110" t="s">
        <v>704</v>
      </c>
      <c r="CH99" s="110" t="s">
        <v>704</v>
      </c>
      <c r="CI99" s="110" t="s">
        <v>704</v>
      </c>
      <c r="CJ99" s="110" t="s">
        <v>704</v>
      </c>
      <c r="CK99" s="110" t="s">
        <v>704</v>
      </c>
      <c r="CL99" s="110" t="s">
        <v>704</v>
      </c>
      <c r="CM99" s="110" t="s">
        <v>704</v>
      </c>
      <c r="CN99" s="110" t="s">
        <v>704</v>
      </c>
      <c r="CO99" s="110" t="s">
        <v>704</v>
      </c>
      <c r="CP99" s="110" t="s">
        <v>704</v>
      </c>
      <c r="CQ99" s="110" t="s">
        <v>704</v>
      </c>
      <c r="CR99" s="110" t="s">
        <v>704</v>
      </c>
      <c r="CS99" s="110" t="s">
        <v>704</v>
      </c>
      <c r="CT99" s="110" t="s">
        <v>704</v>
      </c>
      <c r="CU99" s="110" t="s">
        <v>704</v>
      </c>
      <c r="CV99" s="110" t="s">
        <v>704</v>
      </c>
      <c r="CW99" s="110" t="s">
        <v>704</v>
      </c>
      <c r="CX99" s="110" t="s">
        <v>704</v>
      </c>
      <c r="CY99" s="110" t="s">
        <v>704</v>
      </c>
      <c r="CZ99" s="110" t="s">
        <v>704</v>
      </c>
      <c r="DA99" s="110" t="s">
        <v>704</v>
      </c>
      <c r="DB99" s="110" t="s">
        <v>704</v>
      </c>
      <c r="DC99" s="110" t="s">
        <v>704</v>
      </c>
      <c r="DD99" s="110" t="s">
        <v>704</v>
      </c>
      <c r="DE99" s="110" t="s">
        <v>704</v>
      </c>
      <c r="DF99" s="110" t="s">
        <v>704</v>
      </c>
    </row>
    <row r="100" spans="2:110" x14ac:dyDescent="0.2">
      <c r="B100" s="8" t="s">
        <v>259</v>
      </c>
      <c r="C100" s="11" t="s">
        <v>260</v>
      </c>
      <c r="D100" s="115" t="str">
        <f t="shared" si="10"/>
        <v xml:space="preserve">8707001                                                                          </v>
      </c>
      <c r="E100" s="122">
        <v>1181</v>
      </c>
      <c r="F100" s="122"/>
      <c r="G100" s="122"/>
      <c r="H100" s="114"/>
      <c r="I100" s="122">
        <v>0</v>
      </c>
      <c r="J100" s="122">
        <v>0</v>
      </c>
      <c r="K100" s="122">
        <v>0</v>
      </c>
      <c r="L100" s="122">
        <v>0</v>
      </c>
      <c r="M100" s="122">
        <v>0</v>
      </c>
      <c r="N100" s="122">
        <v>0</v>
      </c>
      <c r="O100" s="122">
        <v>0</v>
      </c>
      <c r="P100" s="122">
        <v>0</v>
      </c>
      <c r="Q100" s="122">
        <v>0</v>
      </c>
      <c r="R100" s="122">
        <v>0</v>
      </c>
      <c r="S100" s="122">
        <v>0</v>
      </c>
      <c r="T100" s="122">
        <v>0</v>
      </c>
      <c r="U100" s="122">
        <v>0</v>
      </c>
      <c r="V100" s="122">
        <v>0</v>
      </c>
      <c r="W100" s="122">
        <v>0</v>
      </c>
      <c r="X100" s="123">
        <f t="shared" si="7"/>
        <v>1181</v>
      </c>
      <c r="Y100" s="251"/>
      <c r="AD100" s="10">
        <v>900</v>
      </c>
      <c r="AE100" s="10">
        <v>904</v>
      </c>
      <c r="AF100" s="114">
        <v>1181</v>
      </c>
      <c r="AG100" s="114">
        <f t="shared" si="8"/>
        <v>0</v>
      </c>
      <c r="AJ100" s="110">
        <v>8707001</v>
      </c>
      <c r="AK100" s="110" t="s">
        <v>704</v>
      </c>
      <c r="AL100" s="110" t="s">
        <v>704</v>
      </c>
      <c r="AM100" s="110" t="s">
        <v>704</v>
      </c>
      <c r="AN100" s="110" t="s">
        <v>704</v>
      </c>
      <c r="AO100" s="110" t="s">
        <v>704</v>
      </c>
      <c r="AP100" s="110" t="s">
        <v>704</v>
      </c>
      <c r="AQ100" s="110" t="s">
        <v>704</v>
      </c>
      <c r="AR100" s="110" t="s">
        <v>704</v>
      </c>
      <c r="AS100" s="110" t="s">
        <v>704</v>
      </c>
      <c r="AT100" s="110" t="s">
        <v>704</v>
      </c>
      <c r="AU100" s="110" t="s">
        <v>704</v>
      </c>
      <c r="AV100" s="110" t="s">
        <v>704</v>
      </c>
      <c r="AW100" s="110" t="s">
        <v>704</v>
      </c>
      <c r="AX100" s="110" t="s">
        <v>704</v>
      </c>
      <c r="AY100" s="110" t="s">
        <v>704</v>
      </c>
      <c r="AZ100" s="110" t="s">
        <v>704</v>
      </c>
      <c r="BA100" s="110" t="s">
        <v>704</v>
      </c>
      <c r="BB100" s="110" t="s">
        <v>704</v>
      </c>
      <c r="BC100" s="110" t="s">
        <v>704</v>
      </c>
      <c r="BD100" s="110" t="s">
        <v>704</v>
      </c>
      <c r="BE100" s="110" t="s">
        <v>704</v>
      </c>
      <c r="BF100" s="110" t="s">
        <v>704</v>
      </c>
      <c r="BG100" s="110" t="s">
        <v>704</v>
      </c>
      <c r="BH100" s="110" t="s">
        <v>704</v>
      </c>
      <c r="BI100" s="110" t="s">
        <v>704</v>
      </c>
      <c r="BJ100" s="110" t="s">
        <v>704</v>
      </c>
      <c r="BK100" s="110" t="s">
        <v>704</v>
      </c>
      <c r="BL100" s="110" t="s">
        <v>704</v>
      </c>
      <c r="BM100" s="110" t="s">
        <v>704</v>
      </c>
      <c r="BN100" s="110" t="s">
        <v>704</v>
      </c>
      <c r="BO100" s="110" t="s">
        <v>704</v>
      </c>
      <c r="BP100" s="110" t="s">
        <v>704</v>
      </c>
      <c r="BQ100" s="110" t="s">
        <v>704</v>
      </c>
      <c r="BR100" s="110" t="s">
        <v>704</v>
      </c>
      <c r="BS100" s="110" t="s">
        <v>704</v>
      </c>
      <c r="BT100" s="110" t="s">
        <v>704</v>
      </c>
      <c r="BU100" s="110" t="s">
        <v>704</v>
      </c>
      <c r="BV100" s="110" t="s">
        <v>704</v>
      </c>
      <c r="BW100" s="110" t="s">
        <v>704</v>
      </c>
      <c r="BX100" s="110" t="s">
        <v>704</v>
      </c>
      <c r="BY100" s="110" t="s">
        <v>704</v>
      </c>
      <c r="BZ100" s="110" t="s">
        <v>704</v>
      </c>
      <c r="CA100" s="110" t="s">
        <v>704</v>
      </c>
      <c r="CB100" s="110" t="s">
        <v>704</v>
      </c>
      <c r="CC100" s="110" t="s">
        <v>704</v>
      </c>
      <c r="CD100" s="110" t="s">
        <v>704</v>
      </c>
      <c r="CE100" s="110" t="s">
        <v>704</v>
      </c>
      <c r="CF100" s="110" t="s">
        <v>704</v>
      </c>
      <c r="CG100" s="110" t="s">
        <v>704</v>
      </c>
      <c r="CH100" s="110" t="s">
        <v>704</v>
      </c>
      <c r="CI100" s="110" t="s">
        <v>704</v>
      </c>
      <c r="CJ100" s="110" t="s">
        <v>704</v>
      </c>
      <c r="CK100" s="110" t="s">
        <v>704</v>
      </c>
      <c r="CL100" s="110" t="s">
        <v>704</v>
      </c>
      <c r="CM100" s="110" t="s">
        <v>704</v>
      </c>
      <c r="CN100" s="110" t="s">
        <v>704</v>
      </c>
      <c r="CO100" s="110" t="s">
        <v>704</v>
      </c>
      <c r="CP100" s="110" t="s">
        <v>704</v>
      </c>
      <c r="CQ100" s="110" t="s">
        <v>704</v>
      </c>
      <c r="CR100" s="110" t="s">
        <v>704</v>
      </c>
      <c r="CS100" s="110" t="s">
        <v>704</v>
      </c>
      <c r="CT100" s="110" t="s">
        <v>704</v>
      </c>
      <c r="CU100" s="110" t="s">
        <v>704</v>
      </c>
      <c r="CV100" s="110" t="s">
        <v>704</v>
      </c>
      <c r="CW100" s="110" t="s">
        <v>704</v>
      </c>
      <c r="CX100" s="110" t="s">
        <v>704</v>
      </c>
      <c r="CY100" s="110" t="s">
        <v>704</v>
      </c>
      <c r="CZ100" s="110" t="s">
        <v>704</v>
      </c>
      <c r="DA100" s="110" t="s">
        <v>704</v>
      </c>
      <c r="DB100" s="110" t="s">
        <v>704</v>
      </c>
      <c r="DC100" s="110" t="s">
        <v>704</v>
      </c>
      <c r="DD100" s="110" t="s">
        <v>704</v>
      </c>
      <c r="DE100" s="110" t="s">
        <v>704</v>
      </c>
      <c r="DF100" s="110" t="s">
        <v>704</v>
      </c>
    </row>
    <row r="101" spans="2:110" x14ac:dyDescent="0.2">
      <c r="B101" s="8" t="s">
        <v>261</v>
      </c>
      <c r="C101" s="11" t="s">
        <v>262</v>
      </c>
      <c r="D101" s="115" t="str">
        <f t="shared" si="10"/>
        <v xml:space="preserve">                                                                          </v>
      </c>
      <c r="E101" s="122">
        <v>0</v>
      </c>
      <c r="F101" s="122"/>
      <c r="G101" s="122"/>
      <c r="H101" s="114"/>
      <c r="I101" s="122">
        <v>0</v>
      </c>
      <c r="J101" s="122">
        <v>0</v>
      </c>
      <c r="K101" s="122">
        <v>0</v>
      </c>
      <c r="L101" s="122">
        <v>0</v>
      </c>
      <c r="M101" s="122">
        <v>0</v>
      </c>
      <c r="N101" s="122">
        <v>0</v>
      </c>
      <c r="O101" s="122">
        <v>0</v>
      </c>
      <c r="P101" s="122">
        <v>0</v>
      </c>
      <c r="Q101" s="122">
        <v>0</v>
      </c>
      <c r="R101" s="122">
        <v>0</v>
      </c>
      <c r="S101" s="122">
        <v>0</v>
      </c>
      <c r="T101" s="122">
        <v>0</v>
      </c>
      <c r="U101" s="122">
        <v>0</v>
      </c>
      <c r="V101" s="122">
        <v>0</v>
      </c>
      <c r="W101" s="122">
        <v>0</v>
      </c>
      <c r="X101" s="123">
        <f t="shared" si="7"/>
        <v>0</v>
      </c>
      <c r="Y101" s="251"/>
      <c r="AD101" s="10">
        <v>900</v>
      </c>
      <c r="AE101" s="10">
        <v>905</v>
      </c>
      <c r="AF101" s="114">
        <v>0</v>
      </c>
      <c r="AG101" s="114">
        <f t="shared" si="8"/>
        <v>0</v>
      </c>
      <c r="AJ101" s="110" t="s">
        <v>704</v>
      </c>
      <c r="AK101" s="110" t="s">
        <v>704</v>
      </c>
      <c r="AL101" s="110" t="s">
        <v>704</v>
      </c>
      <c r="AM101" s="110" t="s">
        <v>704</v>
      </c>
      <c r="AN101" s="110" t="s">
        <v>704</v>
      </c>
      <c r="AO101" s="110" t="s">
        <v>704</v>
      </c>
      <c r="AP101" s="110" t="s">
        <v>704</v>
      </c>
      <c r="AQ101" s="110" t="s">
        <v>704</v>
      </c>
      <c r="AR101" s="110" t="s">
        <v>704</v>
      </c>
      <c r="AS101" s="110" t="s">
        <v>704</v>
      </c>
      <c r="AT101" s="110" t="s">
        <v>704</v>
      </c>
      <c r="AU101" s="110" t="s">
        <v>704</v>
      </c>
      <c r="AV101" s="110" t="s">
        <v>704</v>
      </c>
      <c r="AW101" s="110" t="s">
        <v>704</v>
      </c>
      <c r="AX101" s="110" t="s">
        <v>704</v>
      </c>
      <c r="AY101" s="110" t="s">
        <v>704</v>
      </c>
      <c r="AZ101" s="110" t="s">
        <v>704</v>
      </c>
      <c r="BA101" s="110" t="s">
        <v>704</v>
      </c>
      <c r="BB101" s="110" t="s">
        <v>704</v>
      </c>
      <c r="BC101" s="110" t="s">
        <v>704</v>
      </c>
      <c r="BD101" s="110" t="s">
        <v>704</v>
      </c>
      <c r="BE101" s="110" t="s">
        <v>704</v>
      </c>
      <c r="BF101" s="110" t="s">
        <v>704</v>
      </c>
      <c r="BG101" s="110" t="s">
        <v>704</v>
      </c>
      <c r="BH101" s="110" t="s">
        <v>704</v>
      </c>
      <c r="BI101" s="110" t="s">
        <v>704</v>
      </c>
      <c r="BJ101" s="110" t="s">
        <v>704</v>
      </c>
      <c r="BK101" s="110" t="s">
        <v>704</v>
      </c>
      <c r="BL101" s="110" t="s">
        <v>704</v>
      </c>
      <c r="BM101" s="110" t="s">
        <v>704</v>
      </c>
      <c r="BN101" s="110" t="s">
        <v>704</v>
      </c>
      <c r="BO101" s="110" t="s">
        <v>704</v>
      </c>
      <c r="BP101" s="110" t="s">
        <v>704</v>
      </c>
      <c r="BQ101" s="110" t="s">
        <v>704</v>
      </c>
      <c r="BR101" s="110" t="s">
        <v>704</v>
      </c>
      <c r="BS101" s="110" t="s">
        <v>704</v>
      </c>
      <c r="BT101" s="110" t="s">
        <v>704</v>
      </c>
      <c r="BU101" s="110" t="s">
        <v>704</v>
      </c>
      <c r="BV101" s="110" t="s">
        <v>704</v>
      </c>
      <c r="BW101" s="110" t="s">
        <v>704</v>
      </c>
      <c r="BX101" s="110" t="s">
        <v>704</v>
      </c>
      <c r="BY101" s="110" t="s">
        <v>704</v>
      </c>
      <c r="BZ101" s="110" t="s">
        <v>704</v>
      </c>
      <c r="CA101" s="110" t="s">
        <v>704</v>
      </c>
      <c r="CB101" s="110" t="s">
        <v>704</v>
      </c>
      <c r="CC101" s="110" t="s">
        <v>704</v>
      </c>
      <c r="CD101" s="110" t="s">
        <v>704</v>
      </c>
      <c r="CE101" s="110" t="s">
        <v>704</v>
      </c>
      <c r="CF101" s="110" t="s">
        <v>704</v>
      </c>
      <c r="CG101" s="110" t="s">
        <v>704</v>
      </c>
      <c r="CH101" s="110" t="s">
        <v>704</v>
      </c>
      <c r="CI101" s="110" t="s">
        <v>704</v>
      </c>
      <c r="CJ101" s="110" t="s">
        <v>704</v>
      </c>
      <c r="CK101" s="110" t="s">
        <v>704</v>
      </c>
      <c r="CL101" s="110" t="s">
        <v>704</v>
      </c>
      <c r="CM101" s="110" t="s">
        <v>704</v>
      </c>
      <c r="CN101" s="110" t="s">
        <v>704</v>
      </c>
      <c r="CO101" s="110" t="s">
        <v>704</v>
      </c>
      <c r="CP101" s="110" t="s">
        <v>704</v>
      </c>
      <c r="CQ101" s="110" t="s">
        <v>704</v>
      </c>
      <c r="CR101" s="110" t="s">
        <v>704</v>
      </c>
      <c r="CS101" s="110" t="s">
        <v>704</v>
      </c>
      <c r="CT101" s="110" t="s">
        <v>704</v>
      </c>
      <c r="CU101" s="110" t="s">
        <v>704</v>
      </c>
      <c r="CV101" s="110" t="s">
        <v>704</v>
      </c>
      <c r="CW101" s="110" t="s">
        <v>704</v>
      </c>
      <c r="CX101" s="110" t="s">
        <v>704</v>
      </c>
      <c r="CY101" s="110" t="s">
        <v>704</v>
      </c>
      <c r="CZ101" s="110" t="s">
        <v>704</v>
      </c>
      <c r="DA101" s="110" t="s">
        <v>704</v>
      </c>
      <c r="DB101" s="110" t="s">
        <v>704</v>
      </c>
      <c r="DC101" s="110" t="s">
        <v>704</v>
      </c>
      <c r="DD101" s="110" t="s">
        <v>704</v>
      </c>
      <c r="DE101" s="110" t="s">
        <v>704</v>
      </c>
      <c r="DF101" s="110" t="s">
        <v>704</v>
      </c>
    </row>
    <row r="102" spans="2:110" x14ac:dyDescent="0.2">
      <c r="B102" s="8" t="s">
        <v>263</v>
      </c>
      <c r="C102" s="11" t="s">
        <v>264</v>
      </c>
      <c r="D102" s="115" t="str">
        <f t="shared" si="10"/>
        <v xml:space="preserve">8713205                                                                          </v>
      </c>
      <c r="E102" s="122">
        <v>47.25</v>
      </c>
      <c r="F102" s="122"/>
      <c r="G102" s="122"/>
      <c r="H102" s="114"/>
      <c r="I102" s="122">
        <v>0</v>
      </c>
      <c r="J102" s="122">
        <v>0</v>
      </c>
      <c r="K102" s="122">
        <v>0</v>
      </c>
      <c r="L102" s="122">
        <v>0</v>
      </c>
      <c r="M102" s="122">
        <v>0</v>
      </c>
      <c r="N102" s="122">
        <v>0</v>
      </c>
      <c r="O102" s="122">
        <v>0</v>
      </c>
      <c r="P102" s="122">
        <v>0</v>
      </c>
      <c r="Q102" s="122">
        <v>0</v>
      </c>
      <c r="R102" s="122">
        <v>0</v>
      </c>
      <c r="S102" s="122">
        <v>0</v>
      </c>
      <c r="T102" s="122">
        <v>0</v>
      </c>
      <c r="U102" s="122">
        <v>0</v>
      </c>
      <c r="V102" s="122">
        <v>0</v>
      </c>
      <c r="W102" s="122">
        <v>0</v>
      </c>
      <c r="X102" s="123">
        <f t="shared" si="7"/>
        <v>47.25</v>
      </c>
      <c r="Y102" s="251"/>
      <c r="AD102" s="10">
        <v>900</v>
      </c>
      <c r="AE102" s="10">
        <v>906</v>
      </c>
      <c r="AF102" s="114">
        <v>47.25</v>
      </c>
      <c r="AG102" s="114">
        <f t="shared" si="8"/>
        <v>0</v>
      </c>
      <c r="AJ102" s="110">
        <v>8713205</v>
      </c>
      <c r="AK102" s="110" t="s">
        <v>704</v>
      </c>
      <c r="AL102" s="110" t="s">
        <v>704</v>
      </c>
      <c r="AM102" s="110" t="s">
        <v>704</v>
      </c>
      <c r="AN102" s="110" t="s">
        <v>704</v>
      </c>
      <c r="AO102" s="110" t="s">
        <v>704</v>
      </c>
      <c r="AP102" s="110" t="s">
        <v>704</v>
      </c>
      <c r="AQ102" s="110" t="s">
        <v>704</v>
      </c>
      <c r="AR102" s="110" t="s">
        <v>704</v>
      </c>
      <c r="AS102" s="110" t="s">
        <v>704</v>
      </c>
      <c r="AT102" s="110" t="s">
        <v>704</v>
      </c>
      <c r="AU102" s="110" t="s">
        <v>704</v>
      </c>
      <c r="AV102" s="110" t="s">
        <v>704</v>
      </c>
      <c r="AW102" s="110" t="s">
        <v>704</v>
      </c>
      <c r="AX102" s="110" t="s">
        <v>704</v>
      </c>
      <c r="AY102" s="110" t="s">
        <v>704</v>
      </c>
      <c r="AZ102" s="110" t="s">
        <v>704</v>
      </c>
      <c r="BA102" s="110" t="s">
        <v>704</v>
      </c>
      <c r="BB102" s="110" t="s">
        <v>704</v>
      </c>
      <c r="BC102" s="110" t="s">
        <v>704</v>
      </c>
      <c r="BD102" s="110" t="s">
        <v>704</v>
      </c>
      <c r="BE102" s="110" t="s">
        <v>704</v>
      </c>
      <c r="BF102" s="110" t="s">
        <v>704</v>
      </c>
      <c r="BG102" s="110" t="s">
        <v>704</v>
      </c>
      <c r="BH102" s="110" t="s">
        <v>704</v>
      </c>
      <c r="BI102" s="110" t="s">
        <v>704</v>
      </c>
      <c r="BJ102" s="110" t="s">
        <v>704</v>
      </c>
      <c r="BK102" s="110" t="s">
        <v>704</v>
      </c>
      <c r="BL102" s="110" t="s">
        <v>704</v>
      </c>
      <c r="BM102" s="110" t="s">
        <v>704</v>
      </c>
      <c r="BN102" s="110" t="s">
        <v>704</v>
      </c>
      <c r="BO102" s="110" t="s">
        <v>704</v>
      </c>
      <c r="BP102" s="110" t="s">
        <v>704</v>
      </c>
      <c r="BQ102" s="110" t="s">
        <v>704</v>
      </c>
      <c r="BR102" s="110" t="s">
        <v>704</v>
      </c>
      <c r="BS102" s="110" t="s">
        <v>704</v>
      </c>
      <c r="BT102" s="110" t="s">
        <v>704</v>
      </c>
      <c r="BU102" s="110" t="s">
        <v>704</v>
      </c>
      <c r="BV102" s="110" t="s">
        <v>704</v>
      </c>
      <c r="BW102" s="110" t="s">
        <v>704</v>
      </c>
      <c r="BX102" s="110" t="s">
        <v>704</v>
      </c>
      <c r="BY102" s="110" t="s">
        <v>704</v>
      </c>
      <c r="BZ102" s="110" t="s">
        <v>704</v>
      </c>
      <c r="CA102" s="110" t="s">
        <v>704</v>
      </c>
      <c r="CB102" s="110" t="s">
        <v>704</v>
      </c>
      <c r="CC102" s="110" t="s">
        <v>704</v>
      </c>
      <c r="CD102" s="110" t="s">
        <v>704</v>
      </c>
      <c r="CE102" s="110" t="s">
        <v>704</v>
      </c>
      <c r="CF102" s="110" t="s">
        <v>704</v>
      </c>
      <c r="CG102" s="110" t="s">
        <v>704</v>
      </c>
      <c r="CH102" s="110" t="s">
        <v>704</v>
      </c>
      <c r="CI102" s="110" t="s">
        <v>704</v>
      </c>
      <c r="CJ102" s="110" t="s">
        <v>704</v>
      </c>
      <c r="CK102" s="110" t="s">
        <v>704</v>
      </c>
      <c r="CL102" s="110" t="s">
        <v>704</v>
      </c>
      <c r="CM102" s="110" t="s">
        <v>704</v>
      </c>
      <c r="CN102" s="110" t="s">
        <v>704</v>
      </c>
      <c r="CO102" s="110" t="s">
        <v>704</v>
      </c>
      <c r="CP102" s="110" t="s">
        <v>704</v>
      </c>
      <c r="CQ102" s="110" t="s">
        <v>704</v>
      </c>
      <c r="CR102" s="110" t="s">
        <v>704</v>
      </c>
      <c r="CS102" s="110" t="s">
        <v>704</v>
      </c>
      <c r="CT102" s="110" t="s">
        <v>704</v>
      </c>
      <c r="CU102" s="110" t="s">
        <v>704</v>
      </c>
      <c r="CV102" s="110" t="s">
        <v>704</v>
      </c>
      <c r="CW102" s="110" t="s">
        <v>704</v>
      </c>
      <c r="CX102" s="110" t="s">
        <v>704</v>
      </c>
      <c r="CY102" s="110" t="s">
        <v>704</v>
      </c>
      <c r="CZ102" s="110" t="s">
        <v>704</v>
      </c>
      <c r="DA102" s="110" t="s">
        <v>704</v>
      </c>
      <c r="DB102" s="110" t="s">
        <v>704</v>
      </c>
      <c r="DC102" s="110" t="s">
        <v>704</v>
      </c>
      <c r="DD102" s="110" t="s">
        <v>704</v>
      </c>
      <c r="DE102" s="110" t="s">
        <v>704</v>
      </c>
      <c r="DF102" s="110" t="s">
        <v>704</v>
      </c>
    </row>
    <row r="103" spans="2:110" x14ac:dyDescent="0.2">
      <c r="B103" s="8" t="s">
        <v>265</v>
      </c>
      <c r="C103" s="11" t="s">
        <v>266</v>
      </c>
      <c r="D103" s="115" t="str">
        <f t="shared" si="10"/>
        <v xml:space="preserve">8705001                                                                          </v>
      </c>
      <c r="E103" s="122">
        <v>0</v>
      </c>
      <c r="F103" s="122"/>
      <c r="G103" s="122"/>
      <c r="H103" s="114"/>
      <c r="I103" s="122">
        <v>0</v>
      </c>
      <c r="J103" s="122">
        <v>0</v>
      </c>
      <c r="K103" s="122">
        <v>0</v>
      </c>
      <c r="L103" s="122">
        <v>0</v>
      </c>
      <c r="M103" s="122">
        <v>0</v>
      </c>
      <c r="N103" s="122">
        <v>0</v>
      </c>
      <c r="O103" s="122">
        <v>0</v>
      </c>
      <c r="P103" s="122">
        <v>0</v>
      </c>
      <c r="Q103" s="122">
        <v>0</v>
      </c>
      <c r="R103" s="122">
        <v>0</v>
      </c>
      <c r="S103" s="122">
        <v>0</v>
      </c>
      <c r="T103" s="122">
        <v>0</v>
      </c>
      <c r="U103" s="122">
        <v>0</v>
      </c>
      <c r="V103" s="122">
        <v>0</v>
      </c>
      <c r="W103" s="122">
        <v>0</v>
      </c>
      <c r="X103" s="123">
        <f t="shared" si="7"/>
        <v>0</v>
      </c>
      <c r="Y103" s="251"/>
      <c r="AD103" s="10">
        <v>900</v>
      </c>
      <c r="AE103" s="10">
        <v>907</v>
      </c>
      <c r="AF103" s="114">
        <v>0</v>
      </c>
      <c r="AG103" s="114">
        <f t="shared" si="8"/>
        <v>0</v>
      </c>
      <c r="AJ103" s="110">
        <v>8705001</v>
      </c>
      <c r="AK103" s="110" t="s">
        <v>704</v>
      </c>
      <c r="AL103" s="110" t="s">
        <v>704</v>
      </c>
      <c r="AM103" s="110" t="s">
        <v>704</v>
      </c>
      <c r="AN103" s="110" t="s">
        <v>704</v>
      </c>
      <c r="AO103" s="110" t="s">
        <v>704</v>
      </c>
      <c r="AP103" s="110" t="s">
        <v>704</v>
      </c>
      <c r="AQ103" s="110" t="s">
        <v>704</v>
      </c>
      <c r="AR103" s="110" t="s">
        <v>704</v>
      </c>
      <c r="AS103" s="110" t="s">
        <v>704</v>
      </c>
      <c r="AT103" s="110" t="s">
        <v>704</v>
      </c>
      <c r="AU103" s="110" t="s">
        <v>704</v>
      </c>
      <c r="AV103" s="110" t="s">
        <v>704</v>
      </c>
      <c r="AW103" s="110" t="s">
        <v>704</v>
      </c>
      <c r="AX103" s="110" t="s">
        <v>704</v>
      </c>
      <c r="AY103" s="110" t="s">
        <v>704</v>
      </c>
      <c r="AZ103" s="110" t="s">
        <v>704</v>
      </c>
      <c r="BA103" s="110" t="s">
        <v>704</v>
      </c>
      <c r="BB103" s="110" t="s">
        <v>704</v>
      </c>
      <c r="BC103" s="110" t="s">
        <v>704</v>
      </c>
      <c r="BD103" s="110" t="s">
        <v>704</v>
      </c>
      <c r="BE103" s="110" t="s">
        <v>704</v>
      </c>
      <c r="BF103" s="110" t="s">
        <v>704</v>
      </c>
      <c r="BG103" s="110" t="s">
        <v>704</v>
      </c>
      <c r="BH103" s="110" t="s">
        <v>704</v>
      </c>
      <c r="BI103" s="110" t="s">
        <v>704</v>
      </c>
      <c r="BJ103" s="110" t="s">
        <v>704</v>
      </c>
      <c r="BK103" s="110" t="s">
        <v>704</v>
      </c>
      <c r="BL103" s="110" t="s">
        <v>704</v>
      </c>
      <c r="BM103" s="110" t="s">
        <v>704</v>
      </c>
      <c r="BN103" s="110" t="s">
        <v>704</v>
      </c>
      <c r="BO103" s="110" t="s">
        <v>704</v>
      </c>
      <c r="BP103" s="110" t="s">
        <v>704</v>
      </c>
      <c r="BQ103" s="110" t="s">
        <v>704</v>
      </c>
      <c r="BR103" s="110" t="s">
        <v>704</v>
      </c>
      <c r="BS103" s="110" t="s">
        <v>704</v>
      </c>
      <c r="BT103" s="110" t="s">
        <v>704</v>
      </c>
      <c r="BU103" s="110" t="s">
        <v>704</v>
      </c>
      <c r="BV103" s="110" t="s">
        <v>704</v>
      </c>
      <c r="BW103" s="110" t="s">
        <v>704</v>
      </c>
      <c r="BX103" s="110" t="s">
        <v>704</v>
      </c>
      <c r="BY103" s="110" t="s">
        <v>704</v>
      </c>
      <c r="BZ103" s="110" t="s">
        <v>704</v>
      </c>
      <c r="CA103" s="110" t="s">
        <v>704</v>
      </c>
      <c r="CB103" s="110" t="s">
        <v>704</v>
      </c>
      <c r="CC103" s="110" t="s">
        <v>704</v>
      </c>
      <c r="CD103" s="110" t="s">
        <v>704</v>
      </c>
      <c r="CE103" s="110" t="s">
        <v>704</v>
      </c>
      <c r="CF103" s="110" t="s">
        <v>704</v>
      </c>
      <c r="CG103" s="110" t="s">
        <v>704</v>
      </c>
      <c r="CH103" s="110" t="s">
        <v>704</v>
      </c>
      <c r="CI103" s="110" t="s">
        <v>704</v>
      </c>
      <c r="CJ103" s="110" t="s">
        <v>704</v>
      </c>
      <c r="CK103" s="110" t="s">
        <v>704</v>
      </c>
      <c r="CL103" s="110" t="s">
        <v>704</v>
      </c>
      <c r="CM103" s="110" t="s">
        <v>704</v>
      </c>
      <c r="CN103" s="110" t="s">
        <v>704</v>
      </c>
      <c r="CO103" s="110" t="s">
        <v>704</v>
      </c>
      <c r="CP103" s="110" t="s">
        <v>704</v>
      </c>
      <c r="CQ103" s="110" t="s">
        <v>704</v>
      </c>
      <c r="CR103" s="110" t="s">
        <v>704</v>
      </c>
      <c r="CS103" s="110" t="s">
        <v>704</v>
      </c>
      <c r="CT103" s="110" t="s">
        <v>704</v>
      </c>
      <c r="CU103" s="110" t="s">
        <v>704</v>
      </c>
      <c r="CV103" s="110" t="s">
        <v>704</v>
      </c>
      <c r="CW103" s="110" t="s">
        <v>704</v>
      </c>
      <c r="CX103" s="110" t="s">
        <v>704</v>
      </c>
      <c r="CY103" s="110" t="s">
        <v>704</v>
      </c>
      <c r="CZ103" s="110" t="s">
        <v>704</v>
      </c>
      <c r="DA103" s="110" t="s">
        <v>704</v>
      </c>
      <c r="DB103" s="110" t="s">
        <v>704</v>
      </c>
      <c r="DC103" s="110" t="s">
        <v>704</v>
      </c>
      <c r="DD103" s="110" t="s">
        <v>704</v>
      </c>
      <c r="DE103" s="110" t="s">
        <v>704</v>
      </c>
      <c r="DF103" s="110" t="s">
        <v>704</v>
      </c>
    </row>
    <row r="104" spans="2:110" x14ac:dyDescent="0.2">
      <c r="B104" s="8" t="s">
        <v>267</v>
      </c>
      <c r="C104" s="11" t="s">
        <v>268</v>
      </c>
      <c r="D104" s="115" t="str">
        <f t="shared" si="10"/>
        <v xml:space="preserve">8701102                                                                          </v>
      </c>
      <c r="E104" s="122">
        <v>-500.07</v>
      </c>
      <c r="F104" s="122"/>
      <c r="G104" s="122"/>
      <c r="H104" s="114"/>
      <c r="I104" s="122">
        <v>0</v>
      </c>
      <c r="J104" s="122">
        <v>0</v>
      </c>
      <c r="K104" s="122">
        <v>0</v>
      </c>
      <c r="L104" s="122">
        <v>0</v>
      </c>
      <c r="M104" s="122">
        <v>0</v>
      </c>
      <c r="N104" s="122">
        <v>0</v>
      </c>
      <c r="O104" s="122">
        <v>0</v>
      </c>
      <c r="P104" s="122">
        <v>0</v>
      </c>
      <c r="Q104" s="122">
        <v>0</v>
      </c>
      <c r="R104" s="122">
        <v>0</v>
      </c>
      <c r="S104" s="122">
        <v>0</v>
      </c>
      <c r="T104" s="122">
        <v>0</v>
      </c>
      <c r="U104" s="122">
        <v>0</v>
      </c>
      <c r="V104" s="122">
        <v>0</v>
      </c>
      <c r="W104" s="122">
        <v>0</v>
      </c>
      <c r="X104" s="123">
        <f t="shared" si="7"/>
        <v>-500.07</v>
      </c>
      <c r="Y104" s="251"/>
      <c r="AD104" s="10">
        <v>900</v>
      </c>
      <c r="AE104" s="10">
        <v>908</v>
      </c>
      <c r="AF104" s="114">
        <v>-500.07000000000062</v>
      </c>
      <c r="AG104" s="114">
        <f t="shared" si="8"/>
        <v>-6.2527760746888816E-13</v>
      </c>
      <c r="AJ104" s="110">
        <v>8701102</v>
      </c>
      <c r="AK104" s="110" t="s">
        <v>704</v>
      </c>
      <c r="AL104" s="110" t="s">
        <v>704</v>
      </c>
      <c r="AM104" s="110" t="s">
        <v>704</v>
      </c>
      <c r="AN104" s="110" t="s">
        <v>704</v>
      </c>
      <c r="AO104" s="110" t="s">
        <v>704</v>
      </c>
      <c r="AP104" s="110" t="s">
        <v>704</v>
      </c>
      <c r="AQ104" s="110" t="s">
        <v>704</v>
      </c>
      <c r="AR104" s="110" t="s">
        <v>704</v>
      </c>
      <c r="AS104" s="110" t="s">
        <v>704</v>
      </c>
      <c r="AT104" s="110" t="s">
        <v>704</v>
      </c>
      <c r="AU104" s="110" t="s">
        <v>704</v>
      </c>
      <c r="AV104" s="110" t="s">
        <v>704</v>
      </c>
      <c r="AW104" s="110" t="s">
        <v>704</v>
      </c>
      <c r="AX104" s="110" t="s">
        <v>704</v>
      </c>
      <c r="AY104" s="110" t="s">
        <v>704</v>
      </c>
      <c r="AZ104" s="110" t="s">
        <v>704</v>
      </c>
      <c r="BA104" s="110" t="s">
        <v>704</v>
      </c>
      <c r="BB104" s="110" t="s">
        <v>704</v>
      </c>
      <c r="BC104" s="110" t="s">
        <v>704</v>
      </c>
      <c r="BD104" s="110" t="s">
        <v>704</v>
      </c>
      <c r="BE104" s="110" t="s">
        <v>704</v>
      </c>
      <c r="BF104" s="110" t="s">
        <v>704</v>
      </c>
      <c r="BG104" s="110" t="s">
        <v>704</v>
      </c>
      <c r="BH104" s="110" t="s">
        <v>704</v>
      </c>
      <c r="BI104" s="110" t="s">
        <v>704</v>
      </c>
      <c r="BJ104" s="110" t="s">
        <v>704</v>
      </c>
      <c r="BK104" s="110" t="s">
        <v>704</v>
      </c>
      <c r="BL104" s="110" t="s">
        <v>704</v>
      </c>
      <c r="BM104" s="110" t="s">
        <v>704</v>
      </c>
      <c r="BN104" s="110" t="s">
        <v>704</v>
      </c>
      <c r="BO104" s="110" t="s">
        <v>704</v>
      </c>
      <c r="BP104" s="110" t="s">
        <v>704</v>
      </c>
      <c r="BQ104" s="110" t="s">
        <v>704</v>
      </c>
      <c r="BR104" s="110" t="s">
        <v>704</v>
      </c>
      <c r="BS104" s="110" t="s">
        <v>704</v>
      </c>
      <c r="BT104" s="110" t="s">
        <v>704</v>
      </c>
      <c r="BU104" s="110" t="s">
        <v>704</v>
      </c>
      <c r="BV104" s="110" t="s">
        <v>704</v>
      </c>
      <c r="BW104" s="110" t="s">
        <v>704</v>
      </c>
      <c r="BX104" s="110" t="s">
        <v>704</v>
      </c>
      <c r="BY104" s="110" t="s">
        <v>704</v>
      </c>
      <c r="BZ104" s="110" t="s">
        <v>704</v>
      </c>
      <c r="CA104" s="110" t="s">
        <v>704</v>
      </c>
      <c r="CB104" s="110" t="s">
        <v>704</v>
      </c>
      <c r="CC104" s="110" t="s">
        <v>704</v>
      </c>
      <c r="CD104" s="110" t="s">
        <v>704</v>
      </c>
      <c r="CE104" s="110" t="s">
        <v>704</v>
      </c>
      <c r="CF104" s="110" t="s">
        <v>704</v>
      </c>
      <c r="CG104" s="110" t="s">
        <v>704</v>
      </c>
      <c r="CH104" s="110" t="s">
        <v>704</v>
      </c>
      <c r="CI104" s="110" t="s">
        <v>704</v>
      </c>
      <c r="CJ104" s="110" t="s">
        <v>704</v>
      </c>
      <c r="CK104" s="110" t="s">
        <v>704</v>
      </c>
      <c r="CL104" s="110" t="s">
        <v>704</v>
      </c>
      <c r="CM104" s="110" t="s">
        <v>704</v>
      </c>
      <c r="CN104" s="110" t="s">
        <v>704</v>
      </c>
      <c r="CO104" s="110" t="s">
        <v>704</v>
      </c>
      <c r="CP104" s="110" t="s">
        <v>704</v>
      </c>
      <c r="CQ104" s="110" t="s">
        <v>704</v>
      </c>
      <c r="CR104" s="110" t="s">
        <v>704</v>
      </c>
      <c r="CS104" s="110" t="s">
        <v>704</v>
      </c>
      <c r="CT104" s="110" t="s">
        <v>704</v>
      </c>
      <c r="CU104" s="110" t="s">
        <v>704</v>
      </c>
      <c r="CV104" s="110" t="s">
        <v>704</v>
      </c>
      <c r="CW104" s="110" t="s">
        <v>704</v>
      </c>
      <c r="CX104" s="110" t="s">
        <v>704</v>
      </c>
      <c r="CY104" s="110" t="s">
        <v>704</v>
      </c>
      <c r="CZ104" s="110" t="s">
        <v>704</v>
      </c>
      <c r="DA104" s="110" t="s">
        <v>704</v>
      </c>
      <c r="DB104" s="110" t="s">
        <v>704</v>
      </c>
      <c r="DC104" s="110" t="s">
        <v>704</v>
      </c>
      <c r="DD104" s="110" t="s">
        <v>704</v>
      </c>
      <c r="DE104" s="110" t="s">
        <v>704</v>
      </c>
      <c r="DF104" s="110" t="s">
        <v>704</v>
      </c>
    </row>
    <row r="105" spans="2:110" x14ac:dyDescent="0.2">
      <c r="B105" s="4" t="s">
        <v>269</v>
      </c>
      <c r="C105" s="5" t="s">
        <v>270</v>
      </c>
      <c r="D105" s="118"/>
      <c r="E105" s="124">
        <v>0</v>
      </c>
      <c r="F105" s="124"/>
      <c r="G105" s="124"/>
      <c r="H105" s="124"/>
      <c r="I105" s="124">
        <v>0</v>
      </c>
      <c r="J105" s="124">
        <v>0</v>
      </c>
      <c r="K105" s="124">
        <v>0</v>
      </c>
      <c r="L105" s="124">
        <v>0</v>
      </c>
      <c r="M105" s="124">
        <v>0</v>
      </c>
      <c r="N105" s="124">
        <v>0</v>
      </c>
      <c r="O105" s="124">
        <v>0</v>
      </c>
      <c r="P105" s="124">
        <v>0</v>
      </c>
      <c r="Q105" s="124">
        <v>0</v>
      </c>
      <c r="R105" s="124">
        <v>0</v>
      </c>
      <c r="S105" s="124">
        <v>0</v>
      </c>
      <c r="T105" s="124">
        <v>0</v>
      </c>
      <c r="U105" s="124">
        <v>0</v>
      </c>
      <c r="V105" s="124">
        <v>0</v>
      </c>
      <c r="W105" s="124">
        <v>0</v>
      </c>
      <c r="X105" s="125">
        <f t="shared" si="7"/>
        <v>0</v>
      </c>
      <c r="Y105" s="251"/>
      <c r="AD105" s="7">
        <v>1000</v>
      </c>
      <c r="AE105" s="7">
        <v>1000</v>
      </c>
      <c r="AF105" s="114">
        <v>0</v>
      </c>
      <c r="AG105" s="114">
        <f t="shared" si="8"/>
        <v>0</v>
      </c>
      <c r="AJ105" s="110" t="s">
        <v>704</v>
      </c>
      <c r="AK105" s="110" t="s">
        <v>704</v>
      </c>
      <c r="AL105" s="110" t="s">
        <v>704</v>
      </c>
      <c r="AM105" s="110" t="s">
        <v>704</v>
      </c>
      <c r="AN105" s="110" t="s">
        <v>704</v>
      </c>
      <c r="AO105" s="110" t="s">
        <v>704</v>
      </c>
      <c r="AP105" s="110" t="s">
        <v>704</v>
      </c>
      <c r="AQ105" s="110" t="s">
        <v>704</v>
      </c>
      <c r="AR105" s="110" t="s">
        <v>704</v>
      </c>
      <c r="AS105" s="110" t="s">
        <v>704</v>
      </c>
      <c r="AT105" s="110" t="s">
        <v>704</v>
      </c>
      <c r="AU105" s="110" t="s">
        <v>704</v>
      </c>
      <c r="AV105" s="110" t="s">
        <v>704</v>
      </c>
      <c r="AW105" s="110" t="s">
        <v>704</v>
      </c>
      <c r="AX105" s="110" t="s">
        <v>704</v>
      </c>
      <c r="AY105" s="110" t="s">
        <v>704</v>
      </c>
      <c r="AZ105" s="110" t="s">
        <v>704</v>
      </c>
      <c r="BA105" s="110" t="s">
        <v>704</v>
      </c>
      <c r="BB105" s="110" t="s">
        <v>704</v>
      </c>
      <c r="BC105" s="110" t="s">
        <v>704</v>
      </c>
      <c r="BD105" s="110" t="s">
        <v>704</v>
      </c>
      <c r="BE105" s="110" t="s">
        <v>704</v>
      </c>
      <c r="BF105" s="110" t="s">
        <v>704</v>
      </c>
      <c r="BG105" s="110" t="s">
        <v>704</v>
      </c>
      <c r="BH105" s="110" t="s">
        <v>704</v>
      </c>
      <c r="BI105" s="110" t="s">
        <v>704</v>
      </c>
      <c r="BJ105" s="110" t="s">
        <v>704</v>
      </c>
      <c r="BK105" s="110" t="s">
        <v>704</v>
      </c>
      <c r="BL105" s="110" t="s">
        <v>704</v>
      </c>
      <c r="BM105" s="110" t="s">
        <v>704</v>
      </c>
      <c r="BN105" s="110" t="s">
        <v>704</v>
      </c>
      <c r="BO105" s="110" t="s">
        <v>704</v>
      </c>
      <c r="BP105" s="110" t="s">
        <v>704</v>
      </c>
      <c r="BQ105" s="110" t="s">
        <v>704</v>
      </c>
      <c r="BR105" s="110" t="s">
        <v>704</v>
      </c>
      <c r="BS105" s="110" t="s">
        <v>704</v>
      </c>
      <c r="BT105" s="110" t="s">
        <v>704</v>
      </c>
      <c r="BU105" s="110" t="s">
        <v>704</v>
      </c>
      <c r="BV105" s="110" t="s">
        <v>704</v>
      </c>
      <c r="BW105" s="110" t="s">
        <v>704</v>
      </c>
      <c r="BX105" s="110" t="s">
        <v>704</v>
      </c>
      <c r="BY105" s="110" t="s">
        <v>704</v>
      </c>
      <c r="BZ105" s="110" t="s">
        <v>704</v>
      </c>
      <c r="CA105" s="110" t="s">
        <v>704</v>
      </c>
      <c r="CB105" s="110" t="s">
        <v>704</v>
      </c>
      <c r="CC105" s="110" t="s">
        <v>704</v>
      </c>
      <c r="CD105" s="110" t="s">
        <v>704</v>
      </c>
      <c r="CE105" s="110" t="s">
        <v>704</v>
      </c>
      <c r="CF105" s="110" t="s">
        <v>704</v>
      </c>
      <c r="CG105" s="110" t="s">
        <v>704</v>
      </c>
      <c r="CH105" s="110" t="s">
        <v>704</v>
      </c>
      <c r="CI105" s="110" t="s">
        <v>704</v>
      </c>
      <c r="CJ105" s="110" t="s">
        <v>704</v>
      </c>
      <c r="CK105" s="110" t="s">
        <v>704</v>
      </c>
      <c r="CL105" s="110" t="s">
        <v>704</v>
      </c>
      <c r="CM105" s="110" t="s">
        <v>704</v>
      </c>
      <c r="CN105" s="110" t="s">
        <v>704</v>
      </c>
      <c r="CO105" s="110" t="s">
        <v>704</v>
      </c>
      <c r="CP105" s="110" t="s">
        <v>704</v>
      </c>
      <c r="CQ105" s="110" t="s">
        <v>704</v>
      </c>
      <c r="CR105" s="110" t="s">
        <v>704</v>
      </c>
      <c r="CS105" s="110" t="s">
        <v>704</v>
      </c>
      <c r="CT105" s="110" t="s">
        <v>704</v>
      </c>
      <c r="CU105" s="110" t="s">
        <v>704</v>
      </c>
      <c r="CV105" s="110" t="s">
        <v>704</v>
      </c>
      <c r="CW105" s="110" t="s">
        <v>704</v>
      </c>
      <c r="CX105" s="110" t="s">
        <v>704</v>
      </c>
      <c r="CY105" s="110" t="s">
        <v>704</v>
      </c>
      <c r="CZ105" s="110" t="s">
        <v>704</v>
      </c>
      <c r="DA105" s="110" t="s">
        <v>704</v>
      </c>
      <c r="DB105" s="110" t="s">
        <v>704</v>
      </c>
      <c r="DC105" s="110" t="s">
        <v>704</v>
      </c>
      <c r="DD105" s="110" t="s">
        <v>704</v>
      </c>
      <c r="DE105" s="110" t="s">
        <v>704</v>
      </c>
      <c r="DF105" s="110" t="s">
        <v>704</v>
      </c>
    </row>
    <row r="106" spans="2:110" x14ac:dyDescent="0.2">
      <c r="B106" s="8" t="s">
        <v>271</v>
      </c>
      <c r="C106" s="9" t="s">
        <v>272</v>
      </c>
      <c r="D106" s="115" t="str">
        <f t="shared" ref="D106:D112" si="11">+AJ106&amp;" "&amp;AK106&amp;" "&amp;AL106&amp;" "&amp;AM106&amp;" "&amp;AN106&amp;" "&amp;AO106&amp;" "&amp;AP106&amp;" "&amp;AQ106&amp;" "&amp;AR106&amp;" "&amp;AS106&amp;" "&amp;AT106&amp;" "&amp;AU106&amp;" "&amp;AV106&amp;" "&amp;AW106&amp;" "&amp;AX106&amp;" "&amp;AY106&amp;" "&amp;AZ106&amp;" "&amp;BA106&amp;" "&amp;BB106&amp;" "&amp;BC106&amp;" "&amp;BD106&amp;" "&amp;BE106&amp;" "&amp;BF106&amp;" "&amp;BG106&amp;" "&amp;BH106&amp;" "&amp;BI106&amp;" "&amp;BJ106&amp;" "&amp;BK106&amp;" "&amp;BL106&amp;" "&amp;BM106&amp;" "&amp;BN106&amp;" "&amp;BO106&amp;" "&amp;BP106&amp;" "&amp;BQ106&amp;" "&amp;BR106&amp;" "&amp;BS106&amp;" "&amp;BT106&amp;" "&amp;BU106&amp;" "&amp;BV106&amp;" "&amp;BW106&amp;" "&amp;BX106&amp;" "&amp;BY106&amp;" "&amp;BZ106&amp;" "&amp;CA106&amp;" "&amp;CB106&amp;" "&amp;CC106&amp;" "&amp;CD106&amp;" "&amp;CE106&amp;" "&amp;CF106&amp;" "&amp;CG106&amp;" "&amp;CH106&amp;" "&amp;CI106&amp;" "&amp;CJ106&amp;" "&amp;CK106&amp;" "&amp;CL106&amp;" "&amp;CM106&amp;" "&amp;CN106&amp;" "&amp;CO106&amp;" "&amp;CP106&amp;" "&amp;CQ106&amp;" "&amp;CR106&amp;" "&amp;CS106&amp;" "&amp;CT106&amp;" "&amp;CU106&amp;" "&amp;CV106&amp;" "&amp;CW106&amp;" "&amp;CX106&amp;" "&amp;CY106&amp;" "&amp;CZ106&amp;" "&amp;DA106&amp;" "&amp;DB106&amp;" "&amp;DC106&amp;" "&amp;DD106&amp;" "&amp;DE106&amp;" "&amp;DF106</f>
        <v xml:space="preserve">                                                                          </v>
      </c>
      <c r="E106" s="122">
        <v>0</v>
      </c>
      <c r="F106" s="122"/>
      <c r="G106" s="122"/>
      <c r="H106" s="114"/>
      <c r="I106" s="122">
        <v>0</v>
      </c>
      <c r="J106" s="122">
        <v>0</v>
      </c>
      <c r="K106" s="122">
        <v>0</v>
      </c>
      <c r="L106" s="122">
        <v>0</v>
      </c>
      <c r="M106" s="122">
        <v>0</v>
      </c>
      <c r="N106" s="122">
        <v>0</v>
      </c>
      <c r="O106" s="122">
        <v>0</v>
      </c>
      <c r="P106" s="122">
        <v>0</v>
      </c>
      <c r="Q106" s="122">
        <v>0</v>
      </c>
      <c r="R106" s="122">
        <v>0</v>
      </c>
      <c r="S106" s="122">
        <v>0</v>
      </c>
      <c r="T106" s="122">
        <v>0</v>
      </c>
      <c r="U106" s="122">
        <v>0</v>
      </c>
      <c r="V106" s="122">
        <v>0</v>
      </c>
      <c r="W106" s="122">
        <v>0</v>
      </c>
      <c r="X106" s="123">
        <f t="shared" si="7"/>
        <v>0</v>
      </c>
      <c r="Y106" s="251"/>
      <c r="AD106" s="10">
        <v>1000</v>
      </c>
      <c r="AE106" s="10">
        <v>1001</v>
      </c>
      <c r="AF106" s="114">
        <v>0</v>
      </c>
      <c r="AG106" s="114">
        <f t="shared" si="8"/>
        <v>0</v>
      </c>
      <c r="AJ106" s="110" t="s">
        <v>704</v>
      </c>
      <c r="AK106" s="110" t="s">
        <v>704</v>
      </c>
      <c r="AL106" s="110" t="s">
        <v>704</v>
      </c>
      <c r="AM106" s="110" t="s">
        <v>704</v>
      </c>
      <c r="AN106" s="110" t="s">
        <v>704</v>
      </c>
      <c r="AO106" s="110" t="s">
        <v>704</v>
      </c>
      <c r="AP106" s="110" t="s">
        <v>704</v>
      </c>
      <c r="AQ106" s="110" t="s">
        <v>704</v>
      </c>
      <c r="AR106" s="110" t="s">
        <v>704</v>
      </c>
      <c r="AS106" s="110" t="s">
        <v>704</v>
      </c>
      <c r="AT106" s="110" t="s">
        <v>704</v>
      </c>
      <c r="AU106" s="110" t="s">
        <v>704</v>
      </c>
      <c r="AV106" s="110" t="s">
        <v>704</v>
      </c>
      <c r="AW106" s="110" t="s">
        <v>704</v>
      </c>
      <c r="AX106" s="110" t="s">
        <v>704</v>
      </c>
      <c r="AY106" s="110" t="s">
        <v>704</v>
      </c>
      <c r="AZ106" s="110" t="s">
        <v>704</v>
      </c>
      <c r="BA106" s="110" t="s">
        <v>704</v>
      </c>
      <c r="BB106" s="110" t="s">
        <v>704</v>
      </c>
      <c r="BC106" s="110" t="s">
        <v>704</v>
      </c>
      <c r="BD106" s="110" t="s">
        <v>704</v>
      </c>
      <c r="BE106" s="110" t="s">
        <v>704</v>
      </c>
      <c r="BF106" s="110" t="s">
        <v>704</v>
      </c>
      <c r="BG106" s="110" t="s">
        <v>704</v>
      </c>
      <c r="BH106" s="110" t="s">
        <v>704</v>
      </c>
      <c r="BI106" s="110" t="s">
        <v>704</v>
      </c>
      <c r="BJ106" s="110" t="s">
        <v>704</v>
      </c>
      <c r="BK106" s="110" t="s">
        <v>704</v>
      </c>
      <c r="BL106" s="110" t="s">
        <v>704</v>
      </c>
      <c r="BM106" s="110" t="s">
        <v>704</v>
      </c>
      <c r="BN106" s="110" t="s">
        <v>704</v>
      </c>
      <c r="BO106" s="110" t="s">
        <v>704</v>
      </c>
      <c r="BP106" s="110" t="s">
        <v>704</v>
      </c>
      <c r="BQ106" s="110" t="s">
        <v>704</v>
      </c>
      <c r="BR106" s="110" t="s">
        <v>704</v>
      </c>
      <c r="BS106" s="110" t="s">
        <v>704</v>
      </c>
      <c r="BT106" s="110" t="s">
        <v>704</v>
      </c>
      <c r="BU106" s="110" t="s">
        <v>704</v>
      </c>
      <c r="BV106" s="110" t="s">
        <v>704</v>
      </c>
      <c r="BW106" s="110" t="s">
        <v>704</v>
      </c>
      <c r="BX106" s="110" t="s">
        <v>704</v>
      </c>
      <c r="BY106" s="110" t="s">
        <v>704</v>
      </c>
      <c r="BZ106" s="110" t="s">
        <v>704</v>
      </c>
      <c r="CA106" s="110" t="s">
        <v>704</v>
      </c>
      <c r="CB106" s="110" t="s">
        <v>704</v>
      </c>
      <c r="CC106" s="110" t="s">
        <v>704</v>
      </c>
      <c r="CD106" s="110" t="s">
        <v>704</v>
      </c>
      <c r="CE106" s="110" t="s">
        <v>704</v>
      </c>
      <c r="CF106" s="110" t="s">
        <v>704</v>
      </c>
      <c r="CG106" s="110" t="s">
        <v>704</v>
      </c>
      <c r="CH106" s="110" t="s">
        <v>704</v>
      </c>
      <c r="CI106" s="110" t="s">
        <v>704</v>
      </c>
      <c r="CJ106" s="110" t="s">
        <v>704</v>
      </c>
      <c r="CK106" s="110" t="s">
        <v>704</v>
      </c>
      <c r="CL106" s="110" t="s">
        <v>704</v>
      </c>
      <c r="CM106" s="110" t="s">
        <v>704</v>
      </c>
      <c r="CN106" s="110" t="s">
        <v>704</v>
      </c>
      <c r="CO106" s="110" t="s">
        <v>704</v>
      </c>
      <c r="CP106" s="110" t="s">
        <v>704</v>
      </c>
      <c r="CQ106" s="110" t="s">
        <v>704</v>
      </c>
      <c r="CR106" s="110" t="s">
        <v>704</v>
      </c>
      <c r="CS106" s="110" t="s">
        <v>704</v>
      </c>
      <c r="CT106" s="110" t="s">
        <v>704</v>
      </c>
      <c r="CU106" s="110" t="s">
        <v>704</v>
      </c>
      <c r="CV106" s="110" t="s">
        <v>704</v>
      </c>
      <c r="CW106" s="110" t="s">
        <v>704</v>
      </c>
      <c r="CX106" s="110" t="s">
        <v>704</v>
      </c>
      <c r="CY106" s="110" t="s">
        <v>704</v>
      </c>
      <c r="CZ106" s="110" t="s">
        <v>704</v>
      </c>
      <c r="DA106" s="110" t="s">
        <v>704</v>
      </c>
      <c r="DB106" s="110" t="s">
        <v>704</v>
      </c>
      <c r="DC106" s="110" t="s">
        <v>704</v>
      </c>
      <c r="DD106" s="110" t="s">
        <v>704</v>
      </c>
      <c r="DE106" s="110" t="s">
        <v>704</v>
      </c>
      <c r="DF106" s="110" t="s">
        <v>704</v>
      </c>
    </row>
    <row r="107" spans="2:110" x14ac:dyDescent="0.2">
      <c r="B107" s="8" t="s">
        <v>273</v>
      </c>
      <c r="C107" s="9" t="s">
        <v>274</v>
      </c>
      <c r="D107" s="115" t="str">
        <f t="shared" si="11"/>
        <v xml:space="preserve">                                                                          </v>
      </c>
      <c r="E107" s="122">
        <v>0</v>
      </c>
      <c r="F107" s="122"/>
      <c r="G107" s="122"/>
      <c r="H107" s="114"/>
      <c r="I107" s="122">
        <v>0</v>
      </c>
      <c r="J107" s="122">
        <v>0</v>
      </c>
      <c r="K107" s="122">
        <v>0</v>
      </c>
      <c r="L107" s="122">
        <v>0</v>
      </c>
      <c r="M107" s="122">
        <v>0</v>
      </c>
      <c r="N107" s="122">
        <v>0</v>
      </c>
      <c r="O107" s="122">
        <v>0</v>
      </c>
      <c r="P107" s="122">
        <v>0</v>
      </c>
      <c r="Q107" s="122">
        <v>0</v>
      </c>
      <c r="R107" s="122">
        <v>0</v>
      </c>
      <c r="S107" s="122">
        <v>0</v>
      </c>
      <c r="T107" s="122">
        <v>0</v>
      </c>
      <c r="U107" s="122">
        <v>0</v>
      </c>
      <c r="V107" s="122">
        <v>0</v>
      </c>
      <c r="W107" s="122">
        <v>0</v>
      </c>
      <c r="X107" s="123">
        <f t="shared" si="7"/>
        <v>0</v>
      </c>
      <c r="Y107" s="251"/>
      <c r="AD107" s="10">
        <v>1000</v>
      </c>
      <c r="AE107" s="10">
        <v>1002</v>
      </c>
      <c r="AF107" s="114">
        <v>0</v>
      </c>
      <c r="AG107" s="114">
        <f t="shared" si="8"/>
        <v>0</v>
      </c>
      <c r="AJ107" s="110" t="s">
        <v>704</v>
      </c>
      <c r="AK107" s="110" t="s">
        <v>704</v>
      </c>
      <c r="AL107" s="110" t="s">
        <v>704</v>
      </c>
      <c r="AM107" s="110" t="s">
        <v>704</v>
      </c>
      <c r="AN107" s="110" t="s">
        <v>704</v>
      </c>
      <c r="AO107" s="110" t="s">
        <v>704</v>
      </c>
      <c r="AP107" s="110" t="s">
        <v>704</v>
      </c>
      <c r="AQ107" s="110" t="s">
        <v>704</v>
      </c>
      <c r="AR107" s="110" t="s">
        <v>704</v>
      </c>
      <c r="AS107" s="110" t="s">
        <v>704</v>
      </c>
      <c r="AT107" s="110" t="s">
        <v>704</v>
      </c>
      <c r="AU107" s="110" t="s">
        <v>704</v>
      </c>
      <c r="AV107" s="110" t="s">
        <v>704</v>
      </c>
      <c r="AW107" s="110" t="s">
        <v>704</v>
      </c>
      <c r="AX107" s="110" t="s">
        <v>704</v>
      </c>
      <c r="AY107" s="110" t="s">
        <v>704</v>
      </c>
      <c r="AZ107" s="110" t="s">
        <v>704</v>
      </c>
      <c r="BA107" s="110" t="s">
        <v>704</v>
      </c>
      <c r="BB107" s="110" t="s">
        <v>704</v>
      </c>
      <c r="BC107" s="110" t="s">
        <v>704</v>
      </c>
      <c r="BD107" s="110" t="s">
        <v>704</v>
      </c>
      <c r="BE107" s="110" t="s">
        <v>704</v>
      </c>
      <c r="BF107" s="110" t="s">
        <v>704</v>
      </c>
      <c r="BG107" s="110" t="s">
        <v>704</v>
      </c>
      <c r="BH107" s="110" t="s">
        <v>704</v>
      </c>
      <c r="BI107" s="110" t="s">
        <v>704</v>
      </c>
      <c r="BJ107" s="110" t="s">
        <v>704</v>
      </c>
      <c r="BK107" s="110" t="s">
        <v>704</v>
      </c>
      <c r="BL107" s="110" t="s">
        <v>704</v>
      </c>
      <c r="BM107" s="110" t="s">
        <v>704</v>
      </c>
      <c r="BN107" s="110" t="s">
        <v>704</v>
      </c>
      <c r="BO107" s="110" t="s">
        <v>704</v>
      </c>
      <c r="BP107" s="110" t="s">
        <v>704</v>
      </c>
      <c r="BQ107" s="110" t="s">
        <v>704</v>
      </c>
      <c r="BR107" s="110" t="s">
        <v>704</v>
      </c>
      <c r="BS107" s="110" t="s">
        <v>704</v>
      </c>
      <c r="BT107" s="110" t="s">
        <v>704</v>
      </c>
      <c r="BU107" s="110" t="s">
        <v>704</v>
      </c>
      <c r="BV107" s="110" t="s">
        <v>704</v>
      </c>
      <c r="BW107" s="110" t="s">
        <v>704</v>
      </c>
      <c r="BX107" s="110" t="s">
        <v>704</v>
      </c>
      <c r="BY107" s="110" t="s">
        <v>704</v>
      </c>
      <c r="BZ107" s="110" t="s">
        <v>704</v>
      </c>
      <c r="CA107" s="110" t="s">
        <v>704</v>
      </c>
      <c r="CB107" s="110" t="s">
        <v>704</v>
      </c>
      <c r="CC107" s="110" t="s">
        <v>704</v>
      </c>
      <c r="CD107" s="110" t="s">
        <v>704</v>
      </c>
      <c r="CE107" s="110" t="s">
        <v>704</v>
      </c>
      <c r="CF107" s="110" t="s">
        <v>704</v>
      </c>
      <c r="CG107" s="110" t="s">
        <v>704</v>
      </c>
      <c r="CH107" s="110" t="s">
        <v>704</v>
      </c>
      <c r="CI107" s="110" t="s">
        <v>704</v>
      </c>
      <c r="CJ107" s="110" t="s">
        <v>704</v>
      </c>
      <c r="CK107" s="110" t="s">
        <v>704</v>
      </c>
      <c r="CL107" s="110" t="s">
        <v>704</v>
      </c>
      <c r="CM107" s="110" t="s">
        <v>704</v>
      </c>
      <c r="CN107" s="110" t="s">
        <v>704</v>
      </c>
      <c r="CO107" s="110" t="s">
        <v>704</v>
      </c>
      <c r="CP107" s="110" t="s">
        <v>704</v>
      </c>
      <c r="CQ107" s="110" t="s">
        <v>704</v>
      </c>
      <c r="CR107" s="110" t="s">
        <v>704</v>
      </c>
      <c r="CS107" s="110" t="s">
        <v>704</v>
      </c>
      <c r="CT107" s="110" t="s">
        <v>704</v>
      </c>
      <c r="CU107" s="110" t="s">
        <v>704</v>
      </c>
      <c r="CV107" s="110" t="s">
        <v>704</v>
      </c>
      <c r="CW107" s="110" t="s">
        <v>704</v>
      </c>
      <c r="CX107" s="110" t="s">
        <v>704</v>
      </c>
      <c r="CY107" s="110" t="s">
        <v>704</v>
      </c>
      <c r="CZ107" s="110" t="s">
        <v>704</v>
      </c>
      <c r="DA107" s="110" t="s">
        <v>704</v>
      </c>
      <c r="DB107" s="110" t="s">
        <v>704</v>
      </c>
      <c r="DC107" s="110" t="s">
        <v>704</v>
      </c>
      <c r="DD107" s="110" t="s">
        <v>704</v>
      </c>
      <c r="DE107" s="110" t="s">
        <v>704</v>
      </c>
      <c r="DF107" s="110" t="s">
        <v>704</v>
      </c>
    </row>
    <row r="108" spans="2:110" ht="51" x14ac:dyDescent="0.2">
      <c r="B108" s="8" t="s">
        <v>275</v>
      </c>
      <c r="C108" s="9" t="s">
        <v>276</v>
      </c>
      <c r="D108" s="115" t="str">
        <f t="shared" si="11"/>
        <v xml:space="preserve">8706004 8713101 8713102 8713103                                                                       </v>
      </c>
      <c r="E108" s="122">
        <v>2506</v>
      </c>
      <c r="F108" s="122"/>
      <c r="G108" s="122"/>
      <c r="H108" s="114"/>
      <c r="I108" s="122">
        <v>0</v>
      </c>
      <c r="J108" s="122">
        <v>0</v>
      </c>
      <c r="K108" s="122">
        <v>0</v>
      </c>
      <c r="L108" s="122">
        <v>0</v>
      </c>
      <c r="M108" s="122">
        <v>0</v>
      </c>
      <c r="N108" s="122">
        <v>0</v>
      </c>
      <c r="O108" s="122">
        <v>0</v>
      </c>
      <c r="P108" s="122">
        <v>0</v>
      </c>
      <c r="Q108" s="122">
        <v>0</v>
      </c>
      <c r="R108" s="122">
        <v>0</v>
      </c>
      <c r="S108" s="122">
        <v>0</v>
      </c>
      <c r="T108" s="122">
        <v>0</v>
      </c>
      <c r="U108" s="122">
        <v>0</v>
      </c>
      <c r="V108" s="122">
        <v>0</v>
      </c>
      <c r="W108" s="122">
        <v>0</v>
      </c>
      <c r="X108" s="123">
        <f t="shared" si="7"/>
        <v>2506</v>
      </c>
      <c r="Y108" s="251"/>
      <c r="AD108" s="10">
        <v>1000</v>
      </c>
      <c r="AE108" s="10">
        <v>1003</v>
      </c>
      <c r="AF108" s="114">
        <v>2506</v>
      </c>
      <c r="AG108" s="114">
        <f t="shared" si="8"/>
        <v>0</v>
      </c>
      <c r="AJ108" s="110">
        <v>8706004</v>
      </c>
      <c r="AK108" s="110">
        <v>8713101</v>
      </c>
      <c r="AL108" s="110">
        <v>8713102</v>
      </c>
      <c r="AM108" s="110">
        <v>8713103</v>
      </c>
      <c r="AN108" s="110" t="s">
        <v>704</v>
      </c>
      <c r="AO108" s="110" t="s">
        <v>704</v>
      </c>
      <c r="AP108" s="110" t="s">
        <v>704</v>
      </c>
      <c r="AQ108" s="110" t="s">
        <v>704</v>
      </c>
      <c r="AR108" s="110" t="s">
        <v>704</v>
      </c>
      <c r="AS108" s="110" t="s">
        <v>704</v>
      </c>
      <c r="AT108" s="110" t="s">
        <v>704</v>
      </c>
      <c r="AU108" s="110" t="s">
        <v>704</v>
      </c>
      <c r="AV108" s="110" t="s">
        <v>704</v>
      </c>
      <c r="AW108" s="110" t="s">
        <v>704</v>
      </c>
      <c r="AX108" s="110" t="s">
        <v>704</v>
      </c>
      <c r="AY108" s="110" t="s">
        <v>704</v>
      </c>
      <c r="AZ108" s="110" t="s">
        <v>704</v>
      </c>
      <c r="BA108" s="110" t="s">
        <v>704</v>
      </c>
      <c r="BB108" s="110" t="s">
        <v>704</v>
      </c>
      <c r="BC108" s="110" t="s">
        <v>704</v>
      </c>
      <c r="BD108" s="110" t="s">
        <v>704</v>
      </c>
      <c r="BE108" s="110" t="s">
        <v>704</v>
      </c>
      <c r="BF108" s="110" t="s">
        <v>704</v>
      </c>
      <c r="BG108" s="110" t="s">
        <v>704</v>
      </c>
      <c r="BH108" s="110" t="s">
        <v>704</v>
      </c>
      <c r="BI108" s="110" t="s">
        <v>704</v>
      </c>
      <c r="BJ108" s="110" t="s">
        <v>704</v>
      </c>
      <c r="BK108" s="110" t="s">
        <v>704</v>
      </c>
      <c r="BL108" s="110" t="s">
        <v>704</v>
      </c>
      <c r="BM108" s="110" t="s">
        <v>704</v>
      </c>
      <c r="BN108" s="110" t="s">
        <v>704</v>
      </c>
      <c r="BO108" s="110" t="s">
        <v>704</v>
      </c>
      <c r="BP108" s="110" t="s">
        <v>704</v>
      </c>
      <c r="BQ108" s="110" t="s">
        <v>704</v>
      </c>
      <c r="BR108" s="110" t="s">
        <v>704</v>
      </c>
      <c r="BS108" s="110" t="s">
        <v>704</v>
      </c>
      <c r="BT108" s="110" t="s">
        <v>704</v>
      </c>
      <c r="BU108" s="110" t="s">
        <v>704</v>
      </c>
      <c r="BV108" s="110" t="s">
        <v>704</v>
      </c>
      <c r="BW108" s="110" t="s">
        <v>704</v>
      </c>
      <c r="BX108" s="110" t="s">
        <v>704</v>
      </c>
      <c r="BY108" s="110" t="s">
        <v>704</v>
      </c>
      <c r="BZ108" s="110" t="s">
        <v>704</v>
      </c>
      <c r="CA108" s="110" t="s">
        <v>704</v>
      </c>
      <c r="CB108" s="110" t="s">
        <v>704</v>
      </c>
      <c r="CC108" s="110" t="s">
        <v>704</v>
      </c>
      <c r="CD108" s="110" t="s">
        <v>704</v>
      </c>
      <c r="CE108" s="110" t="s">
        <v>704</v>
      </c>
      <c r="CF108" s="110" t="s">
        <v>704</v>
      </c>
      <c r="CG108" s="110" t="s">
        <v>704</v>
      </c>
      <c r="CH108" s="110" t="s">
        <v>704</v>
      </c>
      <c r="CI108" s="110" t="s">
        <v>704</v>
      </c>
      <c r="CJ108" s="110" t="s">
        <v>704</v>
      </c>
      <c r="CK108" s="110" t="s">
        <v>704</v>
      </c>
      <c r="CL108" s="110" t="s">
        <v>704</v>
      </c>
      <c r="CM108" s="110" t="s">
        <v>704</v>
      </c>
      <c r="CN108" s="110" t="s">
        <v>704</v>
      </c>
      <c r="CO108" s="110" t="s">
        <v>704</v>
      </c>
      <c r="CP108" s="110" t="s">
        <v>704</v>
      </c>
      <c r="CQ108" s="110" t="s">
        <v>704</v>
      </c>
      <c r="CR108" s="110" t="s">
        <v>704</v>
      </c>
      <c r="CS108" s="110" t="s">
        <v>704</v>
      </c>
      <c r="CT108" s="110" t="s">
        <v>704</v>
      </c>
      <c r="CU108" s="110" t="s">
        <v>704</v>
      </c>
      <c r="CV108" s="110" t="s">
        <v>704</v>
      </c>
      <c r="CW108" s="110" t="s">
        <v>704</v>
      </c>
      <c r="CX108" s="110" t="s">
        <v>704</v>
      </c>
      <c r="CY108" s="110" t="s">
        <v>704</v>
      </c>
      <c r="CZ108" s="110" t="s">
        <v>704</v>
      </c>
      <c r="DA108" s="110" t="s">
        <v>704</v>
      </c>
      <c r="DB108" s="110" t="s">
        <v>704</v>
      </c>
      <c r="DC108" s="110" t="s">
        <v>704</v>
      </c>
      <c r="DD108" s="110" t="s">
        <v>704</v>
      </c>
      <c r="DE108" s="110" t="s">
        <v>704</v>
      </c>
      <c r="DF108" s="110" t="s">
        <v>704</v>
      </c>
    </row>
    <row r="109" spans="2:110" x14ac:dyDescent="0.2">
      <c r="B109" s="8" t="s">
        <v>277</v>
      </c>
      <c r="C109" s="9" t="s">
        <v>278</v>
      </c>
      <c r="D109" s="115" t="str">
        <f t="shared" si="11"/>
        <v xml:space="preserve">8713106                                                                          </v>
      </c>
      <c r="E109" s="122">
        <v>27596</v>
      </c>
      <c r="F109" s="122"/>
      <c r="G109" s="122"/>
      <c r="H109" s="114"/>
      <c r="I109" s="122">
        <v>0</v>
      </c>
      <c r="J109" s="122">
        <v>0</v>
      </c>
      <c r="K109" s="122">
        <v>0</v>
      </c>
      <c r="L109" s="122">
        <v>0</v>
      </c>
      <c r="M109" s="122">
        <v>0</v>
      </c>
      <c r="N109" s="122">
        <v>0</v>
      </c>
      <c r="O109" s="122">
        <v>0</v>
      </c>
      <c r="P109" s="122">
        <v>0</v>
      </c>
      <c r="Q109" s="122">
        <v>0</v>
      </c>
      <c r="R109" s="122">
        <v>0</v>
      </c>
      <c r="S109" s="122">
        <v>0</v>
      </c>
      <c r="T109" s="122">
        <v>0</v>
      </c>
      <c r="U109" s="122">
        <v>0</v>
      </c>
      <c r="V109" s="122">
        <v>0</v>
      </c>
      <c r="W109" s="122">
        <v>0</v>
      </c>
      <c r="X109" s="123">
        <f t="shared" si="7"/>
        <v>27596</v>
      </c>
      <c r="Y109" s="251"/>
      <c r="AD109" s="10">
        <v>1000</v>
      </c>
      <c r="AE109" s="10">
        <v>1004</v>
      </c>
      <c r="AF109" s="114">
        <v>27596</v>
      </c>
      <c r="AG109" s="114">
        <f t="shared" si="8"/>
        <v>0</v>
      </c>
      <c r="AJ109" s="110">
        <v>8713106</v>
      </c>
      <c r="AK109" s="110" t="s">
        <v>704</v>
      </c>
      <c r="AL109" s="110" t="s">
        <v>704</v>
      </c>
      <c r="AM109" s="110" t="s">
        <v>704</v>
      </c>
      <c r="AN109" s="110" t="s">
        <v>704</v>
      </c>
      <c r="AO109" s="110" t="s">
        <v>704</v>
      </c>
      <c r="AP109" s="110" t="s">
        <v>704</v>
      </c>
      <c r="AQ109" s="110" t="s">
        <v>704</v>
      </c>
      <c r="AR109" s="110" t="s">
        <v>704</v>
      </c>
      <c r="AS109" s="110" t="s">
        <v>704</v>
      </c>
      <c r="AT109" s="110" t="s">
        <v>704</v>
      </c>
      <c r="AU109" s="110" t="s">
        <v>704</v>
      </c>
      <c r="AV109" s="110" t="s">
        <v>704</v>
      </c>
      <c r="AW109" s="110" t="s">
        <v>704</v>
      </c>
      <c r="AX109" s="110" t="s">
        <v>704</v>
      </c>
      <c r="AY109" s="110" t="s">
        <v>704</v>
      </c>
      <c r="AZ109" s="110" t="s">
        <v>704</v>
      </c>
      <c r="BA109" s="110" t="s">
        <v>704</v>
      </c>
      <c r="BB109" s="110" t="s">
        <v>704</v>
      </c>
      <c r="BC109" s="110" t="s">
        <v>704</v>
      </c>
      <c r="BD109" s="110" t="s">
        <v>704</v>
      </c>
      <c r="BE109" s="110" t="s">
        <v>704</v>
      </c>
      <c r="BF109" s="110" t="s">
        <v>704</v>
      </c>
      <c r="BG109" s="110" t="s">
        <v>704</v>
      </c>
      <c r="BH109" s="110" t="s">
        <v>704</v>
      </c>
      <c r="BI109" s="110" t="s">
        <v>704</v>
      </c>
      <c r="BJ109" s="110" t="s">
        <v>704</v>
      </c>
      <c r="BK109" s="110" t="s">
        <v>704</v>
      </c>
      <c r="BL109" s="110" t="s">
        <v>704</v>
      </c>
      <c r="BM109" s="110" t="s">
        <v>704</v>
      </c>
      <c r="BN109" s="110" t="s">
        <v>704</v>
      </c>
      <c r="BO109" s="110" t="s">
        <v>704</v>
      </c>
      <c r="BP109" s="110" t="s">
        <v>704</v>
      </c>
      <c r="BQ109" s="110" t="s">
        <v>704</v>
      </c>
      <c r="BR109" s="110" t="s">
        <v>704</v>
      </c>
      <c r="BS109" s="110" t="s">
        <v>704</v>
      </c>
      <c r="BT109" s="110" t="s">
        <v>704</v>
      </c>
      <c r="BU109" s="110" t="s">
        <v>704</v>
      </c>
      <c r="BV109" s="110" t="s">
        <v>704</v>
      </c>
      <c r="BW109" s="110" t="s">
        <v>704</v>
      </c>
      <c r="BX109" s="110" t="s">
        <v>704</v>
      </c>
      <c r="BY109" s="110" t="s">
        <v>704</v>
      </c>
      <c r="BZ109" s="110" t="s">
        <v>704</v>
      </c>
      <c r="CA109" s="110" t="s">
        <v>704</v>
      </c>
      <c r="CB109" s="110" t="s">
        <v>704</v>
      </c>
      <c r="CC109" s="110" t="s">
        <v>704</v>
      </c>
      <c r="CD109" s="110" t="s">
        <v>704</v>
      </c>
      <c r="CE109" s="110" t="s">
        <v>704</v>
      </c>
      <c r="CF109" s="110" t="s">
        <v>704</v>
      </c>
      <c r="CG109" s="110" t="s">
        <v>704</v>
      </c>
      <c r="CH109" s="110" t="s">
        <v>704</v>
      </c>
      <c r="CI109" s="110" t="s">
        <v>704</v>
      </c>
      <c r="CJ109" s="110" t="s">
        <v>704</v>
      </c>
      <c r="CK109" s="110" t="s">
        <v>704</v>
      </c>
      <c r="CL109" s="110" t="s">
        <v>704</v>
      </c>
      <c r="CM109" s="110" t="s">
        <v>704</v>
      </c>
      <c r="CN109" s="110" t="s">
        <v>704</v>
      </c>
      <c r="CO109" s="110" t="s">
        <v>704</v>
      </c>
      <c r="CP109" s="110" t="s">
        <v>704</v>
      </c>
      <c r="CQ109" s="110" t="s">
        <v>704</v>
      </c>
      <c r="CR109" s="110" t="s">
        <v>704</v>
      </c>
      <c r="CS109" s="110" t="s">
        <v>704</v>
      </c>
      <c r="CT109" s="110" t="s">
        <v>704</v>
      </c>
      <c r="CU109" s="110" t="s">
        <v>704</v>
      </c>
      <c r="CV109" s="110" t="s">
        <v>704</v>
      </c>
      <c r="CW109" s="110" t="s">
        <v>704</v>
      </c>
      <c r="CX109" s="110" t="s">
        <v>704</v>
      </c>
      <c r="CY109" s="110" t="s">
        <v>704</v>
      </c>
      <c r="CZ109" s="110" t="s">
        <v>704</v>
      </c>
      <c r="DA109" s="110" t="s">
        <v>704</v>
      </c>
      <c r="DB109" s="110" t="s">
        <v>704</v>
      </c>
      <c r="DC109" s="110" t="s">
        <v>704</v>
      </c>
      <c r="DD109" s="110" t="s">
        <v>704</v>
      </c>
      <c r="DE109" s="110" t="s">
        <v>704</v>
      </c>
      <c r="DF109" s="110" t="s">
        <v>704</v>
      </c>
    </row>
    <row r="110" spans="2:110" x14ac:dyDescent="0.2">
      <c r="B110" s="8" t="s">
        <v>279</v>
      </c>
      <c r="C110" s="9" t="s">
        <v>280</v>
      </c>
      <c r="D110" s="115" t="str">
        <f t="shared" si="11"/>
        <v xml:space="preserve">8713209                                                                          </v>
      </c>
      <c r="E110" s="122">
        <v>491.85</v>
      </c>
      <c r="F110" s="122"/>
      <c r="G110" s="122"/>
      <c r="H110" s="114"/>
      <c r="I110" s="122">
        <v>0</v>
      </c>
      <c r="J110" s="122">
        <v>0</v>
      </c>
      <c r="K110" s="122">
        <v>0</v>
      </c>
      <c r="L110" s="122">
        <v>0</v>
      </c>
      <c r="M110" s="122">
        <v>0</v>
      </c>
      <c r="N110" s="122">
        <v>0</v>
      </c>
      <c r="O110" s="122">
        <v>0</v>
      </c>
      <c r="P110" s="122">
        <v>0</v>
      </c>
      <c r="Q110" s="122">
        <v>0</v>
      </c>
      <c r="R110" s="122">
        <v>0</v>
      </c>
      <c r="S110" s="122">
        <v>0</v>
      </c>
      <c r="T110" s="122">
        <v>0</v>
      </c>
      <c r="U110" s="122">
        <v>0</v>
      </c>
      <c r="V110" s="122">
        <v>0</v>
      </c>
      <c r="W110" s="122">
        <v>0</v>
      </c>
      <c r="X110" s="123">
        <f t="shared" si="7"/>
        <v>491.85</v>
      </c>
      <c r="Y110" s="251"/>
      <c r="AD110" s="10">
        <v>1000</v>
      </c>
      <c r="AE110" s="10">
        <v>1005</v>
      </c>
      <c r="AF110" s="114">
        <v>491.84999999999991</v>
      </c>
      <c r="AG110" s="114">
        <f t="shared" si="8"/>
        <v>0</v>
      </c>
      <c r="AJ110" s="110">
        <v>8713209</v>
      </c>
      <c r="AK110" s="110" t="s">
        <v>704</v>
      </c>
      <c r="AL110" s="110" t="s">
        <v>704</v>
      </c>
      <c r="AM110" s="110" t="s">
        <v>704</v>
      </c>
      <c r="AN110" s="110" t="s">
        <v>704</v>
      </c>
      <c r="AO110" s="110" t="s">
        <v>704</v>
      </c>
      <c r="AP110" s="110" t="s">
        <v>704</v>
      </c>
      <c r="AQ110" s="110" t="s">
        <v>704</v>
      </c>
      <c r="AR110" s="110" t="s">
        <v>704</v>
      </c>
      <c r="AS110" s="110" t="s">
        <v>704</v>
      </c>
      <c r="AT110" s="110" t="s">
        <v>704</v>
      </c>
      <c r="AU110" s="110" t="s">
        <v>704</v>
      </c>
      <c r="AV110" s="110" t="s">
        <v>704</v>
      </c>
      <c r="AW110" s="110" t="s">
        <v>704</v>
      </c>
      <c r="AX110" s="110" t="s">
        <v>704</v>
      </c>
      <c r="AY110" s="110" t="s">
        <v>704</v>
      </c>
      <c r="AZ110" s="110" t="s">
        <v>704</v>
      </c>
      <c r="BA110" s="110" t="s">
        <v>704</v>
      </c>
      <c r="BB110" s="110" t="s">
        <v>704</v>
      </c>
      <c r="BC110" s="110" t="s">
        <v>704</v>
      </c>
      <c r="BD110" s="110" t="s">
        <v>704</v>
      </c>
      <c r="BE110" s="110" t="s">
        <v>704</v>
      </c>
      <c r="BF110" s="110" t="s">
        <v>704</v>
      </c>
      <c r="BG110" s="110" t="s">
        <v>704</v>
      </c>
      <c r="BH110" s="110" t="s">
        <v>704</v>
      </c>
      <c r="BI110" s="110" t="s">
        <v>704</v>
      </c>
      <c r="BJ110" s="110" t="s">
        <v>704</v>
      </c>
      <c r="BK110" s="110" t="s">
        <v>704</v>
      </c>
      <c r="BL110" s="110" t="s">
        <v>704</v>
      </c>
      <c r="BM110" s="110" t="s">
        <v>704</v>
      </c>
      <c r="BN110" s="110" t="s">
        <v>704</v>
      </c>
      <c r="BO110" s="110" t="s">
        <v>704</v>
      </c>
      <c r="BP110" s="110" t="s">
        <v>704</v>
      </c>
      <c r="BQ110" s="110" t="s">
        <v>704</v>
      </c>
      <c r="BR110" s="110" t="s">
        <v>704</v>
      </c>
      <c r="BS110" s="110" t="s">
        <v>704</v>
      </c>
      <c r="BT110" s="110" t="s">
        <v>704</v>
      </c>
      <c r="BU110" s="110" t="s">
        <v>704</v>
      </c>
      <c r="BV110" s="110" t="s">
        <v>704</v>
      </c>
      <c r="BW110" s="110" t="s">
        <v>704</v>
      </c>
      <c r="BX110" s="110" t="s">
        <v>704</v>
      </c>
      <c r="BY110" s="110" t="s">
        <v>704</v>
      </c>
      <c r="BZ110" s="110" t="s">
        <v>704</v>
      </c>
      <c r="CA110" s="110" t="s">
        <v>704</v>
      </c>
      <c r="CB110" s="110" t="s">
        <v>704</v>
      </c>
      <c r="CC110" s="110" t="s">
        <v>704</v>
      </c>
      <c r="CD110" s="110" t="s">
        <v>704</v>
      </c>
      <c r="CE110" s="110" t="s">
        <v>704</v>
      </c>
      <c r="CF110" s="110" t="s">
        <v>704</v>
      </c>
      <c r="CG110" s="110" t="s">
        <v>704</v>
      </c>
      <c r="CH110" s="110" t="s">
        <v>704</v>
      </c>
      <c r="CI110" s="110" t="s">
        <v>704</v>
      </c>
      <c r="CJ110" s="110" t="s">
        <v>704</v>
      </c>
      <c r="CK110" s="110" t="s">
        <v>704</v>
      </c>
      <c r="CL110" s="110" t="s">
        <v>704</v>
      </c>
      <c r="CM110" s="110" t="s">
        <v>704</v>
      </c>
      <c r="CN110" s="110" t="s">
        <v>704</v>
      </c>
      <c r="CO110" s="110" t="s">
        <v>704</v>
      </c>
      <c r="CP110" s="110" t="s">
        <v>704</v>
      </c>
      <c r="CQ110" s="110" t="s">
        <v>704</v>
      </c>
      <c r="CR110" s="110" t="s">
        <v>704</v>
      </c>
      <c r="CS110" s="110" t="s">
        <v>704</v>
      </c>
      <c r="CT110" s="110" t="s">
        <v>704</v>
      </c>
      <c r="CU110" s="110" t="s">
        <v>704</v>
      </c>
      <c r="CV110" s="110" t="s">
        <v>704</v>
      </c>
      <c r="CW110" s="110" t="s">
        <v>704</v>
      </c>
      <c r="CX110" s="110" t="s">
        <v>704</v>
      </c>
      <c r="CY110" s="110" t="s">
        <v>704</v>
      </c>
      <c r="CZ110" s="110" t="s">
        <v>704</v>
      </c>
      <c r="DA110" s="110" t="s">
        <v>704</v>
      </c>
      <c r="DB110" s="110" t="s">
        <v>704</v>
      </c>
      <c r="DC110" s="110" t="s">
        <v>704</v>
      </c>
      <c r="DD110" s="110" t="s">
        <v>704</v>
      </c>
      <c r="DE110" s="110" t="s">
        <v>704</v>
      </c>
      <c r="DF110" s="110" t="s">
        <v>704</v>
      </c>
    </row>
    <row r="111" spans="2:110" ht="14.25" customHeight="1" x14ac:dyDescent="0.2">
      <c r="B111" s="8" t="s">
        <v>281</v>
      </c>
      <c r="C111" s="9" t="s">
        <v>282</v>
      </c>
      <c r="D111" s="115" t="str">
        <f t="shared" si="11"/>
        <v xml:space="preserve">8713107 8713108                                                                         </v>
      </c>
      <c r="E111" s="122">
        <v>6710.95</v>
      </c>
      <c r="F111" s="122"/>
      <c r="G111" s="122"/>
      <c r="H111" s="114"/>
      <c r="I111" s="122">
        <v>0</v>
      </c>
      <c r="J111" s="122">
        <v>0</v>
      </c>
      <c r="K111" s="122">
        <v>0</v>
      </c>
      <c r="L111" s="122">
        <v>0</v>
      </c>
      <c r="M111" s="122">
        <v>0</v>
      </c>
      <c r="N111" s="122">
        <v>0</v>
      </c>
      <c r="O111" s="122">
        <v>0</v>
      </c>
      <c r="P111" s="122">
        <v>0</v>
      </c>
      <c r="Q111" s="122">
        <v>0</v>
      </c>
      <c r="R111" s="122">
        <v>0</v>
      </c>
      <c r="S111" s="122">
        <v>0</v>
      </c>
      <c r="T111" s="122">
        <v>0</v>
      </c>
      <c r="U111" s="122">
        <v>0</v>
      </c>
      <c r="V111" s="122">
        <v>0</v>
      </c>
      <c r="W111" s="122">
        <v>0</v>
      </c>
      <c r="X111" s="123">
        <f t="shared" si="7"/>
        <v>6710.95</v>
      </c>
      <c r="Y111" s="251"/>
      <c r="AD111" s="10">
        <v>1000</v>
      </c>
      <c r="AE111" s="10">
        <v>1006</v>
      </c>
      <c r="AF111" s="114">
        <v>6710.9500000000007</v>
      </c>
      <c r="AG111" s="114">
        <f t="shared" si="8"/>
        <v>0</v>
      </c>
      <c r="AJ111" s="110">
        <v>8713107</v>
      </c>
      <c r="AK111" s="110">
        <v>8713108</v>
      </c>
      <c r="AL111" s="110" t="s">
        <v>704</v>
      </c>
      <c r="AM111" s="110" t="s">
        <v>704</v>
      </c>
      <c r="AN111" s="110" t="s">
        <v>704</v>
      </c>
      <c r="AO111" s="110" t="s">
        <v>704</v>
      </c>
      <c r="AP111" s="110" t="s">
        <v>704</v>
      </c>
      <c r="AQ111" s="110" t="s">
        <v>704</v>
      </c>
      <c r="AR111" s="110" t="s">
        <v>704</v>
      </c>
      <c r="AS111" s="110" t="s">
        <v>704</v>
      </c>
      <c r="AT111" s="110" t="s">
        <v>704</v>
      </c>
      <c r="AU111" s="110" t="s">
        <v>704</v>
      </c>
      <c r="AV111" s="110" t="s">
        <v>704</v>
      </c>
      <c r="AW111" s="110" t="s">
        <v>704</v>
      </c>
      <c r="AX111" s="110" t="s">
        <v>704</v>
      </c>
      <c r="AY111" s="110" t="s">
        <v>704</v>
      </c>
      <c r="AZ111" s="110" t="s">
        <v>704</v>
      </c>
      <c r="BA111" s="110" t="s">
        <v>704</v>
      </c>
      <c r="BB111" s="110" t="s">
        <v>704</v>
      </c>
      <c r="BC111" s="110" t="s">
        <v>704</v>
      </c>
      <c r="BD111" s="110" t="s">
        <v>704</v>
      </c>
      <c r="BE111" s="110" t="s">
        <v>704</v>
      </c>
      <c r="BF111" s="110" t="s">
        <v>704</v>
      </c>
      <c r="BG111" s="110" t="s">
        <v>704</v>
      </c>
      <c r="BH111" s="110" t="s">
        <v>704</v>
      </c>
      <c r="BI111" s="110" t="s">
        <v>704</v>
      </c>
      <c r="BJ111" s="110" t="s">
        <v>704</v>
      </c>
      <c r="BK111" s="110" t="s">
        <v>704</v>
      </c>
      <c r="BL111" s="110" t="s">
        <v>704</v>
      </c>
      <c r="BM111" s="110" t="s">
        <v>704</v>
      </c>
      <c r="BN111" s="110" t="s">
        <v>704</v>
      </c>
      <c r="BO111" s="110" t="s">
        <v>704</v>
      </c>
      <c r="BP111" s="110" t="s">
        <v>704</v>
      </c>
      <c r="BQ111" s="110" t="s">
        <v>704</v>
      </c>
      <c r="BR111" s="110" t="s">
        <v>704</v>
      </c>
      <c r="BS111" s="110" t="s">
        <v>704</v>
      </c>
      <c r="BT111" s="110" t="s">
        <v>704</v>
      </c>
      <c r="BU111" s="110" t="s">
        <v>704</v>
      </c>
      <c r="BV111" s="110" t="s">
        <v>704</v>
      </c>
      <c r="BW111" s="110" t="s">
        <v>704</v>
      </c>
      <c r="BX111" s="110" t="s">
        <v>704</v>
      </c>
      <c r="BY111" s="110" t="s">
        <v>704</v>
      </c>
      <c r="BZ111" s="110" t="s">
        <v>704</v>
      </c>
      <c r="CA111" s="110" t="s">
        <v>704</v>
      </c>
      <c r="CB111" s="110" t="s">
        <v>704</v>
      </c>
      <c r="CC111" s="110" t="s">
        <v>704</v>
      </c>
      <c r="CD111" s="110" t="s">
        <v>704</v>
      </c>
      <c r="CE111" s="110" t="s">
        <v>704</v>
      </c>
      <c r="CF111" s="110" t="s">
        <v>704</v>
      </c>
      <c r="CG111" s="110" t="s">
        <v>704</v>
      </c>
      <c r="CH111" s="110" t="s">
        <v>704</v>
      </c>
      <c r="CI111" s="110" t="s">
        <v>704</v>
      </c>
      <c r="CJ111" s="110" t="s">
        <v>704</v>
      </c>
      <c r="CK111" s="110" t="s">
        <v>704</v>
      </c>
      <c r="CL111" s="110" t="s">
        <v>704</v>
      </c>
      <c r="CM111" s="110" t="s">
        <v>704</v>
      </c>
      <c r="CN111" s="110" t="s">
        <v>704</v>
      </c>
      <c r="CO111" s="110" t="s">
        <v>704</v>
      </c>
      <c r="CP111" s="110" t="s">
        <v>704</v>
      </c>
      <c r="CQ111" s="110" t="s">
        <v>704</v>
      </c>
      <c r="CR111" s="110" t="s">
        <v>704</v>
      </c>
      <c r="CS111" s="110" t="s">
        <v>704</v>
      </c>
      <c r="CT111" s="110" t="s">
        <v>704</v>
      </c>
      <c r="CU111" s="110" t="s">
        <v>704</v>
      </c>
      <c r="CV111" s="110" t="s">
        <v>704</v>
      </c>
      <c r="CW111" s="110" t="s">
        <v>704</v>
      </c>
      <c r="CX111" s="110" t="s">
        <v>704</v>
      </c>
      <c r="CY111" s="110" t="s">
        <v>704</v>
      </c>
      <c r="CZ111" s="110" t="s">
        <v>704</v>
      </c>
      <c r="DA111" s="110" t="s">
        <v>704</v>
      </c>
      <c r="DB111" s="110" t="s">
        <v>704</v>
      </c>
      <c r="DC111" s="110" t="s">
        <v>704</v>
      </c>
      <c r="DD111" s="110" t="s">
        <v>704</v>
      </c>
      <c r="DE111" s="110" t="s">
        <v>704</v>
      </c>
      <c r="DF111" s="110" t="s">
        <v>704</v>
      </c>
    </row>
    <row r="112" spans="2:110" ht="14.25" customHeight="1" x14ac:dyDescent="0.2">
      <c r="B112" s="8" t="s">
        <v>283</v>
      </c>
      <c r="C112" s="11" t="s">
        <v>284</v>
      </c>
      <c r="D112" s="115" t="str">
        <f t="shared" si="11"/>
        <v xml:space="preserve">8713199                                                                          </v>
      </c>
      <c r="E112" s="122">
        <v>340.62</v>
      </c>
      <c r="F112" s="122"/>
      <c r="G112" s="122"/>
      <c r="H112" s="114"/>
      <c r="I112" s="122">
        <v>0</v>
      </c>
      <c r="J112" s="122">
        <v>0</v>
      </c>
      <c r="K112" s="122">
        <v>0</v>
      </c>
      <c r="L112" s="122">
        <v>0</v>
      </c>
      <c r="M112" s="122">
        <v>0</v>
      </c>
      <c r="N112" s="122">
        <v>0</v>
      </c>
      <c r="O112" s="122">
        <v>0</v>
      </c>
      <c r="P112" s="122">
        <v>0</v>
      </c>
      <c r="Q112" s="122">
        <v>0</v>
      </c>
      <c r="R112" s="122">
        <v>0</v>
      </c>
      <c r="S112" s="122">
        <v>0</v>
      </c>
      <c r="T112" s="122">
        <v>0</v>
      </c>
      <c r="U112" s="122">
        <v>0</v>
      </c>
      <c r="V112" s="122">
        <v>0</v>
      </c>
      <c r="W112" s="122">
        <v>0</v>
      </c>
      <c r="X112" s="123">
        <f t="shared" si="7"/>
        <v>340.62</v>
      </c>
      <c r="Y112" s="251"/>
      <c r="AD112" s="10">
        <v>1000</v>
      </c>
      <c r="AE112" s="10">
        <v>1007</v>
      </c>
      <c r="AF112" s="114">
        <v>340.62</v>
      </c>
      <c r="AG112" s="114">
        <f t="shared" si="8"/>
        <v>0</v>
      </c>
      <c r="AJ112" s="110">
        <v>8713199</v>
      </c>
      <c r="AK112" s="110" t="s">
        <v>704</v>
      </c>
      <c r="AL112" s="110" t="s">
        <v>704</v>
      </c>
      <c r="AM112" s="110" t="s">
        <v>704</v>
      </c>
      <c r="AN112" s="110" t="s">
        <v>704</v>
      </c>
      <c r="AO112" s="110" t="s">
        <v>704</v>
      </c>
      <c r="AP112" s="110" t="s">
        <v>704</v>
      </c>
      <c r="AQ112" s="110" t="s">
        <v>704</v>
      </c>
      <c r="AR112" s="110" t="s">
        <v>704</v>
      </c>
      <c r="AS112" s="110" t="s">
        <v>704</v>
      </c>
      <c r="AT112" s="110" t="s">
        <v>704</v>
      </c>
      <c r="AU112" s="110" t="s">
        <v>704</v>
      </c>
      <c r="AV112" s="110" t="s">
        <v>704</v>
      </c>
      <c r="AW112" s="110" t="s">
        <v>704</v>
      </c>
      <c r="AX112" s="110" t="s">
        <v>704</v>
      </c>
      <c r="AY112" s="110" t="s">
        <v>704</v>
      </c>
      <c r="AZ112" s="110" t="s">
        <v>704</v>
      </c>
      <c r="BA112" s="110" t="s">
        <v>704</v>
      </c>
      <c r="BB112" s="110" t="s">
        <v>704</v>
      </c>
      <c r="BC112" s="110" t="s">
        <v>704</v>
      </c>
      <c r="BD112" s="110" t="s">
        <v>704</v>
      </c>
      <c r="BE112" s="110" t="s">
        <v>704</v>
      </c>
      <c r="BF112" s="110" t="s">
        <v>704</v>
      </c>
      <c r="BG112" s="110" t="s">
        <v>704</v>
      </c>
      <c r="BH112" s="110" t="s">
        <v>704</v>
      </c>
      <c r="BI112" s="110" t="s">
        <v>704</v>
      </c>
      <c r="BJ112" s="110" t="s">
        <v>704</v>
      </c>
      <c r="BK112" s="110" t="s">
        <v>704</v>
      </c>
      <c r="BL112" s="110" t="s">
        <v>704</v>
      </c>
      <c r="BM112" s="110" t="s">
        <v>704</v>
      </c>
      <c r="BN112" s="110" t="s">
        <v>704</v>
      </c>
      <c r="BO112" s="110" t="s">
        <v>704</v>
      </c>
      <c r="BP112" s="110" t="s">
        <v>704</v>
      </c>
      <c r="BQ112" s="110" t="s">
        <v>704</v>
      </c>
      <c r="BR112" s="110" t="s">
        <v>704</v>
      </c>
      <c r="BS112" s="110" t="s">
        <v>704</v>
      </c>
      <c r="BT112" s="110" t="s">
        <v>704</v>
      </c>
      <c r="BU112" s="110" t="s">
        <v>704</v>
      </c>
      <c r="BV112" s="110" t="s">
        <v>704</v>
      </c>
      <c r="BW112" s="110" t="s">
        <v>704</v>
      </c>
      <c r="BX112" s="110" t="s">
        <v>704</v>
      </c>
      <c r="BY112" s="110" t="s">
        <v>704</v>
      </c>
      <c r="BZ112" s="110" t="s">
        <v>704</v>
      </c>
      <c r="CA112" s="110" t="s">
        <v>704</v>
      </c>
      <c r="CB112" s="110" t="s">
        <v>704</v>
      </c>
      <c r="CC112" s="110" t="s">
        <v>704</v>
      </c>
      <c r="CD112" s="110" t="s">
        <v>704</v>
      </c>
      <c r="CE112" s="110" t="s">
        <v>704</v>
      </c>
      <c r="CF112" s="110" t="s">
        <v>704</v>
      </c>
      <c r="CG112" s="110" t="s">
        <v>704</v>
      </c>
      <c r="CH112" s="110" t="s">
        <v>704</v>
      </c>
      <c r="CI112" s="110" t="s">
        <v>704</v>
      </c>
      <c r="CJ112" s="110" t="s">
        <v>704</v>
      </c>
      <c r="CK112" s="110" t="s">
        <v>704</v>
      </c>
      <c r="CL112" s="110" t="s">
        <v>704</v>
      </c>
      <c r="CM112" s="110" t="s">
        <v>704</v>
      </c>
      <c r="CN112" s="110" t="s">
        <v>704</v>
      </c>
      <c r="CO112" s="110" t="s">
        <v>704</v>
      </c>
      <c r="CP112" s="110" t="s">
        <v>704</v>
      </c>
      <c r="CQ112" s="110" t="s">
        <v>704</v>
      </c>
      <c r="CR112" s="110" t="s">
        <v>704</v>
      </c>
      <c r="CS112" s="110" t="s">
        <v>704</v>
      </c>
      <c r="CT112" s="110" t="s">
        <v>704</v>
      </c>
      <c r="CU112" s="110" t="s">
        <v>704</v>
      </c>
      <c r="CV112" s="110" t="s">
        <v>704</v>
      </c>
      <c r="CW112" s="110" t="s">
        <v>704</v>
      </c>
      <c r="CX112" s="110" t="s">
        <v>704</v>
      </c>
      <c r="CY112" s="110" t="s">
        <v>704</v>
      </c>
      <c r="CZ112" s="110" t="s">
        <v>704</v>
      </c>
      <c r="DA112" s="110" t="s">
        <v>704</v>
      </c>
      <c r="DB112" s="110" t="s">
        <v>704</v>
      </c>
      <c r="DC112" s="110" t="s">
        <v>704</v>
      </c>
      <c r="DD112" s="110" t="s">
        <v>704</v>
      </c>
      <c r="DE112" s="110" t="s">
        <v>704</v>
      </c>
      <c r="DF112" s="110" t="s">
        <v>704</v>
      </c>
    </row>
    <row r="113" spans="2:110" x14ac:dyDescent="0.2">
      <c r="B113" s="4" t="s">
        <v>285</v>
      </c>
      <c r="C113" s="5" t="s">
        <v>286</v>
      </c>
      <c r="D113" s="118"/>
      <c r="E113" s="124">
        <v>0</v>
      </c>
      <c r="F113" s="124"/>
      <c r="G113" s="124"/>
      <c r="H113" s="124"/>
      <c r="I113" s="124">
        <v>0</v>
      </c>
      <c r="J113" s="124">
        <v>0</v>
      </c>
      <c r="K113" s="124">
        <v>0</v>
      </c>
      <c r="L113" s="124">
        <v>0</v>
      </c>
      <c r="M113" s="124">
        <v>0</v>
      </c>
      <c r="N113" s="124">
        <v>0</v>
      </c>
      <c r="O113" s="124">
        <v>0</v>
      </c>
      <c r="P113" s="124">
        <v>0</v>
      </c>
      <c r="Q113" s="124">
        <v>0</v>
      </c>
      <c r="R113" s="124">
        <v>0</v>
      </c>
      <c r="S113" s="124">
        <v>0</v>
      </c>
      <c r="T113" s="124">
        <v>0</v>
      </c>
      <c r="U113" s="124">
        <v>0</v>
      </c>
      <c r="V113" s="124">
        <v>0</v>
      </c>
      <c r="W113" s="124">
        <v>0</v>
      </c>
      <c r="X113" s="125">
        <f t="shared" si="7"/>
        <v>0</v>
      </c>
      <c r="Y113" s="251"/>
      <c r="AD113" s="7">
        <v>1100</v>
      </c>
      <c r="AE113" s="7">
        <v>1100</v>
      </c>
      <c r="AF113" s="114">
        <v>0</v>
      </c>
      <c r="AG113" s="114">
        <f t="shared" si="8"/>
        <v>0</v>
      </c>
      <c r="AJ113" s="110" t="s">
        <v>704</v>
      </c>
      <c r="AK113" s="110" t="s">
        <v>704</v>
      </c>
      <c r="AL113" s="110" t="s">
        <v>704</v>
      </c>
      <c r="AM113" s="110" t="s">
        <v>704</v>
      </c>
      <c r="AN113" s="110" t="s">
        <v>704</v>
      </c>
      <c r="AO113" s="110" t="s">
        <v>704</v>
      </c>
      <c r="AP113" s="110" t="s">
        <v>704</v>
      </c>
      <c r="AQ113" s="110" t="s">
        <v>704</v>
      </c>
      <c r="AR113" s="110" t="s">
        <v>704</v>
      </c>
      <c r="AS113" s="110" t="s">
        <v>704</v>
      </c>
      <c r="AT113" s="110" t="s">
        <v>704</v>
      </c>
      <c r="AU113" s="110" t="s">
        <v>704</v>
      </c>
      <c r="AV113" s="110" t="s">
        <v>704</v>
      </c>
      <c r="AW113" s="110" t="s">
        <v>704</v>
      </c>
      <c r="AX113" s="110" t="s">
        <v>704</v>
      </c>
      <c r="AY113" s="110" t="s">
        <v>704</v>
      </c>
      <c r="AZ113" s="110" t="s">
        <v>704</v>
      </c>
      <c r="BA113" s="110" t="s">
        <v>704</v>
      </c>
      <c r="BB113" s="110" t="s">
        <v>704</v>
      </c>
      <c r="BC113" s="110" t="s">
        <v>704</v>
      </c>
      <c r="BD113" s="110" t="s">
        <v>704</v>
      </c>
      <c r="BE113" s="110" t="s">
        <v>704</v>
      </c>
      <c r="BF113" s="110" t="s">
        <v>704</v>
      </c>
      <c r="BG113" s="110" t="s">
        <v>704</v>
      </c>
      <c r="BH113" s="110" t="s">
        <v>704</v>
      </c>
      <c r="BI113" s="110" t="s">
        <v>704</v>
      </c>
      <c r="BJ113" s="110" t="s">
        <v>704</v>
      </c>
      <c r="BK113" s="110" t="s">
        <v>704</v>
      </c>
      <c r="BL113" s="110" t="s">
        <v>704</v>
      </c>
      <c r="BM113" s="110" t="s">
        <v>704</v>
      </c>
      <c r="BN113" s="110" t="s">
        <v>704</v>
      </c>
      <c r="BO113" s="110" t="s">
        <v>704</v>
      </c>
      <c r="BP113" s="110" t="s">
        <v>704</v>
      </c>
      <c r="BQ113" s="110" t="s">
        <v>704</v>
      </c>
      <c r="BR113" s="110" t="s">
        <v>704</v>
      </c>
      <c r="BS113" s="110" t="s">
        <v>704</v>
      </c>
      <c r="BT113" s="110" t="s">
        <v>704</v>
      </c>
      <c r="BU113" s="110" t="s">
        <v>704</v>
      </c>
      <c r="BV113" s="110" t="s">
        <v>704</v>
      </c>
      <c r="BW113" s="110" t="s">
        <v>704</v>
      </c>
      <c r="BX113" s="110" t="s">
        <v>704</v>
      </c>
      <c r="BY113" s="110" t="s">
        <v>704</v>
      </c>
      <c r="BZ113" s="110" t="s">
        <v>704</v>
      </c>
      <c r="CA113" s="110" t="s">
        <v>704</v>
      </c>
      <c r="CB113" s="110" t="s">
        <v>704</v>
      </c>
      <c r="CC113" s="110" t="s">
        <v>704</v>
      </c>
      <c r="CD113" s="110" t="s">
        <v>704</v>
      </c>
      <c r="CE113" s="110" t="s">
        <v>704</v>
      </c>
      <c r="CF113" s="110" t="s">
        <v>704</v>
      </c>
      <c r="CG113" s="110" t="s">
        <v>704</v>
      </c>
      <c r="CH113" s="110" t="s">
        <v>704</v>
      </c>
      <c r="CI113" s="110" t="s">
        <v>704</v>
      </c>
      <c r="CJ113" s="110" t="s">
        <v>704</v>
      </c>
      <c r="CK113" s="110" t="s">
        <v>704</v>
      </c>
      <c r="CL113" s="110" t="s">
        <v>704</v>
      </c>
      <c r="CM113" s="110" t="s">
        <v>704</v>
      </c>
      <c r="CN113" s="110" t="s">
        <v>704</v>
      </c>
      <c r="CO113" s="110" t="s">
        <v>704</v>
      </c>
      <c r="CP113" s="110" t="s">
        <v>704</v>
      </c>
      <c r="CQ113" s="110" t="s">
        <v>704</v>
      </c>
      <c r="CR113" s="110" t="s">
        <v>704</v>
      </c>
      <c r="CS113" s="110" t="s">
        <v>704</v>
      </c>
      <c r="CT113" s="110" t="s">
        <v>704</v>
      </c>
      <c r="CU113" s="110" t="s">
        <v>704</v>
      </c>
      <c r="CV113" s="110" t="s">
        <v>704</v>
      </c>
      <c r="CW113" s="110" t="s">
        <v>704</v>
      </c>
      <c r="CX113" s="110" t="s">
        <v>704</v>
      </c>
      <c r="CY113" s="110" t="s">
        <v>704</v>
      </c>
      <c r="CZ113" s="110" t="s">
        <v>704</v>
      </c>
      <c r="DA113" s="110" t="s">
        <v>704</v>
      </c>
      <c r="DB113" s="110" t="s">
        <v>704</v>
      </c>
      <c r="DC113" s="110" t="s">
        <v>704</v>
      </c>
      <c r="DD113" s="110" t="s">
        <v>704</v>
      </c>
      <c r="DE113" s="110" t="s">
        <v>704</v>
      </c>
      <c r="DF113" s="110" t="s">
        <v>704</v>
      </c>
    </row>
    <row r="114" spans="2:110" x14ac:dyDescent="0.2">
      <c r="B114" s="8" t="s">
        <v>287</v>
      </c>
      <c r="C114" s="9" t="s">
        <v>288</v>
      </c>
      <c r="D114" s="115" t="str">
        <f t="shared" ref="D114:D118" si="12">+AJ114&amp;" "&amp;AK114&amp;" "&amp;AL114&amp;" "&amp;AM114&amp;" "&amp;AN114&amp;" "&amp;AO114&amp;" "&amp;AP114&amp;" "&amp;AQ114&amp;" "&amp;AR114&amp;" "&amp;AS114&amp;" "&amp;AT114&amp;" "&amp;AU114&amp;" "&amp;AV114&amp;" "&amp;AW114&amp;" "&amp;AX114&amp;" "&amp;AY114&amp;" "&amp;AZ114&amp;" "&amp;BA114&amp;" "&amp;BB114&amp;" "&amp;BC114&amp;" "&amp;BD114&amp;" "&amp;BE114&amp;" "&amp;BF114&amp;" "&amp;BG114&amp;" "&amp;BH114&amp;" "&amp;BI114&amp;" "&amp;BJ114&amp;" "&amp;BK114&amp;" "&amp;BL114&amp;" "&amp;BM114&amp;" "&amp;BN114&amp;" "&amp;BO114&amp;" "&amp;BP114&amp;" "&amp;BQ114&amp;" "&amp;BR114&amp;" "&amp;BS114&amp;" "&amp;BT114&amp;" "&amp;BU114&amp;" "&amp;BV114&amp;" "&amp;BW114&amp;" "&amp;BX114&amp;" "&amp;BY114&amp;" "&amp;BZ114&amp;" "&amp;CA114&amp;" "&amp;CB114&amp;" "&amp;CC114&amp;" "&amp;CD114&amp;" "&amp;CE114&amp;" "&amp;CF114&amp;" "&amp;CG114&amp;" "&amp;CH114&amp;" "&amp;CI114&amp;" "&amp;CJ114&amp;" "&amp;CK114&amp;" "&amp;CL114&amp;" "&amp;CM114&amp;" "&amp;CN114&amp;" "&amp;CO114&amp;" "&amp;CP114&amp;" "&amp;CQ114&amp;" "&amp;CR114&amp;" "&amp;CS114&amp;" "&amp;CT114&amp;" "&amp;CU114&amp;" "&amp;CV114&amp;" "&amp;CW114&amp;" "&amp;CX114&amp;" "&amp;CY114&amp;" "&amp;CZ114&amp;" "&amp;DA114&amp;" "&amp;DB114&amp;" "&amp;DC114&amp;" "&amp;DD114&amp;" "&amp;DE114&amp;" "&amp;DF114</f>
        <v xml:space="preserve">8712002                                                                          </v>
      </c>
      <c r="E114" s="122">
        <v>1601.94</v>
      </c>
      <c r="F114" s="122"/>
      <c r="G114" s="122"/>
      <c r="H114" s="114"/>
      <c r="I114" s="122">
        <v>0</v>
      </c>
      <c r="J114" s="122">
        <v>0</v>
      </c>
      <c r="K114" s="122">
        <v>0</v>
      </c>
      <c r="L114" s="122">
        <v>0</v>
      </c>
      <c r="M114" s="122">
        <v>0</v>
      </c>
      <c r="N114" s="122">
        <v>0</v>
      </c>
      <c r="O114" s="122">
        <v>0</v>
      </c>
      <c r="P114" s="122">
        <v>0</v>
      </c>
      <c r="Q114" s="122">
        <v>0</v>
      </c>
      <c r="R114" s="122">
        <v>0</v>
      </c>
      <c r="S114" s="122">
        <v>0</v>
      </c>
      <c r="T114" s="122">
        <v>0</v>
      </c>
      <c r="U114" s="122">
        <v>0</v>
      </c>
      <c r="V114" s="122">
        <v>0</v>
      </c>
      <c r="W114" s="122">
        <v>0</v>
      </c>
      <c r="X114" s="123">
        <f t="shared" si="7"/>
        <v>1601.94</v>
      </c>
      <c r="Y114" s="251"/>
      <c r="AD114" s="10">
        <v>1100</v>
      </c>
      <c r="AE114" s="10">
        <v>1101</v>
      </c>
      <c r="AF114" s="114">
        <v>1601.94</v>
      </c>
      <c r="AG114" s="114">
        <f t="shared" si="8"/>
        <v>0</v>
      </c>
      <c r="AJ114" s="110">
        <v>8712002</v>
      </c>
      <c r="AK114" s="110" t="s">
        <v>704</v>
      </c>
      <c r="AL114" s="110" t="s">
        <v>704</v>
      </c>
      <c r="AM114" s="110" t="s">
        <v>704</v>
      </c>
      <c r="AN114" s="110" t="s">
        <v>704</v>
      </c>
      <c r="AO114" s="110" t="s">
        <v>704</v>
      </c>
      <c r="AP114" s="110" t="s">
        <v>704</v>
      </c>
      <c r="AQ114" s="110" t="s">
        <v>704</v>
      </c>
      <c r="AR114" s="110" t="s">
        <v>704</v>
      </c>
      <c r="AS114" s="110" t="s">
        <v>704</v>
      </c>
      <c r="AT114" s="110" t="s">
        <v>704</v>
      </c>
      <c r="AU114" s="110" t="s">
        <v>704</v>
      </c>
      <c r="AV114" s="110" t="s">
        <v>704</v>
      </c>
      <c r="AW114" s="110" t="s">
        <v>704</v>
      </c>
      <c r="AX114" s="110" t="s">
        <v>704</v>
      </c>
      <c r="AY114" s="110" t="s">
        <v>704</v>
      </c>
      <c r="AZ114" s="110" t="s">
        <v>704</v>
      </c>
      <c r="BA114" s="110" t="s">
        <v>704</v>
      </c>
      <c r="BB114" s="110" t="s">
        <v>704</v>
      </c>
      <c r="BC114" s="110" t="s">
        <v>704</v>
      </c>
      <c r="BD114" s="110" t="s">
        <v>704</v>
      </c>
      <c r="BE114" s="110" t="s">
        <v>704</v>
      </c>
      <c r="BF114" s="110" t="s">
        <v>704</v>
      </c>
      <c r="BG114" s="110" t="s">
        <v>704</v>
      </c>
      <c r="BH114" s="110" t="s">
        <v>704</v>
      </c>
      <c r="BI114" s="110" t="s">
        <v>704</v>
      </c>
      <c r="BJ114" s="110" t="s">
        <v>704</v>
      </c>
      <c r="BK114" s="110" t="s">
        <v>704</v>
      </c>
      <c r="BL114" s="110" t="s">
        <v>704</v>
      </c>
      <c r="BM114" s="110" t="s">
        <v>704</v>
      </c>
      <c r="BN114" s="110" t="s">
        <v>704</v>
      </c>
      <c r="BO114" s="110" t="s">
        <v>704</v>
      </c>
      <c r="BP114" s="110" t="s">
        <v>704</v>
      </c>
      <c r="BQ114" s="110" t="s">
        <v>704</v>
      </c>
      <c r="BR114" s="110" t="s">
        <v>704</v>
      </c>
      <c r="BS114" s="110" t="s">
        <v>704</v>
      </c>
      <c r="BT114" s="110" t="s">
        <v>704</v>
      </c>
      <c r="BU114" s="110" t="s">
        <v>704</v>
      </c>
      <c r="BV114" s="110" t="s">
        <v>704</v>
      </c>
      <c r="BW114" s="110" t="s">
        <v>704</v>
      </c>
      <c r="BX114" s="110" t="s">
        <v>704</v>
      </c>
      <c r="BY114" s="110" t="s">
        <v>704</v>
      </c>
      <c r="BZ114" s="110" t="s">
        <v>704</v>
      </c>
      <c r="CA114" s="110" t="s">
        <v>704</v>
      </c>
      <c r="CB114" s="110" t="s">
        <v>704</v>
      </c>
      <c r="CC114" s="110" t="s">
        <v>704</v>
      </c>
      <c r="CD114" s="110" t="s">
        <v>704</v>
      </c>
      <c r="CE114" s="110" t="s">
        <v>704</v>
      </c>
      <c r="CF114" s="110" t="s">
        <v>704</v>
      </c>
      <c r="CG114" s="110" t="s">
        <v>704</v>
      </c>
      <c r="CH114" s="110" t="s">
        <v>704</v>
      </c>
      <c r="CI114" s="110" t="s">
        <v>704</v>
      </c>
      <c r="CJ114" s="110" t="s">
        <v>704</v>
      </c>
      <c r="CK114" s="110" t="s">
        <v>704</v>
      </c>
      <c r="CL114" s="110" t="s">
        <v>704</v>
      </c>
      <c r="CM114" s="110" t="s">
        <v>704</v>
      </c>
      <c r="CN114" s="110" t="s">
        <v>704</v>
      </c>
      <c r="CO114" s="110" t="s">
        <v>704</v>
      </c>
      <c r="CP114" s="110" t="s">
        <v>704</v>
      </c>
      <c r="CQ114" s="110" t="s">
        <v>704</v>
      </c>
      <c r="CR114" s="110" t="s">
        <v>704</v>
      </c>
      <c r="CS114" s="110" t="s">
        <v>704</v>
      </c>
      <c r="CT114" s="110" t="s">
        <v>704</v>
      </c>
      <c r="CU114" s="110" t="s">
        <v>704</v>
      </c>
      <c r="CV114" s="110" t="s">
        <v>704</v>
      </c>
      <c r="CW114" s="110" t="s">
        <v>704</v>
      </c>
      <c r="CX114" s="110" t="s">
        <v>704</v>
      </c>
      <c r="CY114" s="110" t="s">
        <v>704</v>
      </c>
      <c r="CZ114" s="110" t="s">
        <v>704</v>
      </c>
      <c r="DA114" s="110" t="s">
        <v>704</v>
      </c>
      <c r="DB114" s="110" t="s">
        <v>704</v>
      </c>
      <c r="DC114" s="110" t="s">
        <v>704</v>
      </c>
      <c r="DD114" s="110" t="s">
        <v>704</v>
      </c>
      <c r="DE114" s="110" t="s">
        <v>704</v>
      </c>
      <c r="DF114" s="110" t="s">
        <v>704</v>
      </c>
    </row>
    <row r="115" spans="2:110" x14ac:dyDescent="0.2">
      <c r="B115" s="8" t="s">
        <v>289</v>
      </c>
      <c r="C115" s="9" t="s">
        <v>290</v>
      </c>
      <c r="D115" s="115" t="str">
        <f t="shared" si="12"/>
        <v xml:space="preserve">8910001                                                                          </v>
      </c>
      <c r="E115" s="122">
        <v>11970.59</v>
      </c>
      <c r="F115" s="122"/>
      <c r="G115" s="122"/>
      <c r="H115" s="114"/>
      <c r="I115" s="122">
        <v>0</v>
      </c>
      <c r="J115" s="122">
        <v>0</v>
      </c>
      <c r="K115" s="122">
        <v>0</v>
      </c>
      <c r="L115" s="122">
        <v>0</v>
      </c>
      <c r="M115" s="122">
        <v>0</v>
      </c>
      <c r="N115" s="122">
        <v>0</v>
      </c>
      <c r="O115" s="122">
        <v>0</v>
      </c>
      <c r="P115" s="122">
        <v>0</v>
      </c>
      <c r="Q115" s="122">
        <v>0</v>
      </c>
      <c r="R115" s="122">
        <v>0</v>
      </c>
      <c r="S115" s="122">
        <v>0</v>
      </c>
      <c r="T115" s="122">
        <v>0</v>
      </c>
      <c r="U115" s="122">
        <v>0</v>
      </c>
      <c r="V115" s="122">
        <v>0</v>
      </c>
      <c r="W115" s="122">
        <v>0</v>
      </c>
      <c r="X115" s="123">
        <f t="shared" si="7"/>
        <v>11970.59</v>
      </c>
      <c r="Y115" s="251"/>
      <c r="AD115" s="10">
        <v>1100</v>
      </c>
      <c r="AE115" s="10">
        <v>1102</v>
      </c>
      <c r="AF115" s="114">
        <v>11970.59</v>
      </c>
      <c r="AG115" s="114">
        <f t="shared" si="8"/>
        <v>0</v>
      </c>
      <c r="AJ115" s="110">
        <v>8910001</v>
      </c>
      <c r="AK115" s="110" t="s">
        <v>704</v>
      </c>
      <c r="AL115" s="110" t="s">
        <v>704</v>
      </c>
      <c r="AM115" s="110" t="s">
        <v>704</v>
      </c>
      <c r="AN115" s="110" t="s">
        <v>704</v>
      </c>
      <c r="AO115" s="110" t="s">
        <v>704</v>
      </c>
      <c r="AP115" s="110" t="s">
        <v>704</v>
      </c>
      <c r="AQ115" s="110" t="s">
        <v>704</v>
      </c>
      <c r="AR115" s="110" t="s">
        <v>704</v>
      </c>
      <c r="AS115" s="110" t="s">
        <v>704</v>
      </c>
      <c r="AT115" s="110" t="s">
        <v>704</v>
      </c>
      <c r="AU115" s="110" t="s">
        <v>704</v>
      </c>
      <c r="AV115" s="110" t="s">
        <v>704</v>
      </c>
      <c r="AW115" s="110" t="s">
        <v>704</v>
      </c>
      <c r="AX115" s="110" t="s">
        <v>704</v>
      </c>
      <c r="AY115" s="110" t="s">
        <v>704</v>
      </c>
      <c r="AZ115" s="110" t="s">
        <v>704</v>
      </c>
      <c r="BA115" s="110" t="s">
        <v>704</v>
      </c>
      <c r="BB115" s="110" t="s">
        <v>704</v>
      </c>
      <c r="BC115" s="110" t="s">
        <v>704</v>
      </c>
      <c r="BD115" s="110" t="s">
        <v>704</v>
      </c>
      <c r="BE115" s="110" t="s">
        <v>704</v>
      </c>
      <c r="BF115" s="110" t="s">
        <v>704</v>
      </c>
      <c r="BG115" s="110" t="s">
        <v>704</v>
      </c>
      <c r="BH115" s="110" t="s">
        <v>704</v>
      </c>
      <c r="BI115" s="110" t="s">
        <v>704</v>
      </c>
      <c r="BJ115" s="110" t="s">
        <v>704</v>
      </c>
      <c r="BK115" s="110" t="s">
        <v>704</v>
      </c>
      <c r="BL115" s="110" t="s">
        <v>704</v>
      </c>
      <c r="BM115" s="110" t="s">
        <v>704</v>
      </c>
      <c r="BN115" s="110" t="s">
        <v>704</v>
      </c>
      <c r="BO115" s="110" t="s">
        <v>704</v>
      </c>
      <c r="BP115" s="110" t="s">
        <v>704</v>
      </c>
      <c r="BQ115" s="110" t="s">
        <v>704</v>
      </c>
      <c r="BR115" s="110" t="s">
        <v>704</v>
      </c>
      <c r="BS115" s="110" t="s">
        <v>704</v>
      </c>
      <c r="BT115" s="110" t="s">
        <v>704</v>
      </c>
      <c r="BU115" s="110" t="s">
        <v>704</v>
      </c>
      <c r="BV115" s="110" t="s">
        <v>704</v>
      </c>
      <c r="BW115" s="110" t="s">
        <v>704</v>
      </c>
      <c r="BX115" s="110" t="s">
        <v>704</v>
      </c>
      <c r="BY115" s="110" t="s">
        <v>704</v>
      </c>
      <c r="BZ115" s="110" t="s">
        <v>704</v>
      </c>
      <c r="CA115" s="110" t="s">
        <v>704</v>
      </c>
      <c r="CB115" s="110" t="s">
        <v>704</v>
      </c>
      <c r="CC115" s="110" t="s">
        <v>704</v>
      </c>
      <c r="CD115" s="110" t="s">
        <v>704</v>
      </c>
      <c r="CE115" s="110" t="s">
        <v>704</v>
      </c>
      <c r="CF115" s="110" t="s">
        <v>704</v>
      </c>
      <c r="CG115" s="110" t="s">
        <v>704</v>
      </c>
      <c r="CH115" s="110" t="s">
        <v>704</v>
      </c>
      <c r="CI115" s="110" t="s">
        <v>704</v>
      </c>
      <c r="CJ115" s="110" t="s">
        <v>704</v>
      </c>
      <c r="CK115" s="110" t="s">
        <v>704</v>
      </c>
      <c r="CL115" s="110" t="s">
        <v>704</v>
      </c>
      <c r="CM115" s="110" t="s">
        <v>704</v>
      </c>
      <c r="CN115" s="110" t="s">
        <v>704</v>
      </c>
      <c r="CO115" s="110" t="s">
        <v>704</v>
      </c>
      <c r="CP115" s="110" t="s">
        <v>704</v>
      </c>
      <c r="CQ115" s="110" t="s">
        <v>704</v>
      </c>
      <c r="CR115" s="110" t="s">
        <v>704</v>
      </c>
      <c r="CS115" s="110" t="s">
        <v>704</v>
      </c>
      <c r="CT115" s="110" t="s">
        <v>704</v>
      </c>
      <c r="CU115" s="110" t="s">
        <v>704</v>
      </c>
      <c r="CV115" s="110" t="s">
        <v>704</v>
      </c>
      <c r="CW115" s="110" t="s">
        <v>704</v>
      </c>
      <c r="CX115" s="110" t="s">
        <v>704</v>
      </c>
      <c r="CY115" s="110" t="s">
        <v>704</v>
      </c>
      <c r="CZ115" s="110" t="s">
        <v>704</v>
      </c>
      <c r="DA115" s="110" t="s">
        <v>704</v>
      </c>
      <c r="DB115" s="110" t="s">
        <v>704</v>
      </c>
      <c r="DC115" s="110" t="s">
        <v>704</v>
      </c>
      <c r="DD115" s="110" t="s">
        <v>704</v>
      </c>
      <c r="DE115" s="110" t="s">
        <v>704</v>
      </c>
      <c r="DF115" s="110" t="s">
        <v>704</v>
      </c>
    </row>
    <row r="116" spans="2:110" x14ac:dyDescent="0.2">
      <c r="B116" s="8" t="s">
        <v>291</v>
      </c>
      <c r="C116" s="9" t="s">
        <v>292</v>
      </c>
      <c r="D116" s="115" t="str">
        <f t="shared" si="12"/>
        <v xml:space="preserve">                                                                          </v>
      </c>
      <c r="E116" s="122">
        <v>0</v>
      </c>
      <c r="F116" s="122"/>
      <c r="G116" s="122"/>
      <c r="H116" s="114"/>
      <c r="I116" s="122">
        <v>0</v>
      </c>
      <c r="J116" s="122">
        <v>0</v>
      </c>
      <c r="K116" s="122">
        <v>0</v>
      </c>
      <c r="L116" s="122">
        <v>0</v>
      </c>
      <c r="M116" s="122">
        <v>0</v>
      </c>
      <c r="N116" s="122">
        <v>0</v>
      </c>
      <c r="O116" s="122">
        <v>0</v>
      </c>
      <c r="P116" s="122">
        <v>0</v>
      </c>
      <c r="Q116" s="122">
        <v>0</v>
      </c>
      <c r="R116" s="122">
        <v>0</v>
      </c>
      <c r="S116" s="122">
        <v>0</v>
      </c>
      <c r="T116" s="122">
        <v>0</v>
      </c>
      <c r="U116" s="122">
        <v>0</v>
      </c>
      <c r="V116" s="122">
        <v>0</v>
      </c>
      <c r="W116" s="122">
        <v>0</v>
      </c>
      <c r="X116" s="123">
        <f t="shared" si="7"/>
        <v>0</v>
      </c>
      <c r="Y116" s="251"/>
      <c r="AD116" s="10">
        <v>1100</v>
      </c>
      <c r="AE116" s="10">
        <v>1103</v>
      </c>
      <c r="AF116" s="114">
        <v>0</v>
      </c>
      <c r="AG116" s="114">
        <f t="shared" si="8"/>
        <v>0</v>
      </c>
      <c r="AJ116" s="110" t="s">
        <v>704</v>
      </c>
      <c r="AK116" s="110" t="s">
        <v>704</v>
      </c>
      <c r="AL116" s="110" t="s">
        <v>704</v>
      </c>
      <c r="AM116" s="110" t="s">
        <v>704</v>
      </c>
      <c r="AN116" s="110" t="s">
        <v>704</v>
      </c>
      <c r="AO116" s="110" t="s">
        <v>704</v>
      </c>
      <c r="AP116" s="110" t="s">
        <v>704</v>
      </c>
      <c r="AQ116" s="110" t="s">
        <v>704</v>
      </c>
      <c r="AR116" s="110" t="s">
        <v>704</v>
      </c>
      <c r="AS116" s="110" t="s">
        <v>704</v>
      </c>
      <c r="AT116" s="110" t="s">
        <v>704</v>
      </c>
      <c r="AU116" s="110" t="s">
        <v>704</v>
      </c>
      <c r="AV116" s="110" t="s">
        <v>704</v>
      </c>
      <c r="AW116" s="110" t="s">
        <v>704</v>
      </c>
      <c r="AX116" s="110" t="s">
        <v>704</v>
      </c>
      <c r="AY116" s="110" t="s">
        <v>704</v>
      </c>
      <c r="AZ116" s="110" t="s">
        <v>704</v>
      </c>
      <c r="BA116" s="110" t="s">
        <v>704</v>
      </c>
      <c r="BB116" s="110" t="s">
        <v>704</v>
      </c>
      <c r="BC116" s="110" t="s">
        <v>704</v>
      </c>
      <c r="BD116" s="110" t="s">
        <v>704</v>
      </c>
      <c r="BE116" s="110" t="s">
        <v>704</v>
      </c>
      <c r="BF116" s="110" t="s">
        <v>704</v>
      </c>
      <c r="BG116" s="110" t="s">
        <v>704</v>
      </c>
      <c r="BH116" s="110" t="s">
        <v>704</v>
      </c>
      <c r="BI116" s="110" t="s">
        <v>704</v>
      </c>
      <c r="BJ116" s="110" t="s">
        <v>704</v>
      </c>
      <c r="BK116" s="110" t="s">
        <v>704</v>
      </c>
      <c r="BL116" s="110" t="s">
        <v>704</v>
      </c>
      <c r="BM116" s="110" t="s">
        <v>704</v>
      </c>
      <c r="BN116" s="110" t="s">
        <v>704</v>
      </c>
      <c r="BO116" s="110" t="s">
        <v>704</v>
      </c>
      <c r="BP116" s="110" t="s">
        <v>704</v>
      </c>
      <c r="BQ116" s="110" t="s">
        <v>704</v>
      </c>
      <c r="BR116" s="110" t="s">
        <v>704</v>
      </c>
      <c r="BS116" s="110" t="s">
        <v>704</v>
      </c>
      <c r="BT116" s="110" t="s">
        <v>704</v>
      </c>
      <c r="BU116" s="110" t="s">
        <v>704</v>
      </c>
      <c r="BV116" s="110" t="s">
        <v>704</v>
      </c>
      <c r="BW116" s="110" t="s">
        <v>704</v>
      </c>
      <c r="BX116" s="110" t="s">
        <v>704</v>
      </c>
      <c r="BY116" s="110" t="s">
        <v>704</v>
      </c>
      <c r="BZ116" s="110" t="s">
        <v>704</v>
      </c>
      <c r="CA116" s="110" t="s">
        <v>704</v>
      </c>
      <c r="CB116" s="110" t="s">
        <v>704</v>
      </c>
      <c r="CC116" s="110" t="s">
        <v>704</v>
      </c>
      <c r="CD116" s="110" t="s">
        <v>704</v>
      </c>
      <c r="CE116" s="110" t="s">
        <v>704</v>
      </c>
      <c r="CF116" s="110" t="s">
        <v>704</v>
      </c>
      <c r="CG116" s="110" t="s">
        <v>704</v>
      </c>
      <c r="CH116" s="110" t="s">
        <v>704</v>
      </c>
      <c r="CI116" s="110" t="s">
        <v>704</v>
      </c>
      <c r="CJ116" s="110" t="s">
        <v>704</v>
      </c>
      <c r="CK116" s="110" t="s">
        <v>704</v>
      </c>
      <c r="CL116" s="110" t="s">
        <v>704</v>
      </c>
      <c r="CM116" s="110" t="s">
        <v>704</v>
      </c>
      <c r="CN116" s="110" t="s">
        <v>704</v>
      </c>
      <c r="CO116" s="110" t="s">
        <v>704</v>
      </c>
      <c r="CP116" s="110" t="s">
        <v>704</v>
      </c>
      <c r="CQ116" s="110" t="s">
        <v>704</v>
      </c>
      <c r="CR116" s="110" t="s">
        <v>704</v>
      </c>
      <c r="CS116" s="110" t="s">
        <v>704</v>
      </c>
      <c r="CT116" s="110" t="s">
        <v>704</v>
      </c>
      <c r="CU116" s="110" t="s">
        <v>704</v>
      </c>
      <c r="CV116" s="110" t="s">
        <v>704</v>
      </c>
      <c r="CW116" s="110" t="s">
        <v>704</v>
      </c>
      <c r="CX116" s="110" t="s">
        <v>704</v>
      </c>
      <c r="CY116" s="110" t="s">
        <v>704</v>
      </c>
      <c r="CZ116" s="110" t="s">
        <v>704</v>
      </c>
      <c r="DA116" s="110" t="s">
        <v>704</v>
      </c>
      <c r="DB116" s="110" t="s">
        <v>704</v>
      </c>
      <c r="DC116" s="110" t="s">
        <v>704</v>
      </c>
      <c r="DD116" s="110" t="s">
        <v>704</v>
      </c>
      <c r="DE116" s="110" t="s">
        <v>704</v>
      </c>
      <c r="DF116" s="110" t="s">
        <v>704</v>
      </c>
    </row>
    <row r="117" spans="2:110" x14ac:dyDescent="0.2">
      <c r="B117" s="8" t="s">
        <v>293</v>
      </c>
      <c r="C117" s="9" t="s">
        <v>294</v>
      </c>
      <c r="D117" s="115" t="str">
        <f t="shared" si="12"/>
        <v xml:space="preserve">                                                                          </v>
      </c>
      <c r="E117" s="114">
        <v>0</v>
      </c>
      <c r="F117" s="114"/>
      <c r="G117" s="114"/>
      <c r="H117" s="114"/>
      <c r="I117" s="114">
        <v>0</v>
      </c>
      <c r="J117" s="114">
        <v>0</v>
      </c>
      <c r="K117" s="114">
        <v>0</v>
      </c>
      <c r="L117" s="114">
        <v>0</v>
      </c>
      <c r="M117" s="114">
        <v>0</v>
      </c>
      <c r="N117" s="114">
        <v>0</v>
      </c>
      <c r="O117" s="114">
        <v>0</v>
      </c>
      <c r="P117" s="114">
        <v>0</v>
      </c>
      <c r="Q117" s="114">
        <v>0</v>
      </c>
      <c r="R117" s="114">
        <v>0</v>
      </c>
      <c r="S117" s="114">
        <v>0</v>
      </c>
      <c r="T117" s="114">
        <v>0</v>
      </c>
      <c r="U117" s="114">
        <v>0</v>
      </c>
      <c r="V117" s="114">
        <v>0</v>
      </c>
      <c r="W117" s="114">
        <v>0</v>
      </c>
      <c r="X117" s="116">
        <f t="shared" si="7"/>
        <v>0</v>
      </c>
      <c r="Y117" s="251"/>
      <c r="AD117" s="10">
        <v>1100</v>
      </c>
      <c r="AE117" s="10">
        <v>1104</v>
      </c>
      <c r="AF117" s="114">
        <v>0</v>
      </c>
      <c r="AG117" s="114">
        <f t="shared" si="8"/>
        <v>0</v>
      </c>
      <c r="AJ117" s="110" t="s">
        <v>704</v>
      </c>
      <c r="AK117" s="110" t="s">
        <v>704</v>
      </c>
      <c r="AL117" s="110" t="s">
        <v>704</v>
      </c>
      <c r="AM117" s="110" t="s">
        <v>704</v>
      </c>
      <c r="AN117" s="110" t="s">
        <v>704</v>
      </c>
      <c r="AO117" s="110" t="s">
        <v>704</v>
      </c>
      <c r="AP117" s="110" t="s">
        <v>704</v>
      </c>
      <c r="AQ117" s="110" t="s">
        <v>704</v>
      </c>
      <c r="AR117" s="110" t="s">
        <v>704</v>
      </c>
      <c r="AS117" s="110" t="s">
        <v>704</v>
      </c>
      <c r="AT117" s="110" t="s">
        <v>704</v>
      </c>
      <c r="AU117" s="110" t="s">
        <v>704</v>
      </c>
      <c r="AV117" s="110" t="s">
        <v>704</v>
      </c>
      <c r="AW117" s="110" t="s">
        <v>704</v>
      </c>
      <c r="AX117" s="110" t="s">
        <v>704</v>
      </c>
      <c r="AY117" s="110" t="s">
        <v>704</v>
      </c>
      <c r="AZ117" s="110" t="s">
        <v>704</v>
      </c>
      <c r="BA117" s="110" t="s">
        <v>704</v>
      </c>
      <c r="BB117" s="110" t="s">
        <v>704</v>
      </c>
      <c r="BC117" s="110" t="s">
        <v>704</v>
      </c>
      <c r="BD117" s="110" t="s">
        <v>704</v>
      </c>
      <c r="BE117" s="110" t="s">
        <v>704</v>
      </c>
      <c r="BF117" s="110" t="s">
        <v>704</v>
      </c>
      <c r="BG117" s="110" t="s">
        <v>704</v>
      </c>
      <c r="BH117" s="110" t="s">
        <v>704</v>
      </c>
      <c r="BI117" s="110" t="s">
        <v>704</v>
      </c>
      <c r="BJ117" s="110" t="s">
        <v>704</v>
      </c>
      <c r="BK117" s="110" t="s">
        <v>704</v>
      </c>
      <c r="BL117" s="110" t="s">
        <v>704</v>
      </c>
      <c r="BM117" s="110" t="s">
        <v>704</v>
      </c>
      <c r="BN117" s="110" t="s">
        <v>704</v>
      </c>
      <c r="BO117" s="110" t="s">
        <v>704</v>
      </c>
      <c r="BP117" s="110" t="s">
        <v>704</v>
      </c>
      <c r="BQ117" s="110" t="s">
        <v>704</v>
      </c>
      <c r="BR117" s="110" t="s">
        <v>704</v>
      </c>
      <c r="BS117" s="110" t="s">
        <v>704</v>
      </c>
      <c r="BT117" s="110" t="s">
        <v>704</v>
      </c>
      <c r="BU117" s="110" t="s">
        <v>704</v>
      </c>
      <c r="BV117" s="110" t="s">
        <v>704</v>
      </c>
      <c r="BW117" s="110" t="s">
        <v>704</v>
      </c>
      <c r="BX117" s="110" t="s">
        <v>704</v>
      </c>
      <c r="BY117" s="110" t="s">
        <v>704</v>
      </c>
      <c r="BZ117" s="110" t="s">
        <v>704</v>
      </c>
      <c r="CA117" s="110" t="s">
        <v>704</v>
      </c>
      <c r="CB117" s="110" t="s">
        <v>704</v>
      </c>
      <c r="CC117" s="110" t="s">
        <v>704</v>
      </c>
      <c r="CD117" s="110" t="s">
        <v>704</v>
      </c>
      <c r="CE117" s="110" t="s">
        <v>704</v>
      </c>
      <c r="CF117" s="110" t="s">
        <v>704</v>
      </c>
      <c r="CG117" s="110" t="s">
        <v>704</v>
      </c>
      <c r="CH117" s="110" t="s">
        <v>704</v>
      </c>
      <c r="CI117" s="110" t="s">
        <v>704</v>
      </c>
      <c r="CJ117" s="110" t="s">
        <v>704</v>
      </c>
      <c r="CK117" s="110" t="s">
        <v>704</v>
      </c>
      <c r="CL117" s="110" t="s">
        <v>704</v>
      </c>
      <c r="CM117" s="110" t="s">
        <v>704</v>
      </c>
      <c r="CN117" s="110" t="s">
        <v>704</v>
      </c>
      <c r="CO117" s="110" t="s">
        <v>704</v>
      </c>
      <c r="CP117" s="110" t="s">
        <v>704</v>
      </c>
      <c r="CQ117" s="110" t="s">
        <v>704</v>
      </c>
      <c r="CR117" s="110" t="s">
        <v>704</v>
      </c>
      <c r="CS117" s="110" t="s">
        <v>704</v>
      </c>
      <c r="CT117" s="110" t="s">
        <v>704</v>
      </c>
      <c r="CU117" s="110" t="s">
        <v>704</v>
      </c>
      <c r="CV117" s="110" t="s">
        <v>704</v>
      </c>
      <c r="CW117" s="110" t="s">
        <v>704</v>
      </c>
      <c r="CX117" s="110" t="s">
        <v>704</v>
      </c>
      <c r="CY117" s="110" t="s">
        <v>704</v>
      </c>
      <c r="CZ117" s="110" t="s">
        <v>704</v>
      </c>
      <c r="DA117" s="110" t="s">
        <v>704</v>
      </c>
      <c r="DB117" s="110" t="s">
        <v>704</v>
      </c>
      <c r="DC117" s="110" t="s">
        <v>704</v>
      </c>
      <c r="DD117" s="110" t="s">
        <v>704</v>
      </c>
      <c r="DE117" s="110" t="s">
        <v>704</v>
      </c>
      <c r="DF117" s="110" t="s">
        <v>704</v>
      </c>
    </row>
    <row r="118" spans="2:110" x14ac:dyDescent="0.2">
      <c r="B118" s="8"/>
      <c r="C118" s="9"/>
      <c r="D118" s="115" t="str">
        <f t="shared" si="12"/>
        <v xml:space="preserve">                                                                          </v>
      </c>
      <c r="E118" s="114">
        <v>0</v>
      </c>
      <c r="F118" s="114"/>
      <c r="G118" s="114"/>
      <c r="H118" s="114"/>
      <c r="I118" s="114">
        <v>0</v>
      </c>
      <c r="J118" s="114">
        <v>0</v>
      </c>
      <c r="K118" s="114">
        <v>0</v>
      </c>
      <c r="L118" s="114">
        <v>0</v>
      </c>
      <c r="M118" s="114">
        <v>0</v>
      </c>
      <c r="N118" s="114">
        <v>0</v>
      </c>
      <c r="O118" s="114">
        <v>0</v>
      </c>
      <c r="P118" s="114">
        <v>0</v>
      </c>
      <c r="Q118" s="114">
        <v>0</v>
      </c>
      <c r="R118" s="114">
        <v>0</v>
      </c>
      <c r="S118" s="114">
        <v>0</v>
      </c>
      <c r="T118" s="114">
        <v>0</v>
      </c>
      <c r="U118" s="114">
        <v>0</v>
      </c>
      <c r="V118" s="114">
        <v>0</v>
      </c>
      <c r="W118" s="114">
        <v>0</v>
      </c>
      <c r="X118" s="116">
        <f t="shared" si="7"/>
        <v>0</v>
      </c>
      <c r="Y118" s="251"/>
      <c r="AD118" s="10">
        <v>1100</v>
      </c>
      <c r="AE118" s="10">
        <v>1105</v>
      </c>
      <c r="AF118" s="114">
        <v>0</v>
      </c>
      <c r="AG118" s="114">
        <f t="shared" si="8"/>
        <v>0</v>
      </c>
      <c r="AJ118" s="110" t="s">
        <v>704</v>
      </c>
      <c r="AK118" s="110" t="s">
        <v>704</v>
      </c>
      <c r="AL118" s="110" t="s">
        <v>704</v>
      </c>
      <c r="AM118" s="110" t="s">
        <v>704</v>
      </c>
      <c r="AN118" s="110" t="s">
        <v>704</v>
      </c>
      <c r="AO118" s="110" t="s">
        <v>704</v>
      </c>
      <c r="AP118" s="110" t="s">
        <v>704</v>
      </c>
      <c r="AQ118" s="110" t="s">
        <v>704</v>
      </c>
      <c r="AR118" s="110" t="s">
        <v>704</v>
      </c>
      <c r="AS118" s="110" t="s">
        <v>704</v>
      </c>
      <c r="AT118" s="110" t="s">
        <v>704</v>
      </c>
      <c r="AU118" s="110" t="s">
        <v>704</v>
      </c>
      <c r="AV118" s="110" t="s">
        <v>704</v>
      </c>
      <c r="AW118" s="110" t="s">
        <v>704</v>
      </c>
      <c r="AX118" s="110" t="s">
        <v>704</v>
      </c>
      <c r="AY118" s="110" t="s">
        <v>704</v>
      </c>
      <c r="AZ118" s="110" t="s">
        <v>704</v>
      </c>
      <c r="BA118" s="110" t="s">
        <v>704</v>
      </c>
      <c r="BB118" s="110" t="s">
        <v>704</v>
      </c>
      <c r="BC118" s="110" t="s">
        <v>704</v>
      </c>
      <c r="BD118" s="110" t="s">
        <v>704</v>
      </c>
      <c r="BE118" s="110" t="s">
        <v>704</v>
      </c>
      <c r="BF118" s="110" t="s">
        <v>704</v>
      </c>
      <c r="BG118" s="110" t="s">
        <v>704</v>
      </c>
      <c r="BH118" s="110" t="s">
        <v>704</v>
      </c>
      <c r="BI118" s="110" t="s">
        <v>704</v>
      </c>
      <c r="BJ118" s="110" t="s">
        <v>704</v>
      </c>
      <c r="BK118" s="110" t="s">
        <v>704</v>
      </c>
      <c r="BL118" s="110" t="s">
        <v>704</v>
      </c>
      <c r="BM118" s="110" t="s">
        <v>704</v>
      </c>
      <c r="BN118" s="110" t="s">
        <v>704</v>
      </c>
      <c r="BO118" s="110" t="s">
        <v>704</v>
      </c>
      <c r="BP118" s="110" t="s">
        <v>704</v>
      </c>
      <c r="BQ118" s="110" t="s">
        <v>704</v>
      </c>
      <c r="BR118" s="110" t="s">
        <v>704</v>
      </c>
      <c r="BS118" s="110" t="s">
        <v>704</v>
      </c>
      <c r="BT118" s="110" t="s">
        <v>704</v>
      </c>
      <c r="BU118" s="110" t="s">
        <v>704</v>
      </c>
      <c r="BV118" s="110" t="s">
        <v>704</v>
      </c>
      <c r="BW118" s="110" t="s">
        <v>704</v>
      </c>
      <c r="BX118" s="110" t="s">
        <v>704</v>
      </c>
      <c r="BY118" s="110" t="s">
        <v>704</v>
      </c>
      <c r="BZ118" s="110" t="s">
        <v>704</v>
      </c>
      <c r="CA118" s="110" t="s">
        <v>704</v>
      </c>
      <c r="CB118" s="110" t="s">
        <v>704</v>
      </c>
      <c r="CC118" s="110" t="s">
        <v>704</v>
      </c>
      <c r="CD118" s="110" t="s">
        <v>704</v>
      </c>
      <c r="CE118" s="110" t="s">
        <v>704</v>
      </c>
      <c r="CF118" s="110" t="s">
        <v>704</v>
      </c>
      <c r="CG118" s="110" t="s">
        <v>704</v>
      </c>
      <c r="CH118" s="110" t="s">
        <v>704</v>
      </c>
      <c r="CI118" s="110" t="s">
        <v>704</v>
      </c>
      <c r="CJ118" s="110" t="s">
        <v>704</v>
      </c>
      <c r="CK118" s="110" t="s">
        <v>704</v>
      </c>
      <c r="CL118" s="110" t="s">
        <v>704</v>
      </c>
      <c r="CM118" s="110" t="s">
        <v>704</v>
      </c>
      <c r="CN118" s="110" t="s">
        <v>704</v>
      </c>
      <c r="CO118" s="110" t="s">
        <v>704</v>
      </c>
      <c r="CP118" s="110" t="s">
        <v>704</v>
      </c>
      <c r="CQ118" s="110" t="s">
        <v>704</v>
      </c>
      <c r="CR118" s="110" t="s">
        <v>704</v>
      </c>
      <c r="CS118" s="110" t="s">
        <v>704</v>
      </c>
      <c r="CT118" s="110" t="s">
        <v>704</v>
      </c>
      <c r="CU118" s="110" t="s">
        <v>704</v>
      </c>
      <c r="CV118" s="110" t="s">
        <v>704</v>
      </c>
      <c r="CW118" s="110" t="s">
        <v>704</v>
      </c>
      <c r="CX118" s="110" t="s">
        <v>704</v>
      </c>
      <c r="CY118" s="110" t="s">
        <v>704</v>
      </c>
      <c r="CZ118" s="110" t="s">
        <v>704</v>
      </c>
      <c r="DA118" s="110" t="s">
        <v>704</v>
      </c>
      <c r="DB118" s="110" t="s">
        <v>704</v>
      </c>
      <c r="DC118" s="110" t="s">
        <v>704</v>
      </c>
      <c r="DD118" s="110" t="s">
        <v>704</v>
      </c>
      <c r="DE118" s="110" t="s">
        <v>704</v>
      </c>
      <c r="DF118" s="110" t="s">
        <v>704</v>
      </c>
    </row>
    <row r="119" spans="2:110" x14ac:dyDescent="0.2">
      <c r="B119" s="4" t="s">
        <v>295</v>
      </c>
      <c r="C119" s="5" t="s">
        <v>296</v>
      </c>
      <c r="D119" s="118"/>
      <c r="E119" s="112">
        <v>0</v>
      </c>
      <c r="F119" s="112"/>
      <c r="G119" s="112"/>
      <c r="H119" s="112"/>
      <c r="I119" s="112">
        <v>0</v>
      </c>
      <c r="J119" s="112">
        <v>0</v>
      </c>
      <c r="K119" s="112">
        <v>0</v>
      </c>
      <c r="L119" s="112">
        <v>0</v>
      </c>
      <c r="M119" s="112">
        <v>0</v>
      </c>
      <c r="N119" s="112">
        <v>0</v>
      </c>
      <c r="O119" s="112">
        <v>0</v>
      </c>
      <c r="P119" s="112">
        <v>0</v>
      </c>
      <c r="Q119" s="112">
        <v>0</v>
      </c>
      <c r="R119" s="112">
        <v>0</v>
      </c>
      <c r="S119" s="112">
        <v>0</v>
      </c>
      <c r="T119" s="112">
        <v>0</v>
      </c>
      <c r="U119" s="112">
        <v>0</v>
      </c>
      <c r="V119" s="112">
        <v>0</v>
      </c>
      <c r="W119" s="112">
        <v>0</v>
      </c>
      <c r="X119" s="113">
        <f t="shared" si="7"/>
        <v>0</v>
      </c>
      <c r="Y119" s="251"/>
      <c r="AD119" s="7">
        <v>1200</v>
      </c>
      <c r="AE119" s="7">
        <v>1200</v>
      </c>
      <c r="AF119" s="114">
        <v>0</v>
      </c>
      <c r="AG119" s="114">
        <f t="shared" si="8"/>
        <v>0</v>
      </c>
      <c r="AJ119" s="110" t="s">
        <v>704</v>
      </c>
      <c r="AK119" s="110" t="s">
        <v>704</v>
      </c>
      <c r="AL119" s="110" t="s">
        <v>704</v>
      </c>
      <c r="AM119" s="110" t="s">
        <v>704</v>
      </c>
      <c r="AN119" s="110" t="s">
        <v>704</v>
      </c>
      <c r="AO119" s="110" t="s">
        <v>704</v>
      </c>
      <c r="AP119" s="110" t="s">
        <v>704</v>
      </c>
      <c r="AQ119" s="110" t="s">
        <v>704</v>
      </c>
      <c r="AR119" s="110" t="s">
        <v>704</v>
      </c>
      <c r="AS119" s="110" t="s">
        <v>704</v>
      </c>
      <c r="AT119" s="110" t="s">
        <v>704</v>
      </c>
      <c r="AU119" s="110" t="s">
        <v>704</v>
      </c>
      <c r="AV119" s="110" t="s">
        <v>704</v>
      </c>
      <c r="AW119" s="110" t="s">
        <v>704</v>
      </c>
      <c r="AX119" s="110" t="s">
        <v>704</v>
      </c>
      <c r="AY119" s="110" t="s">
        <v>704</v>
      </c>
      <c r="AZ119" s="110" t="s">
        <v>704</v>
      </c>
      <c r="BA119" s="110" t="s">
        <v>704</v>
      </c>
      <c r="BB119" s="110" t="s">
        <v>704</v>
      </c>
      <c r="BC119" s="110" t="s">
        <v>704</v>
      </c>
      <c r="BD119" s="110" t="s">
        <v>704</v>
      </c>
      <c r="BE119" s="110" t="s">
        <v>704</v>
      </c>
      <c r="BF119" s="110" t="s">
        <v>704</v>
      </c>
      <c r="BG119" s="110" t="s">
        <v>704</v>
      </c>
      <c r="BH119" s="110" t="s">
        <v>704</v>
      </c>
      <c r="BI119" s="110" t="s">
        <v>704</v>
      </c>
      <c r="BJ119" s="110" t="s">
        <v>704</v>
      </c>
      <c r="BK119" s="110" t="s">
        <v>704</v>
      </c>
      <c r="BL119" s="110" t="s">
        <v>704</v>
      </c>
      <c r="BM119" s="110" t="s">
        <v>704</v>
      </c>
      <c r="BN119" s="110" t="s">
        <v>704</v>
      </c>
      <c r="BO119" s="110" t="s">
        <v>704</v>
      </c>
      <c r="BP119" s="110" t="s">
        <v>704</v>
      </c>
      <c r="BQ119" s="110" t="s">
        <v>704</v>
      </c>
      <c r="BR119" s="110" t="s">
        <v>704</v>
      </c>
      <c r="BS119" s="110" t="s">
        <v>704</v>
      </c>
      <c r="BT119" s="110" t="s">
        <v>704</v>
      </c>
      <c r="BU119" s="110" t="s">
        <v>704</v>
      </c>
      <c r="BV119" s="110" t="s">
        <v>704</v>
      </c>
      <c r="BW119" s="110" t="s">
        <v>704</v>
      </c>
      <c r="BX119" s="110" t="s">
        <v>704</v>
      </c>
      <c r="BY119" s="110" t="s">
        <v>704</v>
      </c>
      <c r="BZ119" s="110" t="s">
        <v>704</v>
      </c>
      <c r="CA119" s="110" t="s">
        <v>704</v>
      </c>
      <c r="CB119" s="110" t="s">
        <v>704</v>
      </c>
      <c r="CC119" s="110" t="s">
        <v>704</v>
      </c>
      <c r="CD119" s="110" t="s">
        <v>704</v>
      </c>
      <c r="CE119" s="110" t="s">
        <v>704</v>
      </c>
      <c r="CF119" s="110" t="s">
        <v>704</v>
      </c>
      <c r="CG119" s="110" t="s">
        <v>704</v>
      </c>
      <c r="CH119" s="110" t="s">
        <v>704</v>
      </c>
      <c r="CI119" s="110" t="s">
        <v>704</v>
      </c>
      <c r="CJ119" s="110" t="s">
        <v>704</v>
      </c>
      <c r="CK119" s="110" t="s">
        <v>704</v>
      </c>
      <c r="CL119" s="110" t="s">
        <v>704</v>
      </c>
      <c r="CM119" s="110" t="s">
        <v>704</v>
      </c>
      <c r="CN119" s="110" t="s">
        <v>704</v>
      </c>
      <c r="CO119" s="110" t="s">
        <v>704</v>
      </c>
      <c r="CP119" s="110" t="s">
        <v>704</v>
      </c>
      <c r="CQ119" s="110" t="s">
        <v>704</v>
      </c>
      <c r="CR119" s="110" t="s">
        <v>704</v>
      </c>
      <c r="CS119" s="110" t="s">
        <v>704</v>
      </c>
      <c r="CT119" s="110" t="s">
        <v>704</v>
      </c>
      <c r="CU119" s="110" t="s">
        <v>704</v>
      </c>
      <c r="CV119" s="110" t="s">
        <v>704</v>
      </c>
      <c r="CW119" s="110" t="s">
        <v>704</v>
      </c>
      <c r="CX119" s="110" t="s">
        <v>704</v>
      </c>
      <c r="CY119" s="110" t="s">
        <v>704</v>
      </c>
      <c r="CZ119" s="110" t="s">
        <v>704</v>
      </c>
      <c r="DA119" s="110" t="s">
        <v>704</v>
      </c>
      <c r="DB119" s="110" t="s">
        <v>704</v>
      </c>
      <c r="DC119" s="110" t="s">
        <v>704</v>
      </c>
      <c r="DD119" s="110" t="s">
        <v>704</v>
      </c>
      <c r="DE119" s="110" t="s">
        <v>704</v>
      </c>
      <c r="DF119" s="110" t="s">
        <v>704</v>
      </c>
    </row>
    <row r="120" spans="2:110" ht="25.5" x14ac:dyDescent="0.2">
      <c r="B120" s="8" t="s">
        <v>297</v>
      </c>
      <c r="C120" s="9" t="s">
        <v>298</v>
      </c>
      <c r="D120" s="115" t="str">
        <f t="shared" ref="D120:D129" si="13">+AJ120&amp;" "&amp;AK120&amp;" "&amp;AL120&amp;" "&amp;AM120&amp;" "&amp;AN120&amp;" "&amp;AO120&amp;" "&amp;AP120&amp;" "&amp;AQ120&amp;" "&amp;AR120&amp;" "&amp;AS120&amp;" "&amp;AT120&amp;" "&amp;AU120&amp;" "&amp;AV120&amp;" "&amp;AW120&amp;" "&amp;AX120&amp;" "&amp;AY120&amp;" "&amp;AZ120&amp;" "&amp;BA120&amp;" "&amp;BB120&amp;" "&amp;BC120&amp;" "&amp;BD120&amp;" "&amp;BE120&amp;" "&amp;BF120&amp;" "&amp;BG120&amp;" "&amp;BH120&amp;" "&amp;BI120&amp;" "&amp;BJ120&amp;" "&amp;BK120&amp;" "&amp;BL120&amp;" "&amp;BM120&amp;" "&amp;BN120&amp;" "&amp;BO120&amp;" "&amp;BP120&amp;" "&amp;BQ120&amp;" "&amp;BR120&amp;" "&amp;BS120&amp;" "&amp;BT120&amp;" "&amp;BU120&amp;" "&amp;BV120&amp;" "&amp;BW120&amp;" "&amp;BX120&amp;" "&amp;BY120&amp;" "&amp;BZ120&amp;" "&amp;CA120&amp;" "&amp;CB120&amp;" "&amp;CC120&amp;" "&amp;CD120&amp;" "&amp;CE120&amp;" "&amp;CF120&amp;" "&amp;CG120&amp;" "&amp;CH120&amp;" "&amp;CI120&amp;" "&amp;CJ120&amp;" "&amp;CK120&amp;" "&amp;CL120&amp;" "&amp;CM120&amp;" "&amp;CN120&amp;" "&amp;CO120&amp;" "&amp;CP120&amp;" "&amp;CQ120&amp;" "&amp;CR120&amp;" "&amp;CS120&amp;" "&amp;CT120&amp;" "&amp;CU120&amp;" "&amp;CV120&amp;" "&amp;CW120&amp;" "&amp;CX120&amp;" "&amp;CY120&amp;" "&amp;CZ120&amp;" "&amp;DA120&amp;" "&amp;DB120&amp;" "&amp;DC120&amp;" "&amp;DD120&amp;" "&amp;DE120&amp;" "&amp;DF120</f>
        <v xml:space="preserve">8713210 8713211                                                                         </v>
      </c>
      <c r="E120" s="114">
        <v>8770.5499999999993</v>
      </c>
      <c r="F120" s="114"/>
      <c r="G120" s="114"/>
      <c r="H120" s="114"/>
      <c r="I120" s="114">
        <v>0</v>
      </c>
      <c r="J120" s="114">
        <v>0</v>
      </c>
      <c r="K120" s="114">
        <v>0</v>
      </c>
      <c r="L120" s="114">
        <v>0</v>
      </c>
      <c r="M120" s="114">
        <v>0</v>
      </c>
      <c r="N120" s="114">
        <v>0</v>
      </c>
      <c r="O120" s="114">
        <v>0</v>
      </c>
      <c r="P120" s="114">
        <v>0</v>
      </c>
      <c r="Q120" s="114">
        <v>0</v>
      </c>
      <c r="R120" s="114">
        <v>0</v>
      </c>
      <c r="S120" s="114">
        <v>0</v>
      </c>
      <c r="T120" s="114">
        <v>0</v>
      </c>
      <c r="U120" s="114">
        <v>0</v>
      </c>
      <c r="V120" s="114">
        <v>0</v>
      </c>
      <c r="W120" s="114">
        <v>0</v>
      </c>
      <c r="X120" s="116">
        <f t="shared" si="7"/>
        <v>8770.5499999999993</v>
      </c>
      <c r="Y120" s="251"/>
      <c r="AD120" s="10">
        <v>1200</v>
      </c>
      <c r="AE120" s="10">
        <v>1201</v>
      </c>
      <c r="AF120" s="114">
        <v>8770.5499999999993</v>
      </c>
      <c r="AG120" s="114">
        <f t="shared" si="8"/>
        <v>0</v>
      </c>
      <c r="AJ120" s="110">
        <v>8713210</v>
      </c>
      <c r="AK120" s="110">
        <v>8713211</v>
      </c>
      <c r="AL120" s="110" t="s">
        <v>704</v>
      </c>
      <c r="AM120" s="110" t="s">
        <v>704</v>
      </c>
      <c r="AN120" s="110" t="s">
        <v>704</v>
      </c>
      <c r="AO120" s="110" t="s">
        <v>704</v>
      </c>
      <c r="AP120" s="110" t="s">
        <v>704</v>
      </c>
      <c r="AQ120" s="110" t="s">
        <v>704</v>
      </c>
      <c r="AR120" s="110" t="s">
        <v>704</v>
      </c>
      <c r="AS120" s="110" t="s">
        <v>704</v>
      </c>
      <c r="AT120" s="110" t="s">
        <v>704</v>
      </c>
      <c r="AU120" s="110" t="s">
        <v>704</v>
      </c>
      <c r="AV120" s="110" t="s">
        <v>704</v>
      </c>
      <c r="AW120" s="110" t="s">
        <v>704</v>
      </c>
      <c r="AX120" s="110" t="s">
        <v>704</v>
      </c>
      <c r="AY120" s="110" t="s">
        <v>704</v>
      </c>
      <c r="AZ120" s="110" t="s">
        <v>704</v>
      </c>
      <c r="BA120" s="110" t="s">
        <v>704</v>
      </c>
      <c r="BB120" s="110" t="s">
        <v>704</v>
      </c>
      <c r="BC120" s="110" t="s">
        <v>704</v>
      </c>
      <c r="BD120" s="110" t="s">
        <v>704</v>
      </c>
      <c r="BE120" s="110" t="s">
        <v>704</v>
      </c>
      <c r="BF120" s="110" t="s">
        <v>704</v>
      </c>
      <c r="BG120" s="110" t="s">
        <v>704</v>
      </c>
      <c r="BH120" s="110" t="s">
        <v>704</v>
      </c>
      <c r="BI120" s="110" t="s">
        <v>704</v>
      </c>
      <c r="BJ120" s="110" t="s">
        <v>704</v>
      </c>
      <c r="BK120" s="110" t="s">
        <v>704</v>
      </c>
      <c r="BL120" s="110" t="s">
        <v>704</v>
      </c>
      <c r="BM120" s="110" t="s">
        <v>704</v>
      </c>
      <c r="BN120" s="110" t="s">
        <v>704</v>
      </c>
      <c r="BO120" s="110" t="s">
        <v>704</v>
      </c>
      <c r="BP120" s="110" t="s">
        <v>704</v>
      </c>
      <c r="BQ120" s="110" t="s">
        <v>704</v>
      </c>
      <c r="BR120" s="110" t="s">
        <v>704</v>
      </c>
      <c r="BS120" s="110" t="s">
        <v>704</v>
      </c>
      <c r="BT120" s="110" t="s">
        <v>704</v>
      </c>
      <c r="BU120" s="110" t="s">
        <v>704</v>
      </c>
      <c r="BV120" s="110" t="s">
        <v>704</v>
      </c>
      <c r="BW120" s="110" t="s">
        <v>704</v>
      </c>
      <c r="BX120" s="110" t="s">
        <v>704</v>
      </c>
      <c r="BY120" s="110" t="s">
        <v>704</v>
      </c>
      <c r="BZ120" s="110" t="s">
        <v>704</v>
      </c>
      <c r="CA120" s="110" t="s">
        <v>704</v>
      </c>
      <c r="CB120" s="110" t="s">
        <v>704</v>
      </c>
      <c r="CC120" s="110" t="s">
        <v>704</v>
      </c>
      <c r="CD120" s="110" t="s">
        <v>704</v>
      </c>
      <c r="CE120" s="110" t="s">
        <v>704</v>
      </c>
      <c r="CF120" s="110" t="s">
        <v>704</v>
      </c>
      <c r="CG120" s="110" t="s">
        <v>704</v>
      </c>
      <c r="CH120" s="110" t="s">
        <v>704</v>
      </c>
      <c r="CI120" s="110" t="s">
        <v>704</v>
      </c>
      <c r="CJ120" s="110" t="s">
        <v>704</v>
      </c>
      <c r="CK120" s="110" t="s">
        <v>704</v>
      </c>
      <c r="CL120" s="110" t="s">
        <v>704</v>
      </c>
      <c r="CM120" s="110" t="s">
        <v>704</v>
      </c>
      <c r="CN120" s="110" t="s">
        <v>704</v>
      </c>
      <c r="CO120" s="110" t="s">
        <v>704</v>
      </c>
      <c r="CP120" s="110" t="s">
        <v>704</v>
      </c>
      <c r="CQ120" s="110" t="s">
        <v>704</v>
      </c>
      <c r="CR120" s="110" t="s">
        <v>704</v>
      </c>
      <c r="CS120" s="110" t="s">
        <v>704</v>
      </c>
      <c r="CT120" s="110" t="s">
        <v>704</v>
      </c>
      <c r="CU120" s="110" t="s">
        <v>704</v>
      </c>
      <c r="CV120" s="110" t="s">
        <v>704</v>
      </c>
      <c r="CW120" s="110" t="s">
        <v>704</v>
      </c>
      <c r="CX120" s="110" t="s">
        <v>704</v>
      </c>
      <c r="CY120" s="110" t="s">
        <v>704</v>
      </c>
      <c r="CZ120" s="110" t="s">
        <v>704</v>
      </c>
      <c r="DA120" s="110" t="s">
        <v>704</v>
      </c>
      <c r="DB120" s="110" t="s">
        <v>704</v>
      </c>
      <c r="DC120" s="110" t="s">
        <v>704</v>
      </c>
      <c r="DD120" s="110" t="s">
        <v>704</v>
      </c>
      <c r="DE120" s="110" t="s">
        <v>704</v>
      </c>
      <c r="DF120" s="110" t="s">
        <v>704</v>
      </c>
    </row>
    <row r="121" spans="2:110" x14ac:dyDescent="0.2">
      <c r="B121" s="8" t="s">
        <v>299</v>
      </c>
      <c r="C121" s="9" t="s">
        <v>300</v>
      </c>
      <c r="D121" s="115" t="str">
        <f t="shared" si="13"/>
        <v xml:space="preserve">8712015                                                                          </v>
      </c>
      <c r="E121" s="114">
        <v>50</v>
      </c>
      <c r="F121" s="114"/>
      <c r="G121" s="114"/>
      <c r="H121" s="114"/>
      <c r="I121" s="114">
        <v>0</v>
      </c>
      <c r="J121" s="114">
        <v>0</v>
      </c>
      <c r="K121" s="114">
        <v>0</v>
      </c>
      <c r="L121" s="114">
        <v>0</v>
      </c>
      <c r="M121" s="114">
        <v>0</v>
      </c>
      <c r="N121" s="114">
        <v>0</v>
      </c>
      <c r="O121" s="114">
        <v>0</v>
      </c>
      <c r="P121" s="114">
        <v>0</v>
      </c>
      <c r="Q121" s="114">
        <v>0</v>
      </c>
      <c r="R121" s="114">
        <v>0</v>
      </c>
      <c r="S121" s="114">
        <v>0</v>
      </c>
      <c r="T121" s="114">
        <v>0</v>
      </c>
      <c r="U121" s="114">
        <v>0</v>
      </c>
      <c r="V121" s="114">
        <v>0</v>
      </c>
      <c r="W121" s="114">
        <v>0</v>
      </c>
      <c r="X121" s="116">
        <f t="shared" si="7"/>
        <v>50</v>
      </c>
      <c r="Y121" s="251"/>
      <c r="AD121" s="10">
        <v>1200</v>
      </c>
      <c r="AE121" s="10">
        <v>1202</v>
      </c>
      <c r="AF121" s="114">
        <v>50</v>
      </c>
      <c r="AG121" s="114">
        <f t="shared" si="8"/>
        <v>0</v>
      </c>
      <c r="AJ121" s="110">
        <v>8712015</v>
      </c>
      <c r="AK121" s="110" t="s">
        <v>704</v>
      </c>
      <c r="AL121" s="110" t="s">
        <v>704</v>
      </c>
      <c r="AM121" s="110" t="s">
        <v>704</v>
      </c>
      <c r="AN121" s="110" t="s">
        <v>704</v>
      </c>
      <c r="AO121" s="110" t="s">
        <v>704</v>
      </c>
      <c r="AP121" s="110" t="s">
        <v>704</v>
      </c>
      <c r="AQ121" s="110" t="s">
        <v>704</v>
      </c>
      <c r="AR121" s="110" t="s">
        <v>704</v>
      </c>
      <c r="AS121" s="110" t="s">
        <v>704</v>
      </c>
      <c r="AT121" s="110" t="s">
        <v>704</v>
      </c>
      <c r="AU121" s="110" t="s">
        <v>704</v>
      </c>
      <c r="AV121" s="110" t="s">
        <v>704</v>
      </c>
      <c r="AW121" s="110" t="s">
        <v>704</v>
      </c>
      <c r="AX121" s="110" t="s">
        <v>704</v>
      </c>
      <c r="AY121" s="110" t="s">
        <v>704</v>
      </c>
      <c r="AZ121" s="110" t="s">
        <v>704</v>
      </c>
      <c r="BA121" s="110" t="s">
        <v>704</v>
      </c>
      <c r="BB121" s="110" t="s">
        <v>704</v>
      </c>
      <c r="BC121" s="110" t="s">
        <v>704</v>
      </c>
      <c r="BD121" s="110" t="s">
        <v>704</v>
      </c>
      <c r="BE121" s="110" t="s">
        <v>704</v>
      </c>
      <c r="BF121" s="110" t="s">
        <v>704</v>
      </c>
      <c r="BG121" s="110" t="s">
        <v>704</v>
      </c>
      <c r="BH121" s="110" t="s">
        <v>704</v>
      </c>
      <c r="BI121" s="110" t="s">
        <v>704</v>
      </c>
      <c r="BJ121" s="110" t="s">
        <v>704</v>
      </c>
      <c r="BK121" s="110" t="s">
        <v>704</v>
      </c>
      <c r="BL121" s="110" t="s">
        <v>704</v>
      </c>
      <c r="BM121" s="110" t="s">
        <v>704</v>
      </c>
      <c r="BN121" s="110" t="s">
        <v>704</v>
      </c>
      <c r="BO121" s="110" t="s">
        <v>704</v>
      </c>
      <c r="BP121" s="110" t="s">
        <v>704</v>
      </c>
      <c r="BQ121" s="110" t="s">
        <v>704</v>
      </c>
      <c r="BR121" s="110" t="s">
        <v>704</v>
      </c>
      <c r="BS121" s="110" t="s">
        <v>704</v>
      </c>
      <c r="BT121" s="110" t="s">
        <v>704</v>
      </c>
      <c r="BU121" s="110" t="s">
        <v>704</v>
      </c>
      <c r="BV121" s="110" t="s">
        <v>704</v>
      </c>
      <c r="BW121" s="110" t="s">
        <v>704</v>
      </c>
      <c r="BX121" s="110" t="s">
        <v>704</v>
      </c>
      <c r="BY121" s="110" t="s">
        <v>704</v>
      </c>
      <c r="BZ121" s="110" t="s">
        <v>704</v>
      </c>
      <c r="CA121" s="110" t="s">
        <v>704</v>
      </c>
      <c r="CB121" s="110" t="s">
        <v>704</v>
      </c>
      <c r="CC121" s="110" t="s">
        <v>704</v>
      </c>
      <c r="CD121" s="110" t="s">
        <v>704</v>
      </c>
      <c r="CE121" s="110" t="s">
        <v>704</v>
      </c>
      <c r="CF121" s="110" t="s">
        <v>704</v>
      </c>
      <c r="CG121" s="110" t="s">
        <v>704</v>
      </c>
      <c r="CH121" s="110" t="s">
        <v>704</v>
      </c>
      <c r="CI121" s="110" t="s">
        <v>704</v>
      </c>
      <c r="CJ121" s="110" t="s">
        <v>704</v>
      </c>
      <c r="CK121" s="110" t="s">
        <v>704</v>
      </c>
      <c r="CL121" s="110" t="s">
        <v>704</v>
      </c>
      <c r="CM121" s="110" t="s">
        <v>704</v>
      </c>
      <c r="CN121" s="110" t="s">
        <v>704</v>
      </c>
      <c r="CO121" s="110" t="s">
        <v>704</v>
      </c>
      <c r="CP121" s="110" t="s">
        <v>704</v>
      </c>
      <c r="CQ121" s="110" t="s">
        <v>704</v>
      </c>
      <c r="CR121" s="110" t="s">
        <v>704</v>
      </c>
      <c r="CS121" s="110" t="s">
        <v>704</v>
      </c>
      <c r="CT121" s="110" t="s">
        <v>704</v>
      </c>
      <c r="CU121" s="110" t="s">
        <v>704</v>
      </c>
      <c r="CV121" s="110" t="s">
        <v>704</v>
      </c>
      <c r="CW121" s="110" t="s">
        <v>704</v>
      </c>
      <c r="CX121" s="110" t="s">
        <v>704</v>
      </c>
      <c r="CY121" s="110" t="s">
        <v>704</v>
      </c>
      <c r="CZ121" s="110" t="s">
        <v>704</v>
      </c>
      <c r="DA121" s="110" t="s">
        <v>704</v>
      </c>
      <c r="DB121" s="110" t="s">
        <v>704</v>
      </c>
      <c r="DC121" s="110" t="s">
        <v>704</v>
      </c>
      <c r="DD121" s="110" t="s">
        <v>704</v>
      </c>
      <c r="DE121" s="110" t="s">
        <v>704</v>
      </c>
      <c r="DF121" s="110" t="s">
        <v>704</v>
      </c>
    </row>
    <row r="122" spans="2:110" x14ac:dyDescent="0.2">
      <c r="B122" s="8" t="s">
        <v>301</v>
      </c>
      <c r="C122" s="9" t="s">
        <v>302</v>
      </c>
      <c r="D122" s="115" t="str">
        <f t="shared" si="13"/>
        <v xml:space="preserve">8704005                                                                          </v>
      </c>
      <c r="E122" s="114">
        <v>8204.58</v>
      </c>
      <c r="F122" s="114"/>
      <c r="G122" s="114"/>
      <c r="H122" s="114"/>
      <c r="I122" s="114">
        <v>0</v>
      </c>
      <c r="J122" s="114">
        <v>0</v>
      </c>
      <c r="K122" s="114">
        <v>0</v>
      </c>
      <c r="L122" s="114">
        <v>0</v>
      </c>
      <c r="M122" s="114">
        <v>0</v>
      </c>
      <c r="N122" s="114">
        <v>0</v>
      </c>
      <c r="O122" s="114">
        <v>0</v>
      </c>
      <c r="P122" s="114">
        <v>0</v>
      </c>
      <c r="Q122" s="114">
        <v>0</v>
      </c>
      <c r="R122" s="114">
        <v>0</v>
      </c>
      <c r="S122" s="114">
        <v>0</v>
      </c>
      <c r="T122" s="114">
        <v>0</v>
      </c>
      <c r="U122" s="114">
        <v>0</v>
      </c>
      <c r="V122" s="114">
        <v>0</v>
      </c>
      <c r="W122" s="114">
        <v>0</v>
      </c>
      <c r="X122" s="116">
        <f t="shared" si="7"/>
        <v>8204.58</v>
      </c>
      <c r="Y122" s="251"/>
      <c r="AD122" s="10">
        <v>1200</v>
      </c>
      <c r="AE122" s="10">
        <v>1203</v>
      </c>
      <c r="AF122" s="114">
        <v>8204.5799999999981</v>
      </c>
      <c r="AG122" s="114">
        <f t="shared" si="8"/>
        <v>0</v>
      </c>
      <c r="AJ122" s="110">
        <v>8704005</v>
      </c>
      <c r="AK122" s="110" t="s">
        <v>704</v>
      </c>
      <c r="AL122" s="110" t="s">
        <v>704</v>
      </c>
      <c r="AM122" s="110" t="s">
        <v>704</v>
      </c>
      <c r="AN122" s="110" t="s">
        <v>704</v>
      </c>
      <c r="AO122" s="110" t="s">
        <v>704</v>
      </c>
      <c r="AP122" s="110" t="s">
        <v>704</v>
      </c>
      <c r="AQ122" s="110" t="s">
        <v>704</v>
      </c>
      <c r="AR122" s="110" t="s">
        <v>704</v>
      </c>
      <c r="AS122" s="110" t="s">
        <v>704</v>
      </c>
      <c r="AT122" s="110" t="s">
        <v>704</v>
      </c>
      <c r="AU122" s="110" t="s">
        <v>704</v>
      </c>
      <c r="AV122" s="110" t="s">
        <v>704</v>
      </c>
      <c r="AW122" s="110" t="s">
        <v>704</v>
      </c>
      <c r="AX122" s="110" t="s">
        <v>704</v>
      </c>
      <c r="AY122" s="110" t="s">
        <v>704</v>
      </c>
      <c r="AZ122" s="110" t="s">
        <v>704</v>
      </c>
      <c r="BA122" s="110" t="s">
        <v>704</v>
      </c>
      <c r="BB122" s="110" t="s">
        <v>704</v>
      </c>
      <c r="BC122" s="110" t="s">
        <v>704</v>
      </c>
      <c r="BD122" s="110" t="s">
        <v>704</v>
      </c>
      <c r="BE122" s="110" t="s">
        <v>704</v>
      </c>
      <c r="BF122" s="110" t="s">
        <v>704</v>
      </c>
      <c r="BG122" s="110" t="s">
        <v>704</v>
      </c>
      <c r="BH122" s="110" t="s">
        <v>704</v>
      </c>
      <c r="BI122" s="110" t="s">
        <v>704</v>
      </c>
      <c r="BJ122" s="110" t="s">
        <v>704</v>
      </c>
      <c r="BK122" s="110" t="s">
        <v>704</v>
      </c>
      <c r="BL122" s="110" t="s">
        <v>704</v>
      </c>
      <c r="BM122" s="110" t="s">
        <v>704</v>
      </c>
      <c r="BN122" s="110" t="s">
        <v>704</v>
      </c>
      <c r="BO122" s="110" t="s">
        <v>704</v>
      </c>
      <c r="BP122" s="110" t="s">
        <v>704</v>
      </c>
      <c r="BQ122" s="110" t="s">
        <v>704</v>
      </c>
      <c r="BR122" s="110" t="s">
        <v>704</v>
      </c>
      <c r="BS122" s="110" t="s">
        <v>704</v>
      </c>
      <c r="BT122" s="110" t="s">
        <v>704</v>
      </c>
      <c r="BU122" s="110" t="s">
        <v>704</v>
      </c>
      <c r="BV122" s="110" t="s">
        <v>704</v>
      </c>
      <c r="BW122" s="110" t="s">
        <v>704</v>
      </c>
      <c r="BX122" s="110" t="s">
        <v>704</v>
      </c>
      <c r="BY122" s="110" t="s">
        <v>704</v>
      </c>
      <c r="BZ122" s="110" t="s">
        <v>704</v>
      </c>
      <c r="CA122" s="110" t="s">
        <v>704</v>
      </c>
      <c r="CB122" s="110" t="s">
        <v>704</v>
      </c>
      <c r="CC122" s="110" t="s">
        <v>704</v>
      </c>
      <c r="CD122" s="110" t="s">
        <v>704</v>
      </c>
      <c r="CE122" s="110" t="s">
        <v>704</v>
      </c>
      <c r="CF122" s="110" t="s">
        <v>704</v>
      </c>
      <c r="CG122" s="110" t="s">
        <v>704</v>
      </c>
      <c r="CH122" s="110" t="s">
        <v>704</v>
      </c>
      <c r="CI122" s="110" t="s">
        <v>704</v>
      </c>
      <c r="CJ122" s="110" t="s">
        <v>704</v>
      </c>
      <c r="CK122" s="110" t="s">
        <v>704</v>
      </c>
      <c r="CL122" s="110" t="s">
        <v>704</v>
      </c>
      <c r="CM122" s="110" t="s">
        <v>704</v>
      </c>
      <c r="CN122" s="110" t="s">
        <v>704</v>
      </c>
      <c r="CO122" s="110" t="s">
        <v>704</v>
      </c>
      <c r="CP122" s="110" t="s">
        <v>704</v>
      </c>
      <c r="CQ122" s="110" t="s">
        <v>704</v>
      </c>
      <c r="CR122" s="110" t="s">
        <v>704</v>
      </c>
      <c r="CS122" s="110" t="s">
        <v>704</v>
      </c>
      <c r="CT122" s="110" t="s">
        <v>704</v>
      </c>
      <c r="CU122" s="110" t="s">
        <v>704</v>
      </c>
      <c r="CV122" s="110" t="s">
        <v>704</v>
      </c>
      <c r="CW122" s="110" t="s">
        <v>704</v>
      </c>
      <c r="CX122" s="110" t="s">
        <v>704</v>
      </c>
      <c r="CY122" s="110" t="s">
        <v>704</v>
      </c>
      <c r="CZ122" s="110" t="s">
        <v>704</v>
      </c>
      <c r="DA122" s="110" t="s">
        <v>704</v>
      </c>
      <c r="DB122" s="110" t="s">
        <v>704</v>
      </c>
      <c r="DC122" s="110" t="s">
        <v>704</v>
      </c>
      <c r="DD122" s="110" t="s">
        <v>704</v>
      </c>
      <c r="DE122" s="110" t="s">
        <v>704</v>
      </c>
      <c r="DF122" s="110" t="s">
        <v>704</v>
      </c>
    </row>
    <row r="123" spans="2:110" x14ac:dyDescent="0.2">
      <c r="B123" s="8" t="s">
        <v>303</v>
      </c>
      <c r="C123" s="9" t="s">
        <v>304</v>
      </c>
      <c r="D123" s="115" t="str">
        <f t="shared" si="13"/>
        <v xml:space="preserve">                                                                          </v>
      </c>
      <c r="E123" s="114">
        <v>0</v>
      </c>
      <c r="F123" s="114"/>
      <c r="G123" s="114"/>
      <c r="H123" s="114"/>
      <c r="I123" s="114">
        <v>0</v>
      </c>
      <c r="J123" s="114">
        <v>0</v>
      </c>
      <c r="K123" s="114">
        <v>0</v>
      </c>
      <c r="L123" s="114">
        <v>0</v>
      </c>
      <c r="M123" s="114">
        <v>0</v>
      </c>
      <c r="N123" s="114">
        <v>0</v>
      </c>
      <c r="O123" s="114">
        <v>0</v>
      </c>
      <c r="P123" s="114">
        <v>0</v>
      </c>
      <c r="Q123" s="114">
        <v>0</v>
      </c>
      <c r="R123" s="114">
        <v>0</v>
      </c>
      <c r="S123" s="114">
        <v>0</v>
      </c>
      <c r="T123" s="114">
        <v>0</v>
      </c>
      <c r="U123" s="114">
        <v>0</v>
      </c>
      <c r="V123" s="114">
        <v>0</v>
      </c>
      <c r="W123" s="114">
        <v>0</v>
      </c>
      <c r="X123" s="116">
        <f t="shared" si="7"/>
        <v>0</v>
      </c>
      <c r="Y123" s="251"/>
      <c r="AD123" s="10">
        <v>1200</v>
      </c>
      <c r="AE123" s="10">
        <v>1204</v>
      </c>
      <c r="AF123" s="114">
        <v>0</v>
      </c>
      <c r="AG123" s="114">
        <f t="shared" si="8"/>
        <v>0</v>
      </c>
      <c r="AJ123" s="110" t="s">
        <v>704</v>
      </c>
      <c r="AK123" s="110" t="s">
        <v>704</v>
      </c>
      <c r="AL123" s="110" t="s">
        <v>704</v>
      </c>
      <c r="AM123" s="110" t="s">
        <v>704</v>
      </c>
      <c r="AN123" s="110" t="s">
        <v>704</v>
      </c>
      <c r="AO123" s="110" t="s">
        <v>704</v>
      </c>
      <c r="AP123" s="110" t="s">
        <v>704</v>
      </c>
      <c r="AQ123" s="110" t="s">
        <v>704</v>
      </c>
      <c r="AR123" s="110" t="s">
        <v>704</v>
      </c>
      <c r="AS123" s="110" t="s">
        <v>704</v>
      </c>
      <c r="AT123" s="110" t="s">
        <v>704</v>
      </c>
      <c r="AU123" s="110" t="s">
        <v>704</v>
      </c>
      <c r="AV123" s="110" t="s">
        <v>704</v>
      </c>
      <c r="AW123" s="110" t="s">
        <v>704</v>
      </c>
      <c r="AX123" s="110" t="s">
        <v>704</v>
      </c>
      <c r="AY123" s="110" t="s">
        <v>704</v>
      </c>
      <c r="AZ123" s="110" t="s">
        <v>704</v>
      </c>
      <c r="BA123" s="110" t="s">
        <v>704</v>
      </c>
      <c r="BB123" s="110" t="s">
        <v>704</v>
      </c>
      <c r="BC123" s="110" t="s">
        <v>704</v>
      </c>
      <c r="BD123" s="110" t="s">
        <v>704</v>
      </c>
      <c r="BE123" s="110" t="s">
        <v>704</v>
      </c>
      <c r="BF123" s="110" t="s">
        <v>704</v>
      </c>
      <c r="BG123" s="110" t="s">
        <v>704</v>
      </c>
      <c r="BH123" s="110" t="s">
        <v>704</v>
      </c>
      <c r="BI123" s="110" t="s">
        <v>704</v>
      </c>
      <c r="BJ123" s="110" t="s">
        <v>704</v>
      </c>
      <c r="BK123" s="110" t="s">
        <v>704</v>
      </c>
      <c r="BL123" s="110" t="s">
        <v>704</v>
      </c>
      <c r="BM123" s="110" t="s">
        <v>704</v>
      </c>
      <c r="BN123" s="110" t="s">
        <v>704</v>
      </c>
      <c r="BO123" s="110" t="s">
        <v>704</v>
      </c>
      <c r="BP123" s="110" t="s">
        <v>704</v>
      </c>
      <c r="BQ123" s="110" t="s">
        <v>704</v>
      </c>
      <c r="BR123" s="110" t="s">
        <v>704</v>
      </c>
      <c r="BS123" s="110" t="s">
        <v>704</v>
      </c>
      <c r="BT123" s="110" t="s">
        <v>704</v>
      </c>
      <c r="BU123" s="110" t="s">
        <v>704</v>
      </c>
      <c r="BV123" s="110" t="s">
        <v>704</v>
      </c>
      <c r="BW123" s="110" t="s">
        <v>704</v>
      </c>
      <c r="BX123" s="110" t="s">
        <v>704</v>
      </c>
      <c r="BY123" s="110" t="s">
        <v>704</v>
      </c>
      <c r="BZ123" s="110" t="s">
        <v>704</v>
      </c>
      <c r="CA123" s="110" t="s">
        <v>704</v>
      </c>
      <c r="CB123" s="110" t="s">
        <v>704</v>
      </c>
      <c r="CC123" s="110" t="s">
        <v>704</v>
      </c>
      <c r="CD123" s="110" t="s">
        <v>704</v>
      </c>
      <c r="CE123" s="110" t="s">
        <v>704</v>
      </c>
      <c r="CF123" s="110" t="s">
        <v>704</v>
      </c>
      <c r="CG123" s="110" t="s">
        <v>704</v>
      </c>
      <c r="CH123" s="110" t="s">
        <v>704</v>
      </c>
      <c r="CI123" s="110" t="s">
        <v>704</v>
      </c>
      <c r="CJ123" s="110" t="s">
        <v>704</v>
      </c>
      <c r="CK123" s="110" t="s">
        <v>704</v>
      </c>
      <c r="CL123" s="110" t="s">
        <v>704</v>
      </c>
      <c r="CM123" s="110" t="s">
        <v>704</v>
      </c>
      <c r="CN123" s="110" t="s">
        <v>704</v>
      </c>
      <c r="CO123" s="110" t="s">
        <v>704</v>
      </c>
      <c r="CP123" s="110" t="s">
        <v>704</v>
      </c>
      <c r="CQ123" s="110" t="s">
        <v>704</v>
      </c>
      <c r="CR123" s="110" t="s">
        <v>704</v>
      </c>
      <c r="CS123" s="110" t="s">
        <v>704</v>
      </c>
      <c r="CT123" s="110" t="s">
        <v>704</v>
      </c>
      <c r="CU123" s="110" t="s">
        <v>704</v>
      </c>
      <c r="CV123" s="110" t="s">
        <v>704</v>
      </c>
      <c r="CW123" s="110" t="s">
        <v>704</v>
      </c>
      <c r="CX123" s="110" t="s">
        <v>704</v>
      </c>
      <c r="CY123" s="110" t="s">
        <v>704</v>
      </c>
      <c r="CZ123" s="110" t="s">
        <v>704</v>
      </c>
      <c r="DA123" s="110" t="s">
        <v>704</v>
      </c>
      <c r="DB123" s="110" t="s">
        <v>704</v>
      </c>
      <c r="DC123" s="110" t="s">
        <v>704</v>
      </c>
      <c r="DD123" s="110" t="s">
        <v>704</v>
      </c>
      <c r="DE123" s="110" t="s">
        <v>704</v>
      </c>
      <c r="DF123" s="110" t="s">
        <v>704</v>
      </c>
    </row>
    <row r="124" spans="2:110" x14ac:dyDescent="0.2">
      <c r="B124" s="8" t="s">
        <v>305</v>
      </c>
      <c r="C124" s="9" t="s">
        <v>306</v>
      </c>
      <c r="D124" s="115" t="str">
        <f t="shared" si="13"/>
        <v xml:space="preserve">8713202                                                                          </v>
      </c>
      <c r="E124" s="114">
        <v>1648.66</v>
      </c>
      <c r="F124" s="114"/>
      <c r="G124" s="114"/>
      <c r="H124" s="114"/>
      <c r="I124" s="114">
        <v>0</v>
      </c>
      <c r="J124" s="114">
        <v>0</v>
      </c>
      <c r="K124" s="114">
        <v>0</v>
      </c>
      <c r="L124" s="114">
        <v>0</v>
      </c>
      <c r="M124" s="114">
        <v>0</v>
      </c>
      <c r="N124" s="114">
        <v>0</v>
      </c>
      <c r="O124" s="114">
        <v>0</v>
      </c>
      <c r="P124" s="114">
        <v>0</v>
      </c>
      <c r="Q124" s="114">
        <v>0</v>
      </c>
      <c r="R124" s="114">
        <v>0</v>
      </c>
      <c r="S124" s="114">
        <v>0</v>
      </c>
      <c r="T124" s="114">
        <v>0</v>
      </c>
      <c r="U124" s="114">
        <v>0</v>
      </c>
      <c r="V124" s="114">
        <v>0</v>
      </c>
      <c r="W124" s="114">
        <v>0</v>
      </c>
      <c r="X124" s="116">
        <f t="shared" si="7"/>
        <v>1648.66</v>
      </c>
      <c r="Y124" s="251"/>
      <c r="AD124" s="10">
        <v>1200</v>
      </c>
      <c r="AE124" s="10">
        <v>1205</v>
      </c>
      <c r="AF124" s="114">
        <v>1648.6599999999999</v>
      </c>
      <c r="AG124" s="114">
        <f t="shared" si="8"/>
        <v>0</v>
      </c>
      <c r="AJ124" s="110">
        <v>8713202</v>
      </c>
      <c r="AK124" s="110" t="s">
        <v>704</v>
      </c>
      <c r="AL124" s="110" t="s">
        <v>704</v>
      </c>
      <c r="AM124" s="110" t="s">
        <v>704</v>
      </c>
      <c r="AN124" s="110" t="s">
        <v>704</v>
      </c>
      <c r="AO124" s="110" t="s">
        <v>704</v>
      </c>
      <c r="AP124" s="110" t="s">
        <v>704</v>
      </c>
      <c r="AQ124" s="110" t="s">
        <v>704</v>
      </c>
      <c r="AR124" s="110" t="s">
        <v>704</v>
      </c>
      <c r="AS124" s="110" t="s">
        <v>704</v>
      </c>
      <c r="AT124" s="110" t="s">
        <v>704</v>
      </c>
      <c r="AU124" s="110" t="s">
        <v>704</v>
      </c>
      <c r="AV124" s="110" t="s">
        <v>704</v>
      </c>
      <c r="AW124" s="110" t="s">
        <v>704</v>
      </c>
      <c r="AX124" s="110" t="s">
        <v>704</v>
      </c>
      <c r="AY124" s="110" t="s">
        <v>704</v>
      </c>
      <c r="AZ124" s="110" t="s">
        <v>704</v>
      </c>
      <c r="BA124" s="110" t="s">
        <v>704</v>
      </c>
      <c r="BB124" s="110" t="s">
        <v>704</v>
      </c>
      <c r="BC124" s="110" t="s">
        <v>704</v>
      </c>
      <c r="BD124" s="110" t="s">
        <v>704</v>
      </c>
      <c r="BE124" s="110" t="s">
        <v>704</v>
      </c>
      <c r="BF124" s="110" t="s">
        <v>704</v>
      </c>
      <c r="BG124" s="110" t="s">
        <v>704</v>
      </c>
      <c r="BH124" s="110" t="s">
        <v>704</v>
      </c>
      <c r="BI124" s="110" t="s">
        <v>704</v>
      </c>
      <c r="BJ124" s="110" t="s">
        <v>704</v>
      </c>
      <c r="BK124" s="110" t="s">
        <v>704</v>
      </c>
      <c r="BL124" s="110" t="s">
        <v>704</v>
      </c>
      <c r="BM124" s="110" t="s">
        <v>704</v>
      </c>
      <c r="BN124" s="110" t="s">
        <v>704</v>
      </c>
      <c r="BO124" s="110" t="s">
        <v>704</v>
      </c>
      <c r="BP124" s="110" t="s">
        <v>704</v>
      </c>
      <c r="BQ124" s="110" t="s">
        <v>704</v>
      </c>
      <c r="BR124" s="110" t="s">
        <v>704</v>
      </c>
      <c r="BS124" s="110" t="s">
        <v>704</v>
      </c>
      <c r="BT124" s="110" t="s">
        <v>704</v>
      </c>
      <c r="BU124" s="110" t="s">
        <v>704</v>
      </c>
      <c r="BV124" s="110" t="s">
        <v>704</v>
      </c>
      <c r="BW124" s="110" t="s">
        <v>704</v>
      </c>
      <c r="BX124" s="110" t="s">
        <v>704</v>
      </c>
      <c r="BY124" s="110" t="s">
        <v>704</v>
      </c>
      <c r="BZ124" s="110" t="s">
        <v>704</v>
      </c>
      <c r="CA124" s="110" t="s">
        <v>704</v>
      </c>
      <c r="CB124" s="110" t="s">
        <v>704</v>
      </c>
      <c r="CC124" s="110" t="s">
        <v>704</v>
      </c>
      <c r="CD124" s="110" t="s">
        <v>704</v>
      </c>
      <c r="CE124" s="110" t="s">
        <v>704</v>
      </c>
      <c r="CF124" s="110" t="s">
        <v>704</v>
      </c>
      <c r="CG124" s="110" t="s">
        <v>704</v>
      </c>
      <c r="CH124" s="110" t="s">
        <v>704</v>
      </c>
      <c r="CI124" s="110" t="s">
        <v>704</v>
      </c>
      <c r="CJ124" s="110" t="s">
        <v>704</v>
      </c>
      <c r="CK124" s="110" t="s">
        <v>704</v>
      </c>
      <c r="CL124" s="110" t="s">
        <v>704</v>
      </c>
      <c r="CM124" s="110" t="s">
        <v>704</v>
      </c>
      <c r="CN124" s="110" t="s">
        <v>704</v>
      </c>
      <c r="CO124" s="110" t="s">
        <v>704</v>
      </c>
      <c r="CP124" s="110" t="s">
        <v>704</v>
      </c>
      <c r="CQ124" s="110" t="s">
        <v>704</v>
      </c>
      <c r="CR124" s="110" t="s">
        <v>704</v>
      </c>
      <c r="CS124" s="110" t="s">
        <v>704</v>
      </c>
      <c r="CT124" s="110" t="s">
        <v>704</v>
      </c>
      <c r="CU124" s="110" t="s">
        <v>704</v>
      </c>
      <c r="CV124" s="110" t="s">
        <v>704</v>
      </c>
      <c r="CW124" s="110" t="s">
        <v>704</v>
      </c>
      <c r="CX124" s="110" t="s">
        <v>704</v>
      </c>
      <c r="CY124" s="110" t="s">
        <v>704</v>
      </c>
      <c r="CZ124" s="110" t="s">
        <v>704</v>
      </c>
      <c r="DA124" s="110" t="s">
        <v>704</v>
      </c>
      <c r="DB124" s="110" t="s">
        <v>704</v>
      </c>
      <c r="DC124" s="110" t="s">
        <v>704</v>
      </c>
      <c r="DD124" s="110" t="s">
        <v>704</v>
      </c>
      <c r="DE124" s="110" t="s">
        <v>704</v>
      </c>
      <c r="DF124" s="110" t="s">
        <v>704</v>
      </c>
    </row>
    <row r="125" spans="2:110" x14ac:dyDescent="0.2">
      <c r="B125" s="8" t="s">
        <v>307</v>
      </c>
      <c r="C125" s="9" t="s">
        <v>308</v>
      </c>
      <c r="D125" s="115" t="str">
        <f t="shared" si="13"/>
        <v xml:space="preserve">8712005                                                                          </v>
      </c>
      <c r="E125" s="114">
        <v>9342.44</v>
      </c>
      <c r="F125" s="114"/>
      <c r="G125" s="114"/>
      <c r="H125" s="114"/>
      <c r="I125" s="114">
        <v>0</v>
      </c>
      <c r="J125" s="114">
        <v>0</v>
      </c>
      <c r="K125" s="114">
        <v>0</v>
      </c>
      <c r="L125" s="114">
        <v>0</v>
      </c>
      <c r="M125" s="114">
        <v>0</v>
      </c>
      <c r="N125" s="114">
        <v>0</v>
      </c>
      <c r="O125" s="114">
        <v>0</v>
      </c>
      <c r="P125" s="114">
        <v>0</v>
      </c>
      <c r="Q125" s="114">
        <v>0</v>
      </c>
      <c r="R125" s="114">
        <v>0</v>
      </c>
      <c r="S125" s="114">
        <v>0</v>
      </c>
      <c r="T125" s="114">
        <v>0</v>
      </c>
      <c r="U125" s="114">
        <v>0</v>
      </c>
      <c r="V125" s="114">
        <v>0</v>
      </c>
      <c r="W125" s="114">
        <v>0</v>
      </c>
      <c r="X125" s="116">
        <f t="shared" si="7"/>
        <v>9342.44</v>
      </c>
      <c r="Y125" s="251"/>
      <c r="AD125" s="10">
        <v>1200</v>
      </c>
      <c r="AE125" s="10">
        <v>1206</v>
      </c>
      <c r="AF125" s="114">
        <v>9342.44</v>
      </c>
      <c r="AG125" s="114">
        <f t="shared" si="8"/>
        <v>0</v>
      </c>
      <c r="AJ125" s="110">
        <v>8712005</v>
      </c>
      <c r="AK125" s="110" t="s">
        <v>704</v>
      </c>
      <c r="AL125" s="110" t="s">
        <v>704</v>
      </c>
      <c r="AM125" s="110" t="s">
        <v>704</v>
      </c>
      <c r="AN125" s="110" t="s">
        <v>704</v>
      </c>
      <c r="AO125" s="110" t="s">
        <v>704</v>
      </c>
      <c r="AP125" s="110" t="s">
        <v>704</v>
      </c>
      <c r="AQ125" s="110" t="s">
        <v>704</v>
      </c>
      <c r="AR125" s="110" t="s">
        <v>704</v>
      </c>
      <c r="AS125" s="110" t="s">
        <v>704</v>
      </c>
      <c r="AT125" s="110" t="s">
        <v>704</v>
      </c>
      <c r="AU125" s="110" t="s">
        <v>704</v>
      </c>
      <c r="AV125" s="110" t="s">
        <v>704</v>
      </c>
      <c r="AW125" s="110" t="s">
        <v>704</v>
      </c>
      <c r="AX125" s="110" t="s">
        <v>704</v>
      </c>
      <c r="AY125" s="110" t="s">
        <v>704</v>
      </c>
      <c r="AZ125" s="110" t="s">
        <v>704</v>
      </c>
      <c r="BA125" s="110" t="s">
        <v>704</v>
      </c>
      <c r="BB125" s="110" t="s">
        <v>704</v>
      </c>
      <c r="BC125" s="110" t="s">
        <v>704</v>
      </c>
      <c r="BD125" s="110" t="s">
        <v>704</v>
      </c>
      <c r="BE125" s="110" t="s">
        <v>704</v>
      </c>
      <c r="BF125" s="110" t="s">
        <v>704</v>
      </c>
      <c r="BG125" s="110" t="s">
        <v>704</v>
      </c>
      <c r="BH125" s="110" t="s">
        <v>704</v>
      </c>
      <c r="BI125" s="110" t="s">
        <v>704</v>
      </c>
      <c r="BJ125" s="110" t="s">
        <v>704</v>
      </c>
      <c r="BK125" s="110" t="s">
        <v>704</v>
      </c>
      <c r="BL125" s="110" t="s">
        <v>704</v>
      </c>
      <c r="BM125" s="110" t="s">
        <v>704</v>
      </c>
      <c r="BN125" s="110" t="s">
        <v>704</v>
      </c>
      <c r="BO125" s="110" t="s">
        <v>704</v>
      </c>
      <c r="BP125" s="110" t="s">
        <v>704</v>
      </c>
      <c r="BQ125" s="110" t="s">
        <v>704</v>
      </c>
      <c r="BR125" s="110" t="s">
        <v>704</v>
      </c>
      <c r="BS125" s="110" t="s">
        <v>704</v>
      </c>
      <c r="BT125" s="110" t="s">
        <v>704</v>
      </c>
      <c r="BU125" s="110" t="s">
        <v>704</v>
      </c>
      <c r="BV125" s="110" t="s">
        <v>704</v>
      </c>
      <c r="BW125" s="110" t="s">
        <v>704</v>
      </c>
      <c r="BX125" s="110" t="s">
        <v>704</v>
      </c>
      <c r="BY125" s="110" t="s">
        <v>704</v>
      </c>
      <c r="BZ125" s="110" t="s">
        <v>704</v>
      </c>
      <c r="CA125" s="110" t="s">
        <v>704</v>
      </c>
      <c r="CB125" s="110" t="s">
        <v>704</v>
      </c>
      <c r="CC125" s="110" t="s">
        <v>704</v>
      </c>
      <c r="CD125" s="110" t="s">
        <v>704</v>
      </c>
      <c r="CE125" s="110" t="s">
        <v>704</v>
      </c>
      <c r="CF125" s="110" t="s">
        <v>704</v>
      </c>
      <c r="CG125" s="110" t="s">
        <v>704</v>
      </c>
      <c r="CH125" s="110" t="s">
        <v>704</v>
      </c>
      <c r="CI125" s="110" t="s">
        <v>704</v>
      </c>
      <c r="CJ125" s="110" t="s">
        <v>704</v>
      </c>
      <c r="CK125" s="110" t="s">
        <v>704</v>
      </c>
      <c r="CL125" s="110" t="s">
        <v>704</v>
      </c>
      <c r="CM125" s="110" t="s">
        <v>704</v>
      </c>
      <c r="CN125" s="110" t="s">
        <v>704</v>
      </c>
      <c r="CO125" s="110" t="s">
        <v>704</v>
      </c>
      <c r="CP125" s="110" t="s">
        <v>704</v>
      </c>
      <c r="CQ125" s="110" t="s">
        <v>704</v>
      </c>
      <c r="CR125" s="110" t="s">
        <v>704</v>
      </c>
      <c r="CS125" s="110" t="s">
        <v>704</v>
      </c>
      <c r="CT125" s="110" t="s">
        <v>704</v>
      </c>
      <c r="CU125" s="110" t="s">
        <v>704</v>
      </c>
      <c r="CV125" s="110" t="s">
        <v>704</v>
      </c>
      <c r="CW125" s="110" t="s">
        <v>704</v>
      </c>
      <c r="CX125" s="110" t="s">
        <v>704</v>
      </c>
      <c r="CY125" s="110" t="s">
        <v>704</v>
      </c>
      <c r="CZ125" s="110" t="s">
        <v>704</v>
      </c>
      <c r="DA125" s="110" t="s">
        <v>704</v>
      </c>
      <c r="DB125" s="110" t="s">
        <v>704</v>
      </c>
      <c r="DC125" s="110" t="s">
        <v>704</v>
      </c>
      <c r="DD125" s="110" t="s">
        <v>704</v>
      </c>
      <c r="DE125" s="110" t="s">
        <v>704</v>
      </c>
      <c r="DF125" s="110" t="s">
        <v>704</v>
      </c>
    </row>
    <row r="126" spans="2:110" x14ac:dyDescent="0.2">
      <c r="B126" s="8" t="s">
        <v>309</v>
      </c>
      <c r="C126" s="9" t="s">
        <v>310</v>
      </c>
      <c r="D126" s="115" t="str">
        <f t="shared" si="13"/>
        <v xml:space="preserve">                                                                          </v>
      </c>
      <c r="E126" s="114">
        <v>0</v>
      </c>
      <c r="F126" s="114"/>
      <c r="G126" s="114"/>
      <c r="H126" s="114"/>
      <c r="I126" s="114">
        <v>0</v>
      </c>
      <c r="J126" s="114">
        <v>0</v>
      </c>
      <c r="K126" s="114">
        <v>0</v>
      </c>
      <c r="L126" s="114">
        <v>0</v>
      </c>
      <c r="M126" s="114">
        <v>0</v>
      </c>
      <c r="N126" s="114">
        <v>0</v>
      </c>
      <c r="O126" s="114">
        <v>0</v>
      </c>
      <c r="P126" s="114">
        <v>0</v>
      </c>
      <c r="Q126" s="114">
        <v>0</v>
      </c>
      <c r="R126" s="114">
        <v>0</v>
      </c>
      <c r="S126" s="114">
        <v>0</v>
      </c>
      <c r="T126" s="114">
        <v>0</v>
      </c>
      <c r="U126" s="114">
        <v>0</v>
      </c>
      <c r="V126" s="114">
        <v>0</v>
      </c>
      <c r="W126" s="114">
        <v>0</v>
      </c>
      <c r="X126" s="116">
        <f t="shared" si="7"/>
        <v>0</v>
      </c>
      <c r="Y126" s="251"/>
      <c r="AD126" s="10">
        <v>1200</v>
      </c>
      <c r="AE126" s="10">
        <v>1207</v>
      </c>
      <c r="AF126" s="114">
        <v>0</v>
      </c>
      <c r="AG126" s="114">
        <f t="shared" si="8"/>
        <v>0</v>
      </c>
      <c r="AJ126" s="110" t="s">
        <v>704</v>
      </c>
      <c r="AK126" s="110" t="s">
        <v>704</v>
      </c>
      <c r="AL126" s="110" t="s">
        <v>704</v>
      </c>
      <c r="AM126" s="110" t="s">
        <v>704</v>
      </c>
      <c r="AN126" s="110" t="s">
        <v>704</v>
      </c>
      <c r="AO126" s="110" t="s">
        <v>704</v>
      </c>
      <c r="AP126" s="110" t="s">
        <v>704</v>
      </c>
      <c r="AQ126" s="110" t="s">
        <v>704</v>
      </c>
      <c r="AR126" s="110" t="s">
        <v>704</v>
      </c>
      <c r="AS126" s="110" t="s">
        <v>704</v>
      </c>
      <c r="AT126" s="110" t="s">
        <v>704</v>
      </c>
      <c r="AU126" s="110" t="s">
        <v>704</v>
      </c>
      <c r="AV126" s="110" t="s">
        <v>704</v>
      </c>
      <c r="AW126" s="110" t="s">
        <v>704</v>
      </c>
      <c r="AX126" s="110" t="s">
        <v>704</v>
      </c>
      <c r="AY126" s="110" t="s">
        <v>704</v>
      </c>
      <c r="AZ126" s="110" t="s">
        <v>704</v>
      </c>
      <c r="BA126" s="110" t="s">
        <v>704</v>
      </c>
      <c r="BB126" s="110" t="s">
        <v>704</v>
      </c>
      <c r="BC126" s="110" t="s">
        <v>704</v>
      </c>
      <c r="BD126" s="110" t="s">
        <v>704</v>
      </c>
      <c r="BE126" s="110" t="s">
        <v>704</v>
      </c>
      <c r="BF126" s="110" t="s">
        <v>704</v>
      </c>
      <c r="BG126" s="110" t="s">
        <v>704</v>
      </c>
      <c r="BH126" s="110" t="s">
        <v>704</v>
      </c>
      <c r="BI126" s="110" t="s">
        <v>704</v>
      </c>
      <c r="BJ126" s="110" t="s">
        <v>704</v>
      </c>
      <c r="BK126" s="110" t="s">
        <v>704</v>
      </c>
      <c r="BL126" s="110" t="s">
        <v>704</v>
      </c>
      <c r="BM126" s="110" t="s">
        <v>704</v>
      </c>
      <c r="BN126" s="110" t="s">
        <v>704</v>
      </c>
      <c r="BO126" s="110" t="s">
        <v>704</v>
      </c>
      <c r="BP126" s="110" t="s">
        <v>704</v>
      </c>
      <c r="BQ126" s="110" t="s">
        <v>704</v>
      </c>
      <c r="BR126" s="110" t="s">
        <v>704</v>
      </c>
      <c r="BS126" s="110" t="s">
        <v>704</v>
      </c>
      <c r="BT126" s="110" t="s">
        <v>704</v>
      </c>
      <c r="BU126" s="110" t="s">
        <v>704</v>
      </c>
      <c r="BV126" s="110" t="s">
        <v>704</v>
      </c>
      <c r="BW126" s="110" t="s">
        <v>704</v>
      </c>
      <c r="BX126" s="110" t="s">
        <v>704</v>
      </c>
      <c r="BY126" s="110" t="s">
        <v>704</v>
      </c>
      <c r="BZ126" s="110" t="s">
        <v>704</v>
      </c>
      <c r="CA126" s="110" t="s">
        <v>704</v>
      </c>
      <c r="CB126" s="110" t="s">
        <v>704</v>
      </c>
      <c r="CC126" s="110" t="s">
        <v>704</v>
      </c>
      <c r="CD126" s="110" t="s">
        <v>704</v>
      </c>
      <c r="CE126" s="110" t="s">
        <v>704</v>
      </c>
      <c r="CF126" s="110" t="s">
        <v>704</v>
      </c>
      <c r="CG126" s="110" t="s">
        <v>704</v>
      </c>
      <c r="CH126" s="110" t="s">
        <v>704</v>
      </c>
      <c r="CI126" s="110" t="s">
        <v>704</v>
      </c>
      <c r="CJ126" s="110" t="s">
        <v>704</v>
      </c>
      <c r="CK126" s="110" t="s">
        <v>704</v>
      </c>
      <c r="CL126" s="110" t="s">
        <v>704</v>
      </c>
      <c r="CM126" s="110" t="s">
        <v>704</v>
      </c>
      <c r="CN126" s="110" t="s">
        <v>704</v>
      </c>
      <c r="CO126" s="110" t="s">
        <v>704</v>
      </c>
      <c r="CP126" s="110" t="s">
        <v>704</v>
      </c>
      <c r="CQ126" s="110" t="s">
        <v>704</v>
      </c>
      <c r="CR126" s="110" t="s">
        <v>704</v>
      </c>
      <c r="CS126" s="110" t="s">
        <v>704</v>
      </c>
      <c r="CT126" s="110" t="s">
        <v>704</v>
      </c>
      <c r="CU126" s="110" t="s">
        <v>704</v>
      </c>
      <c r="CV126" s="110" t="s">
        <v>704</v>
      </c>
      <c r="CW126" s="110" t="s">
        <v>704</v>
      </c>
      <c r="CX126" s="110" t="s">
        <v>704</v>
      </c>
      <c r="CY126" s="110" t="s">
        <v>704</v>
      </c>
      <c r="CZ126" s="110" t="s">
        <v>704</v>
      </c>
      <c r="DA126" s="110" t="s">
        <v>704</v>
      </c>
      <c r="DB126" s="110" t="s">
        <v>704</v>
      </c>
      <c r="DC126" s="110" t="s">
        <v>704</v>
      </c>
      <c r="DD126" s="110" t="s">
        <v>704</v>
      </c>
      <c r="DE126" s="110" t="s">
        <v>704</v>
      </c>
      <c r="DF126" s="110" t="s">
        <v>704</v>
      </c>
    </row>
    <row r="127" spans="2:110" x14ac:dyDescent="0.2">
      <c r="B127" s="8" t="s">
        <v>311</v>
      </c>
      <c r="C127" s="11" t="s">
        <v>312</v>
      </c>
      <c r="D127" s="115" t="str">
        <f t="shared" si="13"/>
        <v xml:space="preserve">8704009                                                                          </v>
      </c>
      <c r="E127" s="114">
        <v>2369.44</v>
      </c>
      <c r="F127" s="114"/>
      <c r="G127" s="114"/>
      <c r="H127" s="114"/>
      <c r="I127" s="114">
        <v>0</v>
      </c>
      <c r="J127" s="114">
        <v>-511.2</v>
      </c>
      <c r="K127" s="114">
        <v>0</v>
      </c>
      <c r="L127" s="114">
        <v>0</v>
      </c>
      <c r="M127" s="114">
        <v>0</v>
      </c>
      <c r="N127" s="114">
        <v>2526.1999999999998</v>
      </c>
      <c r="O127" s="114">
        <v>0</v>
      </c>
      <c r="P127" s="114">
        <v>0</v>
      </c>
      <c r="Q127" s="114">
        <v>0</v>
      </c>
      <c r="R127" s="114">
        <v>0</v>
      </c>
      <c r="S127" s="114">
        <v>0</v>
      </c>
      <c r="T127" s="114">
        <v>0</v>
      </c>
      <c r="U127" s="114">
        <v>0</v>
      </c>
      <c r="V127" s="114">
        <v>0</v>
      </c>
      <c r="W127" s="114">
        <v>0</v>
      </c>
      <c r="X127" s="116">
        <f t="shared" si="7"/>
        <v>4384.4399999999996</v>
      </c>
      <c r="Y127" s="251"/>
      <c r="AD127" s="10">
        <v>1200</v>
      </c>
      <c r="AE127" s="10">
        <v>1208</v>
      </c>
      <c r="AF127" s="114">
        <v>4384.4399999999996</v>
      </c>
      <c r="AG127" s="114">
        <f t="shared" si="8"/>
        <v>0</v>
      </c>
      <c r="AJ127" s="110">
        <v>8704009</v>
      </c>
      <c r="AK127" s="110" t="s">
        <v>704</v>
      </c>
      <c r="AL127" s="110" t="s">
        <v>704</v>
      </c>
      <c r="AM127" s="110" t="s">
        <v>704</v>
      </c>
      <c r="AN127" s="110" t="s">
        <v>704</v>
      </c>
      <c r="AO127" s="110" t="s">
        <v>704</v>
      </c>
      <c r="AP127" s="110" t="s">
        <v>704</v>
      </c>
      <c r="AQ127" s="110" t="s">
        <v>704</v>
      </c>
      <c r="AR127" s="110" t="s">
        <v>704</v>
      </c>
      <c r="AS127" s="110" t="s">
        <v>704</v>
      </c>
      <c r="AT127" s="110" t="s">
        <v>704</v>
      </c>
      <c r="AU127" s="110" t="s">
        <v>704</v>
      </c>
      <c r="AV127" s="110" t="s">
        <v>704</v>
      </c>
      <c r="AW127" s="110" t="s">
        <v>704</v>
      </c>
      <c r="AX127" s="110" t="s">
        <v>704</v>
      </c>
      <c r="AY127" s="110" t="s">
        <v>704</v>
      </c>
      <c r="AZ127" s="110" t="s">
        <v>704</v>
      </c>
      <c r="BA127" s="110" t="s">
        <v>704</v>
      </c>
      <c r="BB127" s="110" t="s">
        <v>704</v>
      </c>
      <c r="BC127" s="110" t="s">
        <v>704</v>
      </c>
      <c r="BD127" s="110" t="s">
        <v>704</v>
      </c>
      <c r="BE127" s="110" t="s">
        <v>704</v>
      </c>
      <c r="BF127" s="110" t="s">
        <v>704</v>
      </c>
      <c r="BG127" s="110" t="s">
        <v>704</v>
      </c>
      <c r="BH127" s="110" t="s">
        <v>704</v>
      </c>
      <c r="BI127" s="110" t="s">
        <v>704</v>
      </c>
      <c r="BJ127" s="110" t="s">
        <v>704</v>
      </c>
      <c r="BK127" s="110" t="s">
        <v>704</v>
      </c>
      <c r="BL127" s="110" t="s">
        <v>704</v>
      </c>
      <c r="BM127" s="110" t="s">
        <v>704</v>
      </c>
      <c r="BN127" s="110" t="s">
        <v>704</v>
      </c>
      <c r="BO127" s="110" t="s">
        <v>704</v>
      </c>
      <c r="BP127" s="110" t="s">
        <v>704</v>
      </c>
      <c r="BQ127" s="110" t="s">
        <v>704</v>
      </c>
      <c r="BR127" s="110" t="s">
        <v>704</v>
      </c>
      <c r="BS127" s="110" t="s">
        <v>704</v>
      </c>
      <c r="BT127" s="110" t="s">
        <v>704</v>
      </c>
      <c r="BU127" s="110" t="s">
        <v>704</v>
      </c>
      <c r="BV127" s="110" t="s">
        <v>704</v>
      </c>
      <c r="BW127" s="110" t="s">
        <v>704</v>
      </c>
      <c r="BX127" s="110" t="s">
        <v>704</v>
      </c>
      <c r="BY127" s="110" t="s">
        <v>704</v>
      </c>
      <c r="BZ127" s="110" t="s">
        <v>704</v>
      </c>
      <c r="CA127" s="110" t="s">
        <v>704</v>
      </c>
      <c r="CB127" s="110" t="s">
        <v>704</v>
      </c>
      <c r="CC127" s="110" t="s">
        <v>704</v>
      </c>
      <c r="CD127" s="110" t="s">
        <v>704</v>
      </c>
      <c r="CE127" s="110" t="s">
        <v>704</v>
      </c>
      <c r="CF127" s="110" t="s">
        <v>704</v>
      </c>
      <c r="CG127" s="110" t="s">
        <v>704</v>
      </c>
      <c r="CH127" s="110" t="s">
        <v>704</v>
      </c>
      <c r="CI127" s="110" t="s">
        <v>704</v>
      </c>
      <c r="CJ127" s="110" t="s">
        <v>704</v>
      </c>
      <c r="CK127" s="110" t="s">
        <v>704</v>
      </c>
      <c r="CL127" s="110" t="s">
        <v>704</v>
      </c>
      <c r="CM127" s="110" t="s">
        <v>704</v>
      </c>
      <c r="CN127" s="110" t="s">
        <v>704</v>
      </c>
      <c r="CO127" s="110" t="s">
        <v>704</v>
      </c>
      <c r="CP127" s="110" t="s">
        <v>704</v>
      </c>
      <c r="CQ127" s="110" t="s">
        <v>704</v>
      </c>
      <c r="CR127" s="110" t="s">
        <v>704</v>
      </c>
      <c r="CS127" s="110" t="s">
        <v>704</v>
      </c>
      <c r="CT127" s="110" t="s">
        <v>704</v>
      </c>
      <c r="CU127" s="110" t="s">
        <v>704</v>
      </c>
      <c r="CV127" s="110" t="s">
        <v>704</v>
      </c>
      <c r="CW127" s="110" t="s">
        <v>704</v>
      </c>
      <c r="CX127" s="110" t="s">
        <v>704</v>
      </c>
      <c r="CY127" s="110" t="s">
        <v>704</v>
      </c>
      <c r="CZ127" s="110" t="s">
        <v>704</v>
      </c>
      <c r="DA127" s="110" t="s">
        <v>704</v>
      </c>
      <c r="DB127" s="110" t="s">
        <v>704</v>
      </c>
      <c r="DC127" s="110" t="s">
        <v>704</v>
      </c>
      <c r="DD127" s="110" t="s">
        <v>704</v>
      </c>
      <c r="DE127" s="110" t="s">
        <v>704</v>
      </c>
      <c r="DF127" s="110" t="s">
        <v>704</v>
      </c>
    </row>
    <row r="128" spans="2:110" x14ac:dyDescent="0.2">
      <c r="B128" s="8" t="s">
        <v>313</v>
      </c>
      <c r="C128" s="11" t="s">
        <v>314</v>
      </c>
      <c r="D128" s="115" t="str">
        <f t="shared" si="13"/>
        <v xml:space="preserve">8712001                                                                          </v>
      </c>
      <c r="E128" s="114">
        <v>255.2</v>
      </c>
      <c r="F128" s="114"/>
      <c r="G128" s="114"/>
      <c r="H128" s="114"/>
      <c r="I128" s="114">
        <v>0</v>
      </c>
      <c r="J128" s="114">
        <v>0</v>
      </c>
      <c r="K128" s="114">
        <v>0</v>
      </c>
      <c r="L128" s="114">
        <v>0</v>
      </c>
      <c r="M128" s="114">
        <v>0</v>
      </c>
      <c r="N128" s="114">
        <v>0</v>
      </c>
      <c r="O128" s="114">
        <v>0</v>
      </c>
      <c r="P128" s="114">
        <v>0</v>
      </c>
      <c r="Q128" s="114">
        <v>0</v>
      </c>
      <c r="R128" s="114">
        <v>0</v>
      </c>
      <c r="S128" s="114">
        <v>0</v>
      </c>
      <c r="T128" s="114">
        <v>0</v>
      </c>
      <c r="U128" s="114">
        <v>0</v>
      </c>
      <c r="V128" s="114">
        <v>0</v>
      </c>
      <c r="W128" s="114">
        <v>0</v>
      </c>
      <c r="X128" s="116">
        <f t="shared" si="7"/>
        <v>255.2</v>
      </c>
      <c r="Y128" s="251"/>
      <c r="AD128" s="10">
        <v>1200</v>
      </c>
      <c r="AE128" s="10">
        <v>1209</v>
      </c>
      <c r="AF128" s="114">
        <v>255.2</v>
      </c>
      <c r="AG128" s="114">
        <f t="shared" si="8"/>
        <v>0</v>
      </c>
      <c r="AJ128" s="110">
        <v>8712001</v>
      </c>
      <c r="AK128" s="110" t="s">
        <v>704</v>
      </c>
      <c r="AL128" s="110" t="s">
        <v>704</v>
      </c>
      <c r="AM128" s="110" t="s">
        <v>704</v>
      </c>
      <c r="AN128" s="110" t="s">
        <v>704</v>
      </c>
      <c r="AO128" s="110" t="s">
        <v>704</v>
      </c>
      <c r="AP128" s="110" t="s">
        <v>704</v>
      </c>
      <c r="AQ128" s="110" t="s">
        <v>704</v>
      </c>
      <c r="AR128" s="110" t="s">
        <v>704</v>
      </c>
      <c r="AS128" s="110" t="s">
        <v>704</v>
      </c>
      <c r="AT128" s="110" t="s">
        <v>704</v>
      </c>
      <c r="AU128" s="110" t="s">
        <v>704</v>
      </c>
      <c r="AV128" s="110" t="s">
        <v>704</v>
      </c>
      <c r="AW128" s="110" t="s">
        <v>704</v>
      </c>
      <c r="AX128" s="110" t="s">
        <v>704</v>
      </c>
      <c r="AY128" s="110" t="s">
        <v>704</v>
      </c>
      <c r="AZ128" s="110" t="s">
        <v>704</v>
      </c>
      <c r="BA128" s="110" t="s">
        <v>704</v>
      </c>
      <c r="BB128" s="110" t="s">
        <v>704</v>
      </c>
      <c r="BC128" s="110" t="s">
        <v>704</v>
      </c>
      <c r="BD128" s="110" t="s">
        <v>704</v>
      </c>
      <c r="BE128" s="110" t="s">
        <v>704</v>
      </c>
      <c r="BF128" s="110" t="s">
        <v>704</v>
      </c>
      <c r="BG128" s="110" t="s">
        <v>704</v>
      </c>
      <c r="BH128" s="110" t="s">
        <v>704</v>
      </c>
      <c r="BI128" s="110" t="s">
        <v>704</v>
      </c>
      <c r="BJ128" s="110" t="s">
        <v>704</v>
      </c>
      <c r="BK128" s="110" t="s">
        <v>704</v>
      </c>
      <c r="BL128" s="110" t="s">
        <v>704</v>
      </c>
      <c r="BM128" s="110" t="s">
        <v>704</v>
      </c>
      <c r="BN128" s="110" t="s">
        <v>704</v>
      </c>
      <c r="BO128" s="110" t="s">
        <v>704</v>
      </c>
      <c r="BP128" s="110" t="s">
        <v>704</v>
      </c>
      <c r="BQ128" s="110" t="s">
        <v>704</v>
      </c>
      <c r="BR128" s="110" t="s">
        <v>704</v>
      </c>
      <c r="BS128" s="110" t="s">
        <v>704</v>
      </c>
      <c r="BT128" s="110" t="s">
        <v>704</v>
      </c>
      <c r="BU128" s="110" t="s">
        <v>704</v>
      </c>
      <c r="BV128" s="110" t="s">
        <v>704</v>
      </c>
      <c r="BW128" s="110" t="s">
        <v>704</v>
      </c>
      <c r="BX128" s="110" t="s">
        <v>704</v>
      </c>
      <c r="BY128" s="110" t="s">
        <v>704</v>
      </c>
      <c r="BZ128" s="110" t="s">
        <v>704</v>
      </c>
      <c r="CA128" s="110" t="s">
        <v>704</v>
      </c>
      <c r="CB128" s="110" t="s">
        <v>704</v>
      </c>
      <c r="CC128" s="110" t="s">
        <v>704</v>
      </c>
      <c r="CD128" s="110" t="s">
        <v>704</v>
      </c>
      <c r="CE128" s="110" t="s">
        <v>704</v>
      </c>
      <c r="CF128" s="110" t="s">
        <v>704</v>
      </c>
      <c r="CG128" s="110" t="s">
        <v>704</v>
      </c>
      <c r="CH128" s="110" t="s">
        <v>704</v>
      </c>
      <c r="CI128" s="110" t="s">
        <v>704</v>
      </c>
      <c r="CJ128" s="110" t="s">
        <v>704</v>
      </c>
      <c r="CK128" s="110" t="s">
        <v>704</v>
      </c>
      <c r="CL128" s="110" t="s">
        <v>704</v>
      </c>
      <c r="CM128" s="110" t="s">
        <v>704</v>
      </c>
      <c r="CN128" s="110" t="s">
        <v>704</v>
      </c>
      <c r="CO128" s="110" t="s">
        <v>704</v>
      </c>
      <c r="CP128" s="110" t="s">
        <v>704</v>
      </c>
      <c r="CQ128" s="110" t="s">
        <v>704</v>
      </c>
      <c r="CR128" s="110" t="s">
        <v>704</v>
      </c>
      <c r="CS128" s="110" t="s">
        <v>704</v>
      </c>
      <c r="CT128" s="110" t="s">
        <v>704</v>
      </c>
      <c r="CU128" s="110" t="s">
        <v>704</v>
      </c>
      <c r="CV128" s="110" t="s">
        <v>704</v>
      </c>
      <c r="CW128" s="110" t="s">
        <v>704</v>
      </c>
      <c r="CX128" s="110" t="s">
        <v>704</v>
      </c>
      <c r="CY128" s="110" t="s">
        <v>704</v>
      </c>
      <c r="CZ128" s="110" t="s">
        <v>704</v>
      </c>
      <c r="DA128" s="110" t="s">
        <v>704</v>
      </c>
      <c r="DB128" s="110" t="s">
        <v>704</v>
      </c>
      <c r="DC128" s="110" t="s">
        <v>704</v>
      </c>
      <c r="DD128" s="110" t="s">
        <v>704</v>
      </c>
      <c r="DE128" s="110" t="s">
        <v>704</v>
      </c>
      <c r="DF128" s="110" t="s">
        <v>704</v>
      </c>
    </row>
    <row r="129" spans="2:110" ht="51" x14ac:dyDescent="0.2">
      <c r="B129" s="8" t="s">
        <v>315</v>
      </c>
      <c r="C129" s="11" t="s">
        <v>316</v>
      </c>
      <c r="D129" s="115" t="str">
        <f t="shared" si="13"/>
        <v xml:space="preserve">8712099 8713099 8713208 8713306                                                                       </v>
      </c>
      <c r="E129" s="114">
        <v>23331.4</v>
      </c>
      <c r="F129" s="114"/>
      <c r="G129" s="114"/>
      <c r="H129" s="114"/>
      <c r="I129" s="114">
        <v>0</v>
      </c>
      <c r="J129" s="114">
        <v>0</v>
      </c>
      <c r="K129" s="114">
        <v>0</v>
      </c>
      <c r="L129" s="114">
        <v>0</v>
      </c>
      <c r="M129" s="114">
        <v>0</v>
      </c>
      <c r="N129" s="114">
        <v>0</v>
      </c>
      <c r="O129" s="114">
        <v>0</v>
      </c>
      <c r="P129" s="114">
        <v>0</v>
      </c>
      <c r="Q129" s="114">
        <v>0</v>
      </c>
      <c r="R129" s="114">
        <v>0</v>
      </c>
      <c r="S129" s="114">
        <v>0</v>
      </c>
      <c r="T129" s="114">
        <v>0</v>
      </c>
      <c r="U129" s="114">
        <v>0</v>
      </c>
      <c r="V129" s="114">
        <v>0</v>
      </c>
      <c r="W129" s="114">
        <v>0</v>
      </c>
      <c r="X129" s="116">
        <f t="shared" si="7"/>
        <v>23331.4</v>
      </c>
      <c r="Y129" s="251"/>
      <c r="AD129" s="10">
        <v>1200</v>
      </c>
      <c r="AE129" s="10">
        <v>1210</v>
      </c>
      <c r="AF129" s="114">
        <v>23331.4</v>
      </c>
      <c r="AG129" s="114">
        <f t="shared" si="8"/>
        <v>0</v>
      </c>
      <c r="AJ129" s="110">
        <v>8712099</v>
      </c>
      <c r="AK129" s="110">
        <v>8713099</v>
      </c>
      <c r="AL129" s="110">
        <v>8713208</v>
      </c>
      <c r="AM129" s="110">
        <v>8713306</v>
      </c>
      <c r="AN129" s="110" t="s">
        <v>704</v>
      </c>
      <c r="AO129" s="110" t="s">
        <v>704</v>
      </c>
      <c r="AP129" s="110" t="s">
        <v>704</v>
      </c>
      <c r="AQ129" s="110" t="s">
        <v>704</v>
      </c>
      <c r="AR129" s="110" t="s">
        <v>704</v>
      </c>
      <c r="AS129" s="110" t="s">
        <v>704</v>
      </c>
      <c r="AT129" s="110" t="s">
        <v>704</v>
      </c>
      <c r="AU129" s="110" t="s">
        <v>704</v>
      </c>
      <c r="AV129" s="110" t="s">
        <v>704</v>
      </c>
      <c r="AW129" s="110" t="s">
        <v>704</v>
      </c>
      <c r="AX129" s="110" t="s">
        <v>704</v>
      </c>
      <c r="AY129" s="110" t="s">
        <v>704</v>
      </c>
      <c r="AZ129" s="110" t="s">
        <v>704</v>
      </c>
      <c r="BA129" s="110" t="s">
        <v>704</v>
      </c>
      <c r="BB129" s="110" t="s">
        <v>704</v>
      </c>
      <c r="BC129" s="110" t="s">
        <v>704</v>
      </c>
      <c r="BD129" s="110" t="s">
        <v>704</v>
      </c>
      <c r="BE129" s="110" t="s">
        <v>704</v>
      </c>
      <c r="BF129" s="110" t="s">
        <v>704</v>
      </c>
      <c r="BG129" s="110" t="s">
        <v>704</v>
      </c>
      <c r="BH129" s="110" t="s">
        <v>704</v>
      </c>
      <c r="BI129" s="110" t="s">
        <v>704</v>
      </c>
      <c r="BJ129" s="110" t="s">
        <v>704</v>
      </c>
      <c r="BK129" s="110" t="s">
        <v>704</v>
      </c>
      <c r="BL129" s="110" t="s">
        <v>704</v>
      </c>
      <c r="BM129" s="110" t="s">
        <v>704</v>
      </c>
      <c r="BN129" s="110" t="s">
        <v>704</v>
      </c>
      <c r="BO129" s="110" t="s">
        <v>704</v>
      </c>
      <c r="BP129" s="110" t="s">
        <v>704</v>
      </c>
      <c r="BQ129" s="110" t="s">
        <v>704</v>
      </c>
      <c r="BR129" s="110" t="s">
        <v>704</v>
      </c>
      <c r="BS129" s="110" t="s">
        <v>704</v>
      </c>
      <c r="BT129" s="110" t="s">
        <v>704</v>
      </c>
      <c r="BU129" s="110" t="s">
        <v>704</v>
      </c>
      <c r="BV129" s="110" t="s">
        <v>704</v>
      </c>
      <c r="BW129" s="110" t="s">
        <v>704</v>
      </c>
      <c r="BX129" s="110" t="s">
        <v>704</v>
      </c>
      <c r="BY129" s="110" t="s">
        <v>704</v>
      </c>
      <c r="BZ129" s="110" t="s">
        <v>704</v>
      </c>
      <c r="CA129" s="110" t="s">
        <v>704</v>
      </c>
      <c r="CB129" s="110" t="s">
        <v>704</v>
      </c>
      <c r="CC129" s="110" t="s">
        <v>704</v>
      </c>
      <c r="CD129" s="110" t="s">
        <v>704</v>
      </c>
      <c r="CE129" s="110" t="s">
        <v>704</v>
      </c>
      <c r="CF129" s="110" t="s">
        <v>704</v>
      </c>
      <c r="CG129" s="110" t="s">
        <v>704</v>
      </c>
      <c r="CH129" s="110" t="s">
        <v>704</v>
      </c>
      <c r="CI129" s="110" t="s">
        <v>704</v>
      </c>
      <c r="CJ129" s="110" t="s">
        <v>704</v>
      </c>
      <c r="CK129" s="110" t="s">
        <v>704</v>
      </c>
      <c r="CL129" s="110" t="s">
        <v>704</v>
      </c>
      <c r="CM129" s="110" t="s">
        <v>704</v>
      </c>
      <c r="CN129" s="110" t="s">
        <v>704</v>
      </c>
      <c r="CO129" s="110" t="s">
        <v>704</v>
      </c>
      <c r="CP129" s="110" t="s">
        <v>704</v>
      </c>
      <c r="CQ129" s="110" t="s">
        <v>704</v>
      </c>
      <c r="CR129" s="110" t="s">
        <v>704</v>
      </c>
      <c r="CS129" s="110" t="s">
        <v>704</v>
      </c>
      <c r="CT129" s="110" t="s">
        <v>704</v>
      </c>
      <c r="CU129" s="110" t="s">
        <v>704</v>
      </c>
      <c r="CV129" s="110" t="s">
        <v>704</v>
      </c>
      <c r="CW129" s="110" t="s">
        <v>704</v>
      </c>
      <c r="CX129" s="110" t="s">
        <v>704</v>
      </c>
      <c r="CY129" s="110" t="s">
        <v>704</v>
      </c>
      <c r="CZ129" s="110" t="s">
        <v>704</v>
      </c>
      <c r="DA129" s="110" t="s">
        <v>704</v>
      </c>
      <c r="DB129" s="110" t="s">
        <v>704</v>
      </c>
      <c r="DC129" s="110" t="s">
        <v>704</v>
      </c>
      <c r="DD129" s="110" t="s">
        <v>704</v>
      </c>
      <c r="DE129" s="110" t="s">
        <v>704</v>
      </c>
      <c r="DF129" s="110" t="s">
        <v>704</v>
      </c>
    </row>
    <row r="130" spans="2:110" x14ac:dyDescent="0.2">
      <c r="B130" s="4" t="s">
        <v>317</v>
      </c>
      <c r="C130" s="5" t="s">
        <v>318</v>
      </c>
      <c r="D130" s="118"/>
      <c r="E130" s="112">
        <v>0</v>
      </c>
      <c r="F130" s="112"/>
      <c r="G130" s="112"/>
      <c r="H130" s="112"/>
      <c r="I130" s="112">
        <v>0</v>
      </c>
      <c r="J130" s="112">
        <v>0</v>
      </c>
      <c r="K130" s="112">
        <v>0</v>
      </c>
      <c r="L130" s="112">
        <v>0</v>
      </c>
      <c r="M130" s="112">
        <v>0</v>
      </c>
      <c r="N130" s="112">
        <v>0</v>
      </c>
      <c r="O130" s="112">
        <v>0</v>
      </c>
      <c r="P130" s="112">
        <v>0</v>
      </c>
      <c r="Q130" s="112">
        <v>0</v>
      </c>
      <c r="R130" s="112">
        <v>0</v>
      </c>
      <c r="S130" s="112">
        <v>0</v>
      </c>
      <c r="T130" s="112">
        <v>0</v>
      </c>
      <c r="U130" s="112">
        <v>0</v>
      </c>
      <c r="V130" s="112">
        <v>0</v>
      </c>
      <c r="W130" s="112">
        <v>0</v>
      </c>
      <c r="X130" s="113">
        <f t="shared" si="7"/>
        <v>0</v>
      </c>
      <c r="Y130" s="251"/>
      <c r="AD130" s="7">
        <v>1300</v>
      </c>
      <c r="AE130" s="7">
        <v>1300</v>
      </c>
      <c r="AF130" s="114">
        <v>0</v>
      </c>
      <c r="AG130" s="114">
        <f t="shared" si="8"/>
        <v>0</v>
      </c>
      <c r="AJ130" s="110" t="s">
        <v>704</v>
      </c>
      <c r="AK130" s="110" t="s">
        <v>704</v>
      </c>
      <c r="AL130" s="110" t="s">
        <v>704</v>
      </c>
      <c r="AM130" s="110" t="s">
        <v>704</v>
      </c>
      <c r="AN130" s="110" t="s">
        <v>704</v>
      </c>
      <c r="AO130" s="110" t="s">
        <v>704</v>
      </c>
      <c r="AP130" s="110" t="s">
        <v>704</v>
      </c>
      <c r="AQ130" s="110" t="s">
        <v>704</v>
      </c>
      <c r="AR130" s="110" t="s">
        <v>704</v>
      </c>
      <c r="AS130" s="110" t="s">
        <v>704</v>
      </c>
      <c r="AT130" s="110" t="s">
        <v>704</v>
      </c>
      <c r="AU130" s="110" t="s">
        <v>704</v>
      </c>
      <c r="AV130" s="110" t="s">
        <v>704</v>
      </c>
      <c r="AW130" s="110" t="s">
        <v>704</v>
      </c>
      <c r="AX130" s="110" t="s">
        <v>704</v>
      </c>
      <c r="AY130" s="110" t="s">
        <v>704</v>
      </c>
      <c r="AZ130" s="110" t="s">
        <v>704</v>
      </c>
      <c r="BA130" s="110" t="s">
        <v>704</v>
      </c>
      <c r="BB130" s="110" t="s">
        <v>704</v>
      </c>
      <c r="BC130" s="110" t="s">
        <v>704</v>
      </c>
      <c r="BD130" s="110" t="s">
        <v>704</v>
      </c>
      <c r="BE130" s="110" t="s">
        <v>704</v>
      </c>
      <c r="BF130" s="110" t="s">
        <v>704</v>
      </c>
      <c r="BG130" s="110" t="s">
        <v>704</v>
      </c>
      <c r="BH130" s="110" t="s">
        <v>704</v>
      </c>
      <c r="BI130" s="110" t="s">
        <v>704</v>
      </c>
      <c r="BJ130" s="110" t="s">
        <v>704</v>
      </c>
      <c r="BK130" s="110" t="s">
        <v>704</v>
      </c>
      <c r="BL130" s="110" t="s">
        <v>704</v>
      </c>
      <c r="BM130" s="110" t="s">
        <v>704</v>
      </c>
      <c r="BN130" s="110" t="s">
        <v>704</v>
      </c>
      <c r="BO130" s="110" t="s">
        <v>704</v>
      </c>
      <c r="BP130" s="110" t="s">
        <v>704</v>
      </c>
      <c r="BQ130" s="110" t="s">
        <v>704</v>
      </c>
      <c r="BR130" s="110" t="s">
        <v>704</v>
      </c>
      <c r="BS130" s="110" t="s">
        <v>704</v>
      </c>
      <c r="BT130" s="110" t="s">
        <v>704</v>
      </c>
      <c r="BU130" s="110" t="s">
        <v>704</v>
      </c>
      <c r="BV130" s="110" t="s">
        <v>704</v>
      </c>
      <c r="BW130" s="110" t="s">
        <v>704</v>
      </c>
      <c r="BX130" s="110" t="s">
        <v>704</v>
      </c>
      <c r="BY130" s="110" t="s">
        <v>704</v>
      </c>
      <c r="BZ130" s="110" t="s">
        <v>704</v>
      </c>
      <c r="CA130" s="110" t="s">
        <v>704</v>
      </c>
      <c r="CB130" s="110" t="s">
        <v>704</v>
      </c>
      <c r="CC130" s="110" t="s">
        <v>704</v>
      </c>
      <c r="CD130" s="110" t="s">
        <v>704</v>
      </c>
      <c r="CE130" s="110" t="s">
        <v>704</v>
      </c>
      <c r="CF130" s="110" t="s">
        <v>704</v>
      </c>
      <c r="CG130" s="110" t="s">
        <v>704</v>
      </c>
      <c r="CH130" s="110" t="s">
        <v>704</v>
      </c>
      <c r="CI130" s="110" t="s">
        <v>704</v>
      </c>
      <c r="CJ130" s="110" t="s">
        <v>704</v>
      </c>
      <c r="CK130" s="110" t="s">
        <v>704</v>
      </c>
      <c r="CL130" s="110" t="s">
        <v>704</v>
      </c>
      <c r="CM130" s="110" t="s">
        <v>704</v>
      </c>
      <c r="CN130" s="110" t="s">
        <v>704</v>
      </c>
      <c r="CO130" s="110" t="s">
        <v>704</v>
      </c>
      <c r="CP130" s="110" t="s">
        <v>704</v>
      </c>
      <c r="CQ130" s="110" t="s">
        <v>704</v>
      </c>
      <c r="CR130" s="110" t="s">
        <v>704</v>
      </c>
      <c r="CS130" s="110" t="s">
        <v>704</v>
      </c>
      <c r="CT130" s="110" t="s">
        <v>704</v>
      </c>
      <c r="CU130" s="110" t="s">
        <v>704</v>
      </c>
      <c r="CV130" s="110" t="s">
        <v>704</v>
      </c>
      <c r="CW130" s="110" t="s">
        <v>704</v>
      </c>
      <c r="CX130" s="110" t="s">
        <v>704</v>
      </c>
      <c r="CY130" s="110" t="s">
        <v>704</v>
      </c>
      <c r="CZ130" s="110" t="s">
        <v>704</v>
      </c>
      <c r="DA130" s="110" t="s">
        <v>704</v>
      </c>
      <c r="DB130" s="110" t="s">
        <v>704</v>
      </c>
      <c r="DC130" s="110" t="s">
        <v>704</v>
      </c>
      <c r="DD130" s="110" t="s">
        <v>704</v>
      </c>
      <c r="DE130" s="110" t="s">
        <v>704</v>
      </c>
      <c r="DF130" s="110" t="s">
        <v>704</v>
      </c>
    </row>
    <row r="131" spans="2:110" x14ac:dyDescent="0.2">
      <c r="B131" s="8" t="s">
        <v>319</v>
      </c>
      <c r="C131" s="9" t="s">
        <v>320</v>
      </c>
      <c r="D131" s="115" t="str">
        <f t="shared" ref="D131:D139" si="14">+AJ131&amp;" "&amp;AK131&amp;" "&amp;AL131&amp;" "&amp;AM131&amp;" "&amp;AN131&amp;" "&amp;AO131&amp;" "&amp;AP131&amp;" "&amp;AQ131&amp;" "&amp;AR131&amp;" "&amp;AS131&amp;" "&amp;AT131&amp;" "&amp;AU131&amp;" "&amp;AV131&amp;" "&amp;AW131&amp;" "&amp;AX131&amp;" "&amp;AY131&amp;" "&amp;AZ131&amp;" "&amp;BA131&amp;" "&amp;BB131&amp;" "&amp;BC131&amp;" "&amp;BD131&amp;" "&amp;BE131&amp;" "&amp;BF131&amp;" "&amp;BG131&amp;" "&amp;BH131&amp;" "&amp;BI131&amp;" "&amp;BJ131&amp;" "&amp;BK131&amp;" "&amp;BL131&amp;" "&amp;BM131&amp;" "&amp;BN131&amp;" "&amp;BO131&amp;" "&amp;BP131&amp;" "&amp;BQ131&amp;" "&amp;BR131&amp;" "&amp;BS131&amp;" "&amp;BT131&amp;" "&amp;BU131&amp;" "&amp;BV131&amp;" "&amp;BW131&amp;" "&amp;BX131&amp;" "&amp;BY131&amp;" "&amp;BZ131&amp;" "&amp;CA131&amp;" "&amp;CB131&amp;" "&amp;CC131&amp;" "&amp;CD131&amp;" "&amp;CE131&amp;" "&amp;CF131&amp;" "&amp;CG131&amp;" "&amp;CH131&amp;" "&amp;CI131&amp;" "&amp;CJ131&amp;" "&amp;CK131&amp;" "&amp;CL131&amp;" "&amp;CM131&amp;" "&amp;CN131&amp;" "&amp;CO131&amp;" "&amp;CP131&amp;" "&amp;CQ131&amp;" "&amp;CR131&amp;" "&amp;CS131&amp;" "&amp;CT131&amp;" "&amp;CU131&amp;" "&amp;CV131&amp;" "&amp;CW131&amp;" "&amp;CX131&amp;" "&amp;CY131&amp;" "&amp;CZ131&amp;" "&amp;DA131&amp;" "&amp;DB131&amp;" "&amp;DC131&amp;" "&amp;DD131&amp;" "&amp;DE131&amp;" "&amp;DF131</f>
        <v xml:space="preserve">                                                                          </v>
      </c>
      <c r="E131" s="114">
        <v>0</v>
      </c>
      <c r="F131" s="114"/>
      <c r="G131" s="114"/>
      <c r="H131" s="114"/>
      <c r="I131" s="114">
        <v>0</v>
      </c>
      <c r="J131" s="114">
        <v>0</v>
      </c>
      <c r="K131" s="114">
        <v>0</v>
      </c>
      <c r="L131" s="114">
        <v>0</v>
      </c>
      <c r="M131" s="114">
        <v>0</v>
      </c>
      <c r="N131" s="114">
        <v>0</v>
      </c>
      <c r="O131" s="114">
        <v>0</v>
      </c>
      <c r="P131" s="114">
        <v>0</v>
      </c>
      <c r="Q131" s="114">
        <v>0</v>
      </c>
      <c r="R131" s="114">
        <v>0</v>
      </c>
      <c r="S131" s="114">
        <v>0</v>
      </c>
      <c r="T131" s="114">
        <v>0</v>
      </c>
      <c r="U131" s="114">
        <v>0</v>
      </c>
      <c r="V131" s="114">
        <v>0</v>
      </c>
      <c r="W131" s="114">
        <v>0</v>
      </c>
      <c r="X131" s="116">
        <f t="shared" si="7"/>
        <v>0</v>
      </c>
      <c r="Y131" s="251"/>
      <c r="AD131" s="10">
        <v>1300</v>
      </c>
      <c r="AE131" s="10">
        <v>1301</v>
      </c>
      <c r="AF131" s="114">
        <v>0</v>
      </c>
      <c r="AG131" s="114">
        <f t="shared" si="8"/>
        <v>0</v>
      </c>
      <c r="AJ131" s="110" t="s">
        <v>704</v>
      </c>
      <c r="AK131" s="110" t="s">
        <v>704</v>
      </c>
      <c r="AL131" s="110" t="s">
        <v>704</v>
      </c>
      <c r="AM131" s="110" t="s">
        <v>704</v>
      </c>
      <c r="AN131" s="110" t="s">
        <v>704</v>
      </c>
      <c r="AO131" s="110" t="s">
        <v>704</v>
      </c>
      <c r="AP131" s="110" t="s">
        <v>704</v>
      </c>
      <c r="AQ131" s="110" t="s">
        <v>704</v>
      </c>
      <c r="AR131" s="110" t="s">
        <v>704</v>
      </c>
      <c r="AS131" s="110" t="s">
        <v>704</v>
      </c>
      <c r="AT131" s="110" t="s">
        <v>704</v>
      </c>
      <c r="AU131" s="110" t="s">
        <v>704</v>
      </c>
      <c r="AV131" s="110" t="s">
        <v>704</v>
      </c>
      <c r="AW131" s="110" t="s">
        <v>704</v>
      </c>
      <c r="AX131" s="110" t="s">
        <v>704</v>
      </c>
      <c r="AY131" s="110" t="s">
        <v>704</v>
      </c>
      <c r="AZ131" s="110" t="s">
        <v>704</v>
      </c>
      <c r="BA131" s="110" t="s">
        <v>704</v>
      </c>
      <c r="BB131" s="110" t="s">
        <v>704</v>
      </c>
      <c r="BC131" s="110" t="s">
        <v>704</v>
      </c>
      <c r="BD131" s="110" t="s">
        <v>704</v>
      </c>
      <c r="BE131" s="110" t="s">
        <v>704</v>
      </c>
      <c r="BF131" s="110" t="s">
        <v>704</v>
      </c>
      <c r="BG131" s="110" t="s">
        <v>704</v>
      </c>
      <c r="BH131" s="110" t="s">
        <v>704</v>
      </c>
      <c r="BI131" s="110" t="s">
        <v>704</v>
      </c>
      <c r="BJ131" s="110" t="s">
        <v>704</v>
      </c>
      <c r="BK131" s="110" t="s">
        <v>704</v>
      </c>
      <c r="BL131" s="110" t="s">
        <v>704</v>
      </c>
      <c r="BM131" s="110" t="s">
        <v>704</v>
      </c>
      <c r="BN131" s="110" t="s">
        <v>704</v>
      </c>
      <c r="BO131" s="110" t="s">
        <v>704</v>
      </c>
      <c r="BP131" s="110" t="s">
        <v>704</v>
      </c>
      <c r="BQ131" s="110" t="s">
        <v>704</v>
      </c>
      <c r="BR131" s="110" t="s">
        <v>704</v>
      </c>
      <c r="BS131" s="110" t="s">
        <v>704</v>
      </c>
      <c r="BT131" s="110" t="s">
        <v>704</v>
      </c>
      <c r="BU131" s="110" t="s">
        <v>704</v>
      </c>
      <c r="BV131" s="110" t="s">
        <v>704</v>
      </c>
      <c r="BW131" s="110" t="s">
        <v>704</v>
      </c>
      <c r="BX131" s="110" t="s">
        <v>704</v>
      </c>
      <c r="BY131" s="110" t="s">
        <v>704</v>
      </c>
      <c r="BZ131" s="110" t="s">
        <v>704</v>
      </c>
      <c r="CA131" s="110" t="s">
        <v>704</v>
      </c>
      <c r="CB131" s="110" t="s">
        <v>704</v>
      </c>
      <c r="CC131" s="110" t="s">
        <v>704</v>
      </c>
      <c r="CD131" s="110" t="s">
        <v>704</v>
      </c>
      <c r="CE131" s="110" t="s">
        <v>704</v>
      </c>
      <c r="CF131" s="110" t="s">
        <v>704</v>
      </c>
      <c r="CG131" s="110" t="s">
        <v>704</v>
      </c>
      <c r="CH131" s="110" t="s">
        <v>704</v>
      </c>
      <c r="CI131" s="110" t="s">
        <v>704</v>
      </c>
      <c r="CJ131" s="110" t="s">
        <v>704</v>
      </c>
      <c r="CK131" s="110" t="s">
        <v>704</v>
      </c>
      <c r="CL131" s="110" t="s">
        <v>704</v>
      </c>
      <c r="CM131" s="110" t="s">
        <v>704</v>
      </c>
      <c r="CN131" s="110" t="s">
        <v>704</v>
      </c>
      <c r="CO131" s="110" t="s">
        <v>704</v>
      </c>
      <c r="CP131" s="110" t="s">
        <v>704</v>
      </c>
      <c r="CQ131" s="110" t="s">
        <v>704</v>
      </c>
      <c r="CR131" s="110" t="s">
        <v>704</v>
      </c>
      <c r="CS131" s="110" t="s">
        <v>704</v>
      </c>
      <c r="CT131" s="110" t="s">
        <v>704</v>
      </c>
      <c r="CU131" s="110" t="s">
        <v>704</v>
      </c>
      <c r="CV131" s="110" t="s">
        <v>704</v>
      </c>
      <c r="CW131" s="110" t="s">
        <v>704</v>
      </c>
      <c r="CX131" s="110" t="s">
        <v>704</v>
      </c>
      <c r="CY131" s="110" t="s">
        <v>704</v>
      </c>
      <c r="CZ131" s="110" t="s">
        <v>704</v>
      </c>
      <c r="DA131" s="110" t="s">
        <v>704</v>
      </c>
      <c r="DB131" s="110" t="s">
        <v>704</v>
      </c>
      <c r="DC131" s="110" t="s">
        <v>704</v>
      </c>
      <c r="DD131" s="110" t="s">
        <v>704</v>
      </c>
      <c r="DE131" s="110" t="s">
        <v>704</v>
      </c>
      <c r="DF131" s="110" t="s">
        <v>704</v>
      </c>
    </row>
    <row r="132" spans="2:110" x14ac:dyDescent="0.2">
      <c r="B132" s="8" t="s">
        <v>321</v>
      </c>
      <c r="C132" s="9" t="s">
        <v>322</v>
      </c>
      <c r="D132" s="115" t="str">
        <f t="shared" si="14"/>
        <v xml:space="preserve">8712006                                                                          </v>
      </c>
      <c r="E132" s="114">
        <v>0</v>
      </c>
      <c r="F132" s="114"/>
      <c r="G132" s="114"/>
      <c r="H132" s="114"/>
      <c r="I132" s="114">
        <v>0</v>
      </c>
      <c r="J132" s="114">
        <v>0</v>
      </c>
      <c r="K132" s="114">
        <v>0</v>
      </c>
      <c r="L132" s="114">
        <v>0</v>
      </c>
      <c r="M132" s="114">
        <v>0</v>
      </c>
      <c r="N132" s="114">
        <v>0</v>
      </c>
      <c r="O132" s="114">
        <v>0</v>
      </c>
      <c r="P132" s="114">
        <v>0</v>
      </c>
      <c r="Q132" s="114">
        <v>0</v>
      </c>
      <c r="R132" s="114">
        <v>0</v>
      </c>
      <c r="S132" s="114">
        <v>0</v>
      </c>
      <c r="T132" s="114">
        <v>0</v>
      </c>
      <c r="U132" s="114">
        <v>0</v>
      </c>
      <c r="V132" s="114">
        <v>0</v>
      </c>
      <c r="W132" s="114">
        <v>0</v>
      </c>
      <c r="X132" s="116">
        <f t="shared" si="7"/>
        <v>0</v>
      </c>
      <c r="Y132" s="251"/>
      <c r="AD132" s="10">
        <v>1300</v>
      </c>
      <c r="AE132" s="10">
        <v>1302</v>
      </c>
      <c r="AF132" s="114">
        <v>0</v>
      </c>
      <c r="AG132" s="114">
        <f t="shared" si="8"/>
        <v>0</v>
      </c>
      <c r="AJ132" s="110">
        <v>8712006</v>
      </c>
      <c r="AK132" s="110" t="s">
        <v>704</v>
      </c>
      <c r="AL132" s="110" t="s">
        <v>704</v>
      </c>
      <c r="AM132" s="110" t="s">
        <v>704</v>
      </c>
      <c r="AN132" s="110" t="s">
        <v>704</v>
      </c>
      <c r="AO132" s="110" t="s">
        <v>704</v>
      </c>
      <c r="AP132" s="110" t="s">
        <v>704</v>
      </c>
      <c r="AQ132" s="110" t="s">
        <v>704</v>
      </c>
      <c r="AR132" s="110" t="s">
        <v>704</v>
      </c>
      <c r="AS132" s="110" t="s">
        <v>704</v>
      </c>
      <c r="AT132" s="110" t="s">
        <v>704</v>
      </c>
      <c r="AU132" s="110" t="s">
        <v>704</v>
      </c>
      <c r="AV132" s="110" t="s">
        <v>704</v>
      </c>
      <c r="AW132" s="110" t="s">
        <v>704</v>
      </c>
      <c r="AX132" s="110" t="s">
        <v>704</v>
      </c>
      <c r="AY132" s="110" t="s">
        <v>704</v>
      </c>
      <c r="AZ132" s="110" t="s">
        <v>704</v>
      </c>
      <c r="BA132" s="110" t="s">
        <v>704</v>
      </c>
      <c r="BB132" s="110" t="s">
        <v>704</v>
      </c>
      <c r="BC132" s="110" t="s">
        <v>704</v>
      </c>
      <c r="BD132" s="110" t="s">
        <v>704</v>
      </c>
      <c r="BE132" s="110" t="s">
        <v>704</v>
      </c>
      <c r="BF132" s="110" t="s">
        <v>704</v>
      </c>
      <c r="BG132" s="110" t="s">
        <v>704</v>
      </c>
      <c r="BH132" s="110" t="s">
        <v>704</v>
      </c>
      <c r="BI132" s="110" t="s">
        <v>704</v>
      </c>
      <c r="BJ132" s="110" t="s">
        <v>704</v>
      </c>
      <c r="BK132" s="110" t="s">
        <v>704</v>
      </c>
      <c r="BL132" s="110" t="s">
        <v>704</v>
      </c>
      <c r="BM132" s="110" t="s">
        <v>704</v>
      </c>
      <c r="BN132" s="110" t="s">
        <v>704</v>
      </c>
      <c r="BO132" s="110" t="s">
        <v>704</v>
      </c>
      <c r="BP132" s="110" t="s">
        <v>704</v>
      </c>
      <c r="BQ132" s="110" t="s">
        <v>704</v>
      </c>
      <c r="BR132" s="110" t="s">
        <v>704</v>
      </c>
      <c r="BS132" s="110" t="s">
        <v>704</v>
      </c>
      <c r="BT132" s="110" t="s">
        <v>704</v>
      </c>
      <c r="BU132" s="110" t="s">
        <v>704</v>
      </c>
      <c r="BV132" s="110" t="s">
        <v>704</v>
      </c>
      <c r="BW132" s="110" t="s">
        <v>704</v>
      </c>
      <c r="BX132" s="110" t="s">
        <v>704</v>
      </c>
      <c r="BY132" s="110" t="s">
        <v>704</v>
      </c>
      <c r="BZ132" s="110" t="s">
        <v>704</v>
      </c>
      <c r="CA132" s="110" t="s">
        <v>704</v>
      </c>
      <c r="CB132" s="110" t="s">
        <v>704</v>
      </c>
      <c r="CC132" s="110" t="s">
        <v>704</v>
      </c>
      <c r="CD132" s="110" t="s">
        <v>704</v>
      </c>
      <c r="CE132" s="110" t="s">
        <v>704</v>
      </c>
      <c r="CF132" s="110" t="s">
        <v>704</v>
      </c>
      <c r="CG132" s="110" t="s">
        <v>704</v>
      </c>
      <c r="CH132" s="110" t="s">
        <v>704</v>
      </c>
      <c r="CI132" s="110" t="s">
        <v>704</v>
      </c>
      <c r="CJ132" s="110" t="s">
        <v>704</v>
      </c>
      <c r="CK132" s="110" t="s">
        <v>704</v>
      </c>
      <c r="CL132" s="110" t="s">
        <v>704</v>
      </c>
      <c r="CM132" s="110" t="s">
        <v>704</v>
      </c>
      <c r="CN132" s="110" t="s">
        <v>704</v>
      </c>
      <c r="CO132" s="110" t="s">
        <v>704</v>
      </c>
      <c r="CP132" s="110" t="s">
        <v>704</v>
      </c>
      <c r="CQ132" s="110" t="s">
        <v>704</v>
      </c>
      <c r="CR132" s="110" t="s">
        <v>704</v>
      </c>
      <c r="CS132" s="110" t="s">
        <v>704</v>
      </c>
      <c r="CT132" s="110" t="s">
        <v>704</v>
      </c>
      <c r="CU132" s="110" t="s">
        <v>704</v>
      </c>
      <c r="CV132" s="110" t="s">
        <v>704</v>
      </c>
      <c r="CW132" s="110" t="s">
        <v>704</v>
      </c>
      <c r="CX132" s="110" t="s">
        <v>704</v>
      </c>
      <c r="CY132" s="110" t="s">
        <v>704</v>
      </c>
      <c r="CZ132" s="110" t="s">
        <v>704</v>
      </c>
      <c r="DA132" s="110" t="s">
        <v>704</v>
      </c>
      <c r="DB132" s="110" t="s">
        <v>704</v>
      </c>
      <c r="DC132" s="110" t="s">
        <v>704</v>
      </c>
      <c r="DD132" s="110" t="s">
        <v>704</v>
      </c>
      <c r="DE132" s="110" t="s">
        <v>704</v>
      </c>
      <c r="DF132" s="110" t="s">
        <v>704</v>
      </c>
    </row>
    <row r="133" spans="2:110" x14ac:dyDescent="0.2">
      <c r="B133" s="8" t="s">
        <v>323</v>
      </c>
      <c r="C133" s="9" t="s">
        <v>324</v>
      </c>
      <c r="D133" s="115" t="str">
        <f t="shared" si="14"/>
        <v xml:space="preserve">                                                                          </v>
      </c>
      <c r="E133" s="114">
        <v>0</v>
      </c>
      <c r="F133" s="114"/>
      <c r="G133" s="114"/>
      <c r="H133" s="114"/>
      <c r="I133" s="114">
        <v>0</v>
      </c>
      <c r="J133" s="114">
        <v>0</v>
      </c>
      <c r="K133" s="114">
        <v>0</v>
      </c>
      <c r="L133" s="114">
        <v>0</v>
      </c>
      <c r="M133" s="114">
        <v>0</v>
      </c>
      <c r="N133" s="114">
        <v>0</v>
      </c>
      <c r="O133" s="114">
        <v>0</v>
      </c>
      <c r="P133" s="114">
        <v>0</v>
      </c>
      <c r="Q133" s="114">
        <v>0</v>
      </c>
      <c r="R133" s="114">
        <v>0</v>
      </c>
      <c r="S133" s="114">
        <v>0</v>
      </c>
      <c r="T133" s="114">
        <v>0</v>
      </c>
      <c r="U133" s="114">
        <v>0</v>
      </c>
      <c r="V133" s="114">
        <v>0</v>
      </c>
      <c r="W133" s="114">
        <v>0</v>
      </c>
      <c r="X133" s="116">
        <f t="shared" si="7"/>
        <v>0</v>
      </c>
      <c r="Y133" s="251"/>
      <c r="AD133" s="10">
        <v>1300</v>
      </c>
      <c r="AE133" s="10">
        <v>1303</v>
      </c>
      <c r="AF133" s="114">
        <v>0</v>
      </c>
      <c r="AG133" s="114">
        <f t="shared" si="8"/>
        <v>0</v>
      </c>
      <c r="AJ133" s="110" t="s">
        <v>704</v>
      </c>
      <c r="AK133" s="110" t="s">
        <v>704</v>
      </c>
      <c r="AL133" s="110" t="s">
        <v>704</v>
      </c>
      <c r="AM133" s="110" t="s">
        <v>704</v>
      </c>
      <c r="AN133" s="110" t="s">
        <v>704</v>
      </c>
      <c r="AO133" s="110" t="s">
        <v>704</v>
      </c>
      <c r="AP133" s="110" t="s">
        <v>704</v>
      </c>
      <c r="AQ133" s="110" t="s">
        <v>704</v>
      </c>
      <c r="AR133" s="110" t="s">
        <v>704</v>
      </c>
      <c r="AS133" s="110" t="s">
        <v>704</v>
      </c>
      <c r="AT133" s="110" t="s">
        <v>704</v>
      </c>
      <c r="AU133" s="110" t="s">
        <v>704</v>
      </c>
      <c r="AV133" s="110" t="s">
        <v>704</v>
      </c>
      <c r="AW133" s="110" t="s">
        <v>704</v>
      </c>
      <c r="AX133" s="110" t="s">
        <v>704</v>
      </c>
      <c r="AY133" s="110" t="s">
        <v>704</v>
      </c>
      <c r="AZ133" s="110" t="s">
        <v>704</v>
      </c>
      <c r="BA133" s="110" t="s">
        <v>704</v>
      </c>
      <c r="BB133" s="110" t="s">
        <v>704</v>
      </c>
      <c r="BC133" s="110" t="s">
        <v>704</v>
      </c>
      <c r="BD133" s="110" t="s">
        <v>704</v>
      </c>
      <c r="BE133" s="110" t="s">
        <v>704</v>
      </c>
      <c r="BF133" s="110" t="s">
        <v>704</v>
      </c>
      <c r="BG133" s="110" t="s">
        <v>704</v>
      </c>
      <c r="BH133" s="110" t="s">
        <v>704</v>
      </c>
      <c r="BI133" s="110" t="s">
        <v>704</v>
      </c>
      <c r="BJ133" s="110" t="s">
        <v>704</v>
      </c>
      <c r="BK133" s="110" t="s">
        <v>704</v>
      </c>
      <c r="BL133" s="110" t="s">
        <v>704</v>
      </c>
      <c r="BM133" s="110" t="s">
        <v>704</v>
      </c>
      <c r="BN133" s="110" t="s">
        <v>704</v>
      </c>
      <c r="BO133" s="110" t="s">
        <v>704</v>
      </c>
      <c r="BP133" s="110" t="s">
        <v>704</v>
      </c>
      <c r="BQ133" s="110" t="s">
        <v>704</v>
      </c>
      <c r="BR133" s="110" t="s">
        <v>704</v>
      </c>
      <c r="BS133" s="110" t="s">
        <v>704</v>
      </c>
      <c r="BT133" s="110" t="s">
        <v>704</v>
      </c>
      <c r="BU133" s="110" t="s">
        <v>704</v>
      </c>
      <c r="BV133" s="110" t="s">
        <v>704</v>
      </c>
      <c r="BW133" s="110" t="s">
        <v>704</v>
      </c>
      <c r="BX133" s="110" t="s">
        <v>704</v>
      </c>
      <c r="BY133" s="110" t="s">
        <v>704</v>
      </c>
      <c r="BZ133" s="110" t="s">
        <v>704</v>
      </c>
      <c r="CA133" s="110" t="s">
        <v>704</v>
      </c>
      <c r="CB133" s="110" t="s">
        <v>704</v>
      </c>
      <c r="CC133" s="110" t="s">
        <v>704</v>
      </c>
      <c r="CD133" s="110" t="s">
        <v>704</v>
      </c>
      <c r="CE133" s="110" t="s">
        <v>704</v>
      </c>
      <c r="CF133" s="110" t="s">
        <v>704</v>
      </c>
      <c r="CG133" s="110" t="s">
        <v>704</v>
      </c>
      <c r="CH133" s="110" t="s">
        <v>704</v>
      </c>
      <c r="CI133" s="110" t="s">
        <v>704</v>
      </c>
      <c r="CJ133" s="110" t="s">
        <v>704</v>
      </c>
      <c r="CK133" s="110" t="s">
        <v>704</v>
      </c>
      <c r="CL133" s="110" t="s">
        <v>704</v>
      </c>
      <c r="CM133" s="110" t="s">
        <v>704</v>
      </c>
      <c r="CN133" s="110" t="s">
        <v>704</v>
      </c>
      <c r="CO133" s="110" t="s">
        <v>704</v>
      </c>
      <c r="CP133" s="110" t="s">
        <v>704</v>
      </c>
      <c r="CQ133" s="110" t="s">
        <v>704</v>
      </c>
      <c r="CR133" s="110" t="s">
        <v>704</v>
      </c>
      <c r="CS133" s="110" t="s">
        <v>704</v>
      </c>
      <c r="CT133" s="110" t="s">
        <v>704</v>
      </c>
      <c r="CU133" s="110" t="s">
        <v>704</v>
      </c>
      <c r="CV133" s="110" t="s">
        <v>704</v>
      </c>
      <c r="CW133" s="110" t="s">
        <v>704</v>
      </c>
      <c r="CX133" s="110" t="s">
        <v>704</v>
      </c>
      <c r="CY133" s="110" t="s">
        <v>704</v>
      </c>
      <c r="CZ133" s="110" t="s">
        <v>704</v>
      </c>
      <c r="DA133" s="110" t="s">
        <v>704</v>
      </c>
      <c r="DB133" s="110" t="s">
        <v>704</v>
      </c>
      <c r="DC133" s="110" t="s">
        <v>704</v>
      </c>
      <c r="DD133" s="110" t="s">
        <v>704</v>
      </c>
      <c r="DE133" s="110" t="s">
        <v>704</v>
      </c>
      <c r="DF133" s="110" t="s">
        <v>704</v>
      </c>
    </row>
    <row r="134" spans="2:110" x14ac:dyDescent="0.2">
      <c r="B134" s="8" t="s">
        <v>325</v>
      </c>
      <c r="C134" s="9" t="s">
        <v>326</v>
      </c>
      <c r="D134" s="115" t="str">
        <f t="shared" si="14"/>
        <v xml:space="preserve">                                                                          </v>
      </c>
      <c r="E134" s="114">
        <v>0</v>
      </c>
      <c r="F134" s="114"/>
      <c r="G134" s="114"/>
      <c r="H134" s="114"/>
      <c r="I134" s="114">
        <v>0</v>
      </c>
      <c r="J134" s="114">
        <v>0</v>
      </c>
      <c r="K134" s="114">
        <v>0</v>
      </c>
      <c r="L134" s="114">
        <v>0</v>
      </c>
      <c r="M134" s="114">
        <v>0</v>
      </c>
      <c r="N134" s="114">
        <v>0</v>
      </c>
      <c r="O134" s="114">
        <v>0</v>
      </c>
      <c r="P134" s="114">
        <v>0</v>
      </c>
      <c r="Q134" s="114">
        <v>0</v>
      </c>
      <c r="R134" s="114">
        <v>0</v>
      </c>
      <c r="S134" s="114">
        <v>0</v>
      </c>
      <c r="T134" s="114">
        <v>0</v>
      </c>
      <c r="U134" s="114">
        <v>0</v>
      </c>
      <c r="V134" s="114">
        <v>0</v>
      </c>
      <c r="W134" s="114">
        <v>0</v>
      </c>
      <c r="X134" s="116">
        <f t="shared" si="7"/>
        <v>0</v>
      </c>
      <c r="Y134" s="251"/>
      <c r="AD134" s="10">
        <v>1300</v>
      </c>
      <c r="AE134" s="10">
        <v>1304</v>
      </c>
      <c r="AF134" s="114">
        <v>0</v>
      </c>
      <c r="AG134" s="114">
        <f t="shared" si="8"/>
        <v>0</v>
      </c>
      <c r="AJ134" s="110" t="s">
        <v>704</v>
      </c>
      <c r="AK134" s="110" t="s">
        <v>704</v>
      </c>
      <c r="AL134" s="110" t="s">
        <v>704</v>
      </c>
      <c r="AM134" s="110" t="s">
        <v>704</v>
      </c>
      <c r="AN134" s="110" t="s">
        <v>704</v>
      </c>
      <c r="AO134" s="110" t="s">
        <v>704</v>
      </c>
      <c r="AP134" s="110" t="s">
        <v>704</v>
      </c>
      <c r="AQ134" s="110" t="s">
        <v>704</v>
      </c>
      <c r="AR134" s="110" t="s">
        <v>704</v>
      </c>
      <c r="AS134" s="110" t="s">
        <v>704</v>
      </c>
      <c r="AT134" s="110" t="s">
        <v>704</v>
      </c>
      <c r="AU134" s="110" t="s">
        <v>704</v>
      </c>
      <c r="AV134" s="110" t="s">
        <v>704</v>
      </c>
      <c r="AW134" s="110" t="s">
        <v>704</v>
      </c>
      <c r="AX134" s="110" t="s">
        <v>704</v>
      </c>
      <c r="AY134" s="110" t="s">
        <v>704</v>
      </c>
      <c r="AZ134" s="110" t="s">
        <v>704</v>
      </c>
      <c r="BA134" s="110" t="s">
        <v>704</v>
      </c>
      <c r="BB134" s="110" t="s">
        <v>704</v>
      </c>
      <c r="BC134" s="110" t="s">
        <v>704</v>
      </c>
      <c r="BD134" s="110" t="s">
        <v>704</v>
      </c>
      <c r="BE134" s="110" t="s">
        <v>704</v>
      </c>
      <c r="BF134" s="110" t="s">
        <v>704</v>
      </c>
      <c r="BG134" s="110" t="s">
        <v>704</v>
      </c>
      <c r="BH134" s="110" t="s">
        <v>704</v>
      </c>
      <c r="BI134" s="110" t="s">
        <v>704</v>
      </c>
      <c r="BJ134" s="110" t="s">
        <v>704</v>
      </c>
      <c r="BK134" s="110" t="s">
        <v>704</v>
      </c>
      <c r="BL134" s="110" t="s">
        <v>704</v>
      </c>
      <c r="BM134" s="110" t="s">
        <v>704</v>
      </c>
      <c r="BN134" s="110" t="s">
        <v>704</v>
      </c>
      <c r="BO134" s="110" t="s">
        <v>704</v>
      </c>
      <c r="BP134" s="110" t="s">
        <v>704</v>
      </c>
      <c r="BQ134" s="110" t="s">
        <v>704</v>
      </c>
      <c r="BR134" s="110" t="s">
        <v>704</v>
      </c>
      <c r="BS134" s="110" t="s">
        <v>704</v>
      </c>
      <c r="BT134" s="110" t="s">
        <v>704</v>
      </c>
      <c r="BU134" s="110" t="s">
        <v>704</v>
      </c>
      <c r="BV134" s="110" t="s">
        <v>704</v>
      </c>
      <c r="BW134" s="110" t="s">
        <v>704</v>
      </c>
      <c r="BX134" s="110" t="s">
        <v>704</v>
      </c>
      <c r="BY134" s="110" t="s">
        <v>704</v>
      </c>
      <c r="BZ134" s="110" t="s">
        <v>704</v>
      </c>
      <c r="CA134" s="110" t="s">
        <v>704</v>
      </c>
      <c r="CB134" s="110" t="s">
        <v>704</v>
      </c>
      <c r="CC134" s="110" t="s">
        <v>704</v>
      </c>
      <c r="CD134" s="110" t="s">
        <v>704</v>
      </c>
      <c r="CE134" s="110" t="s">
        <v>704</v>
      </c>
      <c r="CF134" s="110" t="s">
        <v>704</v>
      </c>
      <c r="CG134" s="110" t="s">
        <v>704</v>
      </c>
      <c r="CH134" s="110" t="s">
        <v>704</v>
      </c>
      <c r="CI134" s="110" t="s">
        <v>704</v>
      </c>
      <c r="CJ134" s="110" t="s">
        <v>704</v>
      </c>
      <c r="CK134" s="110" t="s">
        <v>704</v>
      </c>
      <c r="CL134" s="110" t="s">
        <v>704</v>
      </c>
      <c r="CM134" s="110" t="s">
        <v>704</v>
      </c>
      <c r="CN134" s="110" t="s">
        <v>704</v>
      </c>
      <c r="CO134" s="110" t="s">
        <v>704</v>
      </c>
      <c r="CP134" s="110" t="s">
        <v>704</v>
      </c>
      <c r="CQ134" s="110" t="s">
        <v>704</v>
      </c>
      <c r="CR134" s="110" t="s">
        <v>704</v>
      </c>
      <c r="CS134" s="110" t="s">
        <v>704</v>
      </c>
      <c r="CT134" s="110" t="s">
        <v>704</v>
      </c>
      <c r="CU134" s="110" t="s">
        <v>704</v>
      </c>
      <c r="CV134" s="110" t="s">
        <v>704</v>
      </c>
      <c r="CW134" s="110" t="s">
        <v>704</v>
      </c>
      <c r="CX134" s="110" t="s">
        <v>704</v>
      </c>
      <c r="CY134" s="110" t="s">
        <v>704</v>
      </c>
      <c r="CZ134" s="110" t="s">
        <v>704</v>
      </c>
      <c r="DA134" s="110" t="s">
        <v>704</v>
      </c>
      <c r="DB134" s="110" t="s">
        <v>704</v>
      </c>
      <c r="DC134" s="110" t="s">
        <v>704</v>
      </c>
      <c r="DD134" s="110" t="s">
        <v>704</v>
      </c>
      <c r="DE134" s="110" t="s">
        <v>704</v>
      </c>
      <c r="DF134" s="110" t="s">
        <v>704</v>
      </c>
    </row>
    <row r="135" spans="2:110" x14ac:dyDescent="0.2">
      <c r="B135" s="8" t="s">
        <v>327</v>
      </c>
      <c r="C135" s="9" t="s">
        <v>328</v>
      </c>
      <c r="D135" s="115" t="str">
        <f t="shared" si="14"/>
        <v xml:space="preserve">                                                                          </v>
      </c>
      <c r="E135" s="114">
        <v>0</v>
      </c>
      <c r="F135" s="114"/>
      <c r="G135" s="114"/>
      <c r="H135" s="114"/>
      <c r="I135" s="114">
        <v>0</v>
      </c>
      <c r="J135" s="114">
        <v>0</v>
      </c>
      <c r="K135" s="114">
        <v>0</v>
      </c>
      <c r="L135" s="114">
        <v>0</v>
      </c>
      <c r="M135" s="114">
        <v>0</v>
      </c>
      <c r="N135" s="114">
        <v>0</v>
      </c>
      <c r="O135" s="114">
        <v>0</v>
      </c>
      <c r="P135" s="114">
        <v>0</v>
      </c>
      <c r="Q135" s="114">
        <v>0</v>
      </c>
      <c r="R135" s="114">
        <v>0</v>
      </c>
      <c r="S135" s="114">
        <v>0</v>
      </c>
      <c r="T135" s="114">
        <v>0</v>
      </c>
      <c r="U135" s="114">
        <v>0</v>
      </c>
      <c r="V135" s="114">
        <v>0</v>
      </c>
      <c r="W135" s="114">
        <v>0</v>
      </c>
      <c r="X135" s="116">
        <f t="shared" si="7"/>
        <v>0</v>
      </c>
      <c r="Y135" s="251"/>
      <c r="AD135" s="10">
        <v>1300</v>
      </c>
      <c r="AE135" s="10">
        <v>1305</v>
      </c>
      <c r="AF135" s="114">
        <v>0</v>
      </c>
      <c r="AG135" s="114">
        <f t="shared" si="8"/>
        <v>0</v>
      </c>
      <c r="AJ135" s="110" t="s">
        <v>704</v>
      </c>
      <c r="AK135" s="110" t="s">
        <v>704</v>
      </c>
      <c r="AL135" s="110" t="s">
        <v>704</v>
      </c>
      <c r="AM135" s="110" t="s">
        <v>704</v>
      </c>
      <c r="AN135" s="110" t="s">
        <v>704</v>
      </c>
      <c r="AO135" s="110" t="s">
        <v>704</v>
      </c>
      <c r="AP135" s="110" t="s">
        <v>704</v>
      </c>
      <c r="AQ135" s="110" t="s">
        <v>704</v>
      </c>
      <c r="AR135" s="110" t="s">
        <v>704</v>
      </c>
      <c r="AS135" s="110" t="s">
        <v>704</v>
      </c>
      <c r="AT135" s="110" t="s">
        <v>704</v>
      </c>
      <c r="AU135" s="110" t="s">
        <v>704</v>
      </c>
      <c r="AV135" s="110" t="s">
        <v>704</v>
      </c>
      <c r="AW135" s="110" t="s">
        <v>704</v>
      </c>
      <c r="AX135" s="110" t="s">
        <v>704</v>
      </c>
      <c r="AY135" s="110" t="s">
        <v>704</v>
      </c>
      <c r="AZ135" s="110" t="s">
        <v>704</v>
      </c>
      <c r="BA135" s="110" t="s">
        <v>704</v>
      </c>
      <c r="BB135" s="110" t="s">
        <v>704</v>
      </c>
      <c r="BC135" s="110" t="s">
        <v>704</v>
      </c>
      <c r="BD135" s="110" t="s">
        <v>704</v>
      </c>
      <c r="BE135" s="110" t="s">
        <v>704</v>
      </c>
      <c r="BF135" s="110" t="s">
        <v>704</v>
      </c>
      <c r="BG135" s="110" t="s">
        <v>704</v>
      </c>
      <c r="BH135" s="110" t="s">
        <v>704</v>
      </c>
      <c r="BI135" s="110" t="s">
        <v>704</v>
      </c>
      <c r="BJ135" s="110" t="s">
        <v>704</v>
      </c>
      <c r="BK135" s="110" t="s">
        <v>704</v>
      </c>
      <c r="BL135" s="110" t="s">
        <v>704</v>
      </c>
      <c r="BM135" s="110" t="s">
        <v>704</v>
      </c>
      <c r="BN135" s="110" t="s">
        <v>704</v>
      </c>
      <c r="BO135" s="110" t="s">
        <v>704</v>
      </c>
      <c r="BP135" s="110" t="s">
        <v>704</v>
      </c>
      <c r="BQ135" s="110" t="s">
        <v>704</v>
      </c>
      <c r="BR135" s="110" t="s">
        <v>704</v>
      </c>
      <c r="BS135" s="110" t="s">
        <v>704</v>
      </c>
      <c r="BT135" s="110" t="s">
        <v>704</v>
      </c>
      <c r="BU135" s="110" t="s">
        <v>704</v>
      </c>
      <c r="BV135" s="110" t="s">
        <v>704</v>
      </c>
      <c r="BW135" s="110" t="s">
        <v>704</v>
      </c>
      <c r="BX135" s="110" t="s">
        <v>704</v>
      </c>
      <c r="BY135" s="110" t="s">
        <v>704</v>
      </c>
      <c r="BZ135" s="110" t="s">
        <v>704</v>
      </c>
      <c r="CA135" s="110" t="s">
        <v>704</v>
      </c>
      <c r="CB135" s="110" t="s">
        <v>704</v>
      </c>
      <c r="CC135" s="110" t="s">
        <v>704</v>
      </c>
      <c r="CD135" s="110" t="s">
        <v>704</v>
      </c>
      <c r="CE135" s="110" t="s">
        <v>704</v>
      </c>
      <c r="CF135" s="110" t="s">
        <v>704</v>
      </c>
      <c r="CG135" s="110" t="s">
        <v>704</v>
      </c>
      <c r="CH135" s="110" t="s">
        <v>704</v>
      </c>
      <c r="CI135" s="110" t="s">
        <v>704</v>
      </c>
      <c r="CJ135" s="110" t="s">
        <v>704</v>
      </c>
      <c r="CK135" s="110" t="s">
        <v>704</v>
      </c>
      <c r="CL135" s="110" t="s">
        <v>704</v>
      </c>
      <c r="CM135" s="110" t="s">
        <v>704</v>
      </c>
      <c r="CN135" s="110" t="s">
        <v>704</v>
      </c>
      <c r="CO135" s="110" t="s">
        <v>704</v>
      </c>
      <c r="CP135" s="110" t="s">
        <v>704</v>
      </c>
      <c r="CQ135" s="110" t="s">
        <v>704</v>
      </c>
      <c r="CR135" s="110" t="s">
        <v>704</v>
      </c>
      <c r="CS135" s="110" t="s">
        <v>704</v>
      </c>
      <c r="CT135" s="110" t="s">
        <v>704</v>
      </c>
      <c r="CU135" s="110" t="s">
        <v>704</v>
      </c>
      <c r="CV135" s="110" t="s">
        <v>704</v>
      </c>
      <c r="CW135" s="110" t="s">
        <v>704</v>
      </c>
      <c r="CX135" s="110" t="s">
        <v>704</v>
      </c>
      <c r="CY135" s="110" t="s">
        <v>704</v>
      </c>
      <c r="CZ135" s="110" t="s">
        <v>704</v>
      </c>
      <c r="DA135" s="110" t="s">
        <v>704</v>
      </c>
      <c r="DB135" s="110" t="s">
        <v>704</v>
      </c>
      <c r="DC135" s="110" t="s">
        <v>704</v>
      </c>
      <c r="DD135" s="110" t="s">
        <v>704</v>
      </c>
      <c r="DE135" s="110" t="s">
        <v>704</v>
      </c>
      <c r="DF135" s="110" t="s">
        <v>704</v>
      </c>
    </row>
    <row r="136" spans="2:110" x14ac:dyDescent="0.2">
      <c r="B136" s="8" t="s">
        <v>329</v>
      </c>
      <c r="C136" s="9" t="s">
        <v>330</v>
      </c>
      <c r="D136" s="115" t="str">
        <f t="shared" si="14"/>
        <v xml:space="preserve">8712003                                                                          </v>
      </c>
      <c r="E136" s="114">
        <v>4406.07</v>
      </c>
      <c r="F136" s="114"/>
      <c r="G136" s="114"/>
      <c r="H136" s="114"/>
      <c r="I136" s="114">
        <v>0</v>
      </c>
      <c r="J136" s="114">
        <v>0</v>
      </c>
      <c r="K136" s="114">
        <v>0</v>
      </c>
      <c r="L136" s="114">
        <v>0</v>
      </c>
      <c r="M136" s="114">
        <v>0</v>
      </c>
      <c r="N136" s="114">
        <v>0</v>
      </c>
      <c r="O136" s="114">
        <v>0</v>
      </c>
      <c r="P136" s="114">
        <v>0</v>
      </c>
      <c r="Q136" s="114">
        <v>0</v>
      </c>
      <c r="R136" s="114">
        <v>0</v>
      </c>
      <c r="S136" s="114">
        <v>0</v>
      </c>
      <c r="T136" s="114">
        <v>0</v>
      </c>
      <c r="U136" s="114">
        <v>0</v>
      </c>
      <c r="V136" s="114">
        <v>0</v>
      </c>
      <c r="W136" s="114">
        <v>0</v>
      </c>
      <c r="X136" s="116">
        <f t="shared" ref="X136:X158" si="15">SUM(E136:W136)</f>
        <v>4406.07</v>
      </c>
      <c r="Y136" s="251"/>
      <c r="AD136" s="10">
        <v>1300</v>
      </c>
      <c r="AE136" s="10">
        <v>1306</v>
      </c>
      <c r="AF136" s="114">
        <v>4406.07</v>
      </c>
      <c r="AG136" s="114">
        <f t="shared" si="8"/>
        <v>0</v>
      </c>
      <c r="AJ136" s="110">
        <v>8712003</v>
      </c>
      <c r="AK136" s="110" t="s">
        <v>704</v>
      </c>
      <c r="AL136" s="110" t="s">
        <v>704</v>
      </c>
      <c r="AM136" s="110" t="s">
        <v>704</v>
      </c>
      <c r="AN136" s="110" t="s">
        <v>704</v>
      </c>
      <c r="AO136" s="110" t="s">
        <v>704</v>
      </c>
      <c r="AP136" s="110" t="s">
        <v>704</v>
      </c>
      <c r="AQ136" s="110" t="s">
        <v>704</v>
      </c>
      <c r="AR136" s="110" t="s">
        <v>704</v>
      </c>
      <c r="AS136" s="110" t="s">
        <v>704</v>
      </c>
      <c r="AT136" s="110" t="s">
        <v>704</v>
      </c>
      <c r="AU136" s="110" t="s">
        <v>704</v>
      </c>
      <c r="AV136" s="110" t="s">
        <v>704</v>
      </c>
      <c r="AW136" s="110" t="s">
        <v>704</v>
      </c>
      <c r="AX136" s="110" t="s">
        <v>704</v>
      </c>
      <c r="AY136" s="110" t="s">
        <v>704</v>
      </c>
      <c r="AZ136" s="110" t="s">
        <v>704</v>
      </c>
      <c r="BA136" s="110" t="s">
        <v>704</v>
      </c>
      <c r="BB136" s="110" t="s">
        <v>704</v>
      </c>
      <c r="BC136" s="110" t="s">
        <v>704</v>
      </c>
      <c r="BD136" s="110" t="s">
        <v>704</v>
      </c>
      <c r="BE136" s="110" t="s">
        <v>704</v>
      </c>
      <c r="BF136" s="110" t="s">
        <v>704</v>
      </c>
      <c r="BG136" s="110" t="s">
        <v>704</v>
      </c>
      <c r="BH136" s="110" t="s">
        <v>704</v>
      </c>
      <c r="BI136" s="110" t="s">
        <v>704</v>
      </c>
      <c r="BJ136" s="110" t="s">
        <v>704</v>
      </c>
      <c r="BK136" s="110" t="s">
        <v>704</v>
      </c>
      <c r="BL136" s="110" t="s">
        <v>704</v>
      </c>
      <c r="BM136" s="110" t="s">
        <v>704</v>
      </c>
      <c r="BN136" s="110" t="s">
        <v>704</v>
      </c>
      <c r="BO136" s="110" t="s">
        <v>704</v>
      </c>
      <c r="BP136" s="110" t="s">
        <v>704</v>
      </c>
      <c r="BQ136" s="110" t="s">
        <v>704</v>
      </c>
      <c r="BR136" s="110" t="s">
        <v>704</v>
      </c>
      <c r="BS136" s="110" t="s">
        <v>704</v>
      </c>
      <c r="BT136" s="110" t="s">
        <v>704</v>
      </c>
      <c r="BU136" s="110" t="s">
        <v>704</v>
      </c>
      <c r="BV136" s="110" t="s">
        <v>704</v>
      </c>
      <c r="BW136" s="110" t="s">
        <v>704</v>
      </c>
      <c r="BX136" s="110" t="s">
        <v>704</v>
      </c>
      <c r="BY136" s="110" t="s">
        <v>704</v>
      </c>
      <c r="BZ136" s="110" t="s">
        <v>704</v>
      </c>
      <c r="CA136" s="110" t="s">
        <v>704</v>
      </c>
      <c r="CB136" s="110" t="s">
        <v>704</v>
      </c>
      <c r="CC136" s="110" t="s">
        <v>704</v>
      </c>
      <c r="CD136" s="110" t="s">
        <v>704</v>
      </c>
      <c r="CE136" s="110" t="s">
        <v>704</v>
      </c>
      <c r="CF136" s="110" t="s">
        <v>704</v>
      </c>
      <c r="CG136" s="110" t="s">
        <v>704</v>
      </c>
      <c r="CH136" s="110" t="s">
        <v>704</v>
      </c>
      <c r="CI136" s="110" t="s">
        <v>704</v>
      </c>
      <c r="CJ136" s="110" t="s">
        <v>704</v>
      </c>
      <c r="CK136" s="110" t="s">
        <v>704</v>
      </c>
      <c r="CL136" s="110" t="s">
        <v>704</v>
      </c>
      <c r="CM136" s="110" t="s">
        <v>704</v>
      </c>
      <c r="CN136" s="110" t="s">
        <v>704</v>
      </c>
      <c r="CO136" s="110" t="s">
        <v>704</v>
      </c>
      <c r="CP136" s="110" t="s">
        <v>704</v>
      </c>
      <c r="CQ136" s="110" t="s">
        <v>704</v>
      </c>
      <c r="CR136" s="110" t="s">
        <v>704</v>
      </c>
      <c r="CS136" s="110" t="s">
        <v>704</v>
      </c>
      <c r="CT136" s="110" t="s">
        <v>704</v>
      </c>
      <c r="CU136" s="110" t="s">
        <v>704</v>
      </c>
      <c r="CV136" s="110" t="s">
        <v>704</v>
      </c>
      <c r="CW136" s="110" t="s">
        <v>704</v>
      </c>
      <c r="CX136" s="110" t="s">
        <v>704</v>
      </c>
      <c r="CY136" s="110" t="s">
        <v>704</v>
      </c>
      <c r="CZ136" s="110" t="s">
        <v>704</v>
      </c>
      <c r="DA136" s="110" t="s">
        <v>704</v>
      </c>
      <c r="DB136" s="110" t="s">
        <v>704</v>
      </c>
      <c r="DC136" s="110" t="s">
        <v>704</v>
      </c>
      <c r="DD136" s="110" t="s">
        <v>704</v>
      </c>
      <c r="DE136" s="110" t="s">
        <v>704</v>
      </c>
      <c r="DF136" s="110" t="s">
        <v>704</v>
      </c>
    </row>
    <row r="137" spans="2:110" x14ac:dyDescent="0.2">
      <c r="B137" s="8" t="s">
        <v>331</v>
      </c>
      <c r="C137" s="9" t="s">
        <v>332</v>
      </c>
      <c r="D137" s="115" t="str">
        <f t="shared" si="14"/>
        <v xml:space="preserve">                                                                          </v>
      </c>
      <c r="E137" s="114">
        <v>0</v>
      </c>
      <c r="F137" s="114"/>
      <c r="G137" s="114"/>
      <c r="H137" s="114"/>
      <c r="I137" s="114">
        <v>0</v>
      </c>
      <c r="J137" s="114">
        <v>0</v>
      </c>
      <c r="K137" s="114">
        <v>0</v>
      </c>
      <c r="L137" s="114">
        <v>0</v>
      </c>
      <c r="M137" s="114">
        <v>0</v>
      </c>
      <c r="N137" s="114">
        <v>0</v>
      </c>
      <c r="O137" s="114">
        <v>0</v>
      </c>
      <c r="P137" s="114">
        <v>0</v>
      </c>
      <c r="Q137" s="114">
        <v>0</v>
      </c>
      <c r="R137" s="114">
        <v>0</v>
      </c>
      <c r="S137" s="114">
        <v>0</v>
      </c>
      <c r="T137" s="114">
        <v>0</v>
      </c>
      <c r="U137" s="114">
        <v>0</v>
      </c>
      <c r="V137" s="114">
        <v>0</v>
      </c>
      <c r="W137" s="114">
        <v>0</v>
      </c>
      <c r="X137" s="116">
        <f t="shared" si="15"/>
        <v>0</v>
      </c>
      <c r="Y137" s="251"/>
      <c r="AD137" s="10">
        <v>1300</v>
      </c>
      <c r="AE137" s="10">
        <v>1307</v>
      </c>
      <c r="AF137" s="114">
        <v>0</v>
      </c>
      <c r="AG137" s="114">
        <f t="shared" ref="AG137:AG159" si="16">+AF137-X137</f>
        <v>0</v>
      </c>
      <c r="AJ137" s="110" t="s">
        <v>704</v>
      </c>
      <c r="AK137" s="110" t="s">
        <v>704</v>
      </c>
      <c r="AL137" s="110" t="s">
        <v>704</v>
      </c>
      <c r="AM137" s="110" t="s">
        <v>704</v>
      </c>
      <c r="AN137" s="110" t="s">
        <v>704</v>
      </c>
      <c r="AO137" s="110" t="s">
        <v>704</v>
      </c>
      <c r="AP137" s="110" t="s">
        <v>704</v>
      </c>
      <c r="AQ137" s="110" t="s">
        <v>704</v>
      </c>
      <c r="AR137" s="110" t="s">
        <v>704</v>
      </c>
      <c r="AS137" s="110" t="s">
        <v>704</v>
      </c>
      <c r="AT137" s="110" t="s">
        <v>704</v>
      </c>
      <c r="AU137" s="110" t="s">
        <v>704</v>
      </c>
      <c r="AV137" s="110" t="s">
        <v>704</v>
      </c>
      <c r="AW137" s="110" t="s">
        <v>704</v>
      </c>
      <c r="AX137" s="110" t="s">
        <v>704</v>
      </c>
      <c r="AY137" s="110" t="s">
        <v>704</v>
      </c>
      <c r="AZ137" s="110" t="s">
        <v>704</v>
      </c>
      <c r="BA137" s="110" t="s">
        <v>704</v>
      </c>
      <c r="BB137" s="110" t="s">
        <v>704</v>
      </c>
      <c r="BC137" s="110" t="s">
        <v>704</v>
      </c>
      <c r="BD137" s="110" t="s">
        <v>704</v>
      </c>
      <c r="BE137" s="110" t="s">
        <v>704</v>
      </c>
      <c r="BF137" s="110" t="s">
        <v>704</v>
      </c>
      <c r="BG137" s="110" t="s">
        <v>704</v>
      </c>
      <c r="BH137" s="110" t="s">
        <v>704</v>
      </c>
      <c r="BI137" s="110" t="s">
        <v>704</v>
      </c>
      <c r="BJ137" s="110" t="s">
        <v>704</v>
      </c>
      <c r="BK137" s="110" t="s">
        <v>704</v>
      </c>
      <c r="BL137" s="110" t="s">
        <v>704</v>
      </c>
      <c r="BM137" s="110" t="s">
        <v>704</v>
      </c>
      <c r="BN137" s="110" t="s">
        <v>704</v>
      </c>
      <c r="BO137" s="110" t="s">
        <v>704</v>
      </c>
      <c r="BP137" s="110" t="s">
        <v>704</v>
      </c>
      <c r="BQ137" s="110" t="s">
        <v>704</v>
      </c>
      <c r="BR137" s="110" t="s">
        <v>704</v>
      </c>
      <c r="BS137" s="110" t="s">
        <v>704</v>
      </c>
      <c r="BT137" s="110" t="s">
        <v>704</v>
      </c>
      <c r="BU137" s="110" t="s">
        <v>704</v>
      </c>
      <c r="BV137" s="110" t="s">
        <v>704</v>
      </c>
      <c r="BW137" s="110" t="s">
        <v>704</v>
      </c>
      <c r="BX137" s="110" t="s">
        <v>704</v>
      </c>
      <c r="BY137" s="110" t="s">
        <v>704</v>
      </c>
      <c r="BZ137" s="110" t="s">
        <v>704</v>
      </c>
      <c r="CA137" s="110" t="s">
        <v>704</v>
      </c>
      <c r="CB137" s="110" t="s">
        <v>704</v>
      </c>
      <c r="CC137" s="110" t="s">
        <v>704</v>
      </c>
      <c r="CD137" s="110" t="s">
        <v>704</v>
      </c>
      <c r="CE137" s="110" t="s">
        <v>704</v>
      </c>
      <c r="CF137" s="110" t="s">
        <v>704</v>
      </c>
      <c r="CG137" s="110" t="s">
        <v>704</v>
      </c>
      <c r="CH137" s="110" t="s">
        <v>704</v>
      </c>
      <c r="CI137" s="110" t="s">
        <v>704</v>
      </c>
      <c r="CJ137" s="110" t="s">
        <v>704</v>
      </c>
      <c r="CK137" s="110" t="s">
        <v>704</v>
      </c>
      <c r="CL137" s="110" t="s">
        <v>704</v>
      </c>
      <c r="CM137" s="110" t="s">
        <v>704</v>
      </c>
      <c r="CN137" s="110" t="s">
        <v>704</v>
      </c>
      <c r="CO137" s="110" t="s">
        <v>704</v>
      </c>
      <c r="CP137" s="110" t="s">
        <v>704</v>
      </c>
      <c r="CQ137" s="110" t="s">
        <v>704</v>
      </c>
      <c r="CR137" s="110" t="s">
        <v>704</v>
      </c>
      <c r="CS137" s="110" t="s">
        <v>704</v>
      </c>
      <c r="CT137" s="110" t="s">
        <v>704</v>
      </c>
      <c r="CU137" s="110" t="s">
        <v>704</v>
      </c>
      <c r="CV137" s="110" t="s">
        <v>704</v>
      </c>
      <c r="CW137" s="110" t="s">
        <v>704</v>
      </c>
      <c r="CX137" s="110" t="s">
        <v>704</v>
      </c>
      <c r="CY137" s="110" t="s">
        <v>704</v>
      </c>
      <c r="CZ137" s="110" t="s">
        <v>704</v>
      </c>
      <c r="DA137" s="110" t="s">
        <v>704</v>
      </c>
      <c r="DB137" s="110" t="s">
        <v>704</v>
      </c>
      <c r="DC137" s="110" t="s">
        <v>704</v>
      </c>
      <c r="DD137" s="110" t="s">
        <v>704</v>
      </c>
      <c r="DE137" s="110" t="s">
        <v>704</v>
      </c>
      <c r="DF137" s="110" t="s">
        <v>704</v>
      </c>
    </row>
    <row r="138" spans="2:110" x14ac:dyDescent="0.2">
      <c r="B138" s="8" t="s">
        <v>333</v>
      </c>
      <c r="C138" s="9" t="s">
        <v>334</v>
      </c>
      <c r="D138" s="115" t="str">
        <f t="shared" si="14"/>
        <v xml:space="preserve">                                                                          </v>
      </c>
      <c r="E138" s="114">
        <v>0</v>
      </c>
      <c r="F138" s="114"/>
      <c r="G138" s="114"/>
      <c r="H138" s="114"/>
      <c r="I138" s="114">
        <v>0</v>
      </c>
      <c r="J138" s="114">
        <v>0</v>
      </c>
      <c r="K138" s="114">
        <v>0</v>
      </c>
      <c r="L138" s="114">
        <v>0</v>
      </c>
      <c r="M138" s="114">
        <v>0</v>
      </c>
      <c r="N138" s="114">
        <v>0</v>
      </c>
      <c r="O138" s="114">
        <v>0</v>
      </c>
      <c r="P138" s="114">
        <v>0</v>
      </c>
      <c r="Q138" s="114">
        <v>0</v>
      </c>
      <c r="R138" s="114">
        <v>0</v>
      </c>
      <c r="S138" s="114">
        <v>0</v>
      </c>
      <c r="T138" s="114">
        <v>0</v>
      </c>
      <c r="U138" s="114">
        <v>0</v>
      </c>
      <c r="V138" s="114">
        <v>0</v>
      </c>
      <c r="W138" s="114">
        <v>0</v>
      </c>
      <c r="X138" s="116">
        <f t="shared" si="15"/>
        <v>0</v>
      </c>
      <c r="Y138" s="251"/>
      <c r="AD138" s="10">
        <v>1300</v>
      </c>
      <c r="AE138" s="10">
        <v>1308</v>
      </c>
      <c r="AF138" s="114">
        <v>0</v>
      </c>
      <c r="AG138" s="114">
        <f t="shared" si="16"/>
        <v>0</v>
      </c>
      <c r="AJ138" s="110" t="s">
        <v>704</v>
      </c>
      <c r="AK138" s="110" t="s">
        <v>704</v>
      </c>
      <c r="AL138" s="110" t="s">
        <v>704</v>
      </c>
      <c r="AM138" s="110" t="s">
        <v>704</v>
      </c>
      <c r="AN138" s="110" t="s">
        <v>704</v>
      </c>
      <c r="AO138" s="110" t="s">
        <v>704</v>
      </c>
      <c r="AP138" s="110" t="s">
        <v>704</v>
      </c>
      <c r="AQ138" s="110" t="s">
        <v>704</v>
      </c>
      <c r="AR138" s="110" t="s">
        <v>704</v>
      </c>
      <c r="AS138" s="110" t="s">
        <v>704</v>
      </c>
      <c r="AT138" s="110" t="s">
        <v>704</v>
      </c>
      <c r="AU138" s="110" t="s">
        <v>704</v>
      </c>
      <c r="AV138" s="110" t="s">
        <v>704</v>
      </c>
      <c r="AW138" s="110" t="s">
        <v>704</v>
      </c>
      <c r="AX138" s="110" t="s">
        <v>704</v>
      </c>
      <c r="AY138" s="110" t="s">
        <v>704</v>
      </c>
      <c r="AZ138" s="110" t="s">
        <v>704</v>
      </c>
      <c r="BA138" s="110" t="s">
        <v>704</v>
      </c>
      <c r="BB138" s="110" t="s">
        <v>704</v>
      </c>
      <c r="BC138" s="110" t="s">
        <v>704</v>
      </c>
      <c r="BD138" s="110" t="s">
        <v>704</v>
      </c>
      <c r="BE138" s="110" t="s">
        <v>704</v>
      </c>
      <c r="BF138" s="110" t="s">
        <v>704</v>
      </c>
      <c r="BG138" s="110" t="s">
        <v>704</v>
      </c>
      <c r="BH138" s="110" t="s">
        <v>704</v>
      </c>
      <c r="BI138" s="110" t="s">
        <v>704</v>
      </c>
      <c r="BJ138" s="110" t="s">
        <v>704</v>
      </c>
      <c r="BK138" s="110" t="s">
        <v>704</v>
      </c>
      <c r="BL138" s="110" t="s">
        <v>704</v>
      </c>
      <c r="BM138" s="110" t="s">
        <v>704</v>
      </c>
      <c r="BN138" s="110" t="s">
        <v>704</v>
      </c>
      <c r="BO138" s="110" t="s">
        <v>704</v>
      </c>
      <c r="BP138" s="110" t="s">
        <v>704</v>
      </c>
      <c r="BQ138" s="110" t="s">
        <v>704</v>
      </c>
      <c r="BR138" s="110" t="s">
        <v>704</v>
      </c>
      <c r="BS138" s="110" t="s">
        <v>704</v>
      </c>
      <c r="BT138" s="110" t="s">
        <v>704</v>
      </c>
      <c r="BU138" s="110" t="s">
        <v>704</v>
      </c>
      <c r="BV138" s="110" t="s">
        <v>704</v>
      </c>
      <c r="BW138" s="110" t="s">
        <v>704</v>
      </c>
      <c r="BX138" s="110" t="s">
        <v>704</v>
      </c>
      <c r="BY138" s="110" t="s">
        <v>704</v>
      </c>
      <c r="BZ138" s="110" t="s">
        <v>704</v>
      </c>
      <c r="CA138" s="110" t="s">
        <v>704</v>
      </c>
      <c r="CB138" s="110" t="s">
        <v>704</v>
      </c>
      <c r="CC138" s="110" t="s">
        <v>704</v>
      </c>
      <c r="CD138" s="110" t="s">
        <v>704</v>
      </c>
      <c r="CE138" s="110" t="s">
        <v>704</v>
      </c>
      <c r="CF138" s="110" t="s">
        <v>704</v>
      </c>
      <c r="CG138" s="110" t="s">
        <v>704</v>
      </c>
      <c r="CH138" s="110" t="s">
        <v>704</v>
      </c>
      <c r="CI138" s="110" t="s">
        <v>704</v>
      </c>
      <c r="CJ138" s="110" t="s">
        <v>704</v>
      </c>
      <c r="CK138" s="110" t="s">
        <v>704</v>
      </c>
      <c r="CL138" s="110" t="s">
        <v>704</v>
      </c>
      <c r="CM138" s="110" t="s">
        <v>704</v>
      </c>
      <c r="CN138" s="110" t="s">
        <v>704</v>
      </c>
      <c r="CO138" s="110" t="s">
        <v>704</v>
      </c>
      <c r="CP138" s="110" t="s">
        <v>704</v>
      </c>
      <c r="CQ138" s="110" t="s">
        <v>704</v>
      </c>
      <c r="CR138" s="110" t="s">
        <v>704</v>
      </c>
      <c r="CS138" s="110" t="s">
        <v>704</v>
      </c>
      <c r="CT138" s="110" t="s">
        <v>704</v>
      </c>
      <c r="CU138" s="110" t="s">
        <v>704</v>
      </c>
      <c r="CV138" s="110" t="s">
        <v>704</v>
      </c>
      <c r="CW138" s="110" t="s">
        <v>704</v>
      </c>
      <c r="CX138" s="110" t="s">
        <v>704</v>
      </c>
      <c r="CY138" s="110" t="s">
        <v>704</v>
      </c>
      <c r="CZ138" s="110" t="s">
        <v>704</v>
      </c>
      <c r="DA138" s="110" t="s">
        <v>704</v>
      </c>
      <c r="DB138" s="110" t="s">
        <v>704</v>
      </c>
      <c r="DC138" s="110" t="s">
        <v>704</v>
      </c>
      <c r="DD138" s="110" t="s">
        <v>704</v>
      </c>
      <c r="DE138" s="110" t="s">
        <v>704</v>
      </c>
      <c r="DF138" s="110" t="s">
        <v>704</v>
      </c>
    </row>
    <row r="139" spans="2:110" x14ac:dyDescent="0.2">
      <c r="B139" s="8" t="s">
        <v>335</v>
      </c>
      <c r="C139" s="11" t="s">
        <v>336</v>
      </c>
      <c r="D139" s="115" t="str">
        <f t="shared" si="14"/>
        <v xml:space="preserve">                                                                          </v>
      </c>
      <c r="E139" s="114">
        <v>0</v>
      </c>
      <c r="F139" s="114"/>
      <c r="G139" s="114"/>
      <c r="H139" s="114"/>
      <c r="I139" s="114">
        <v>0</v>
      </c>
      <c r="J139" s="114">
        <v>0</v>
      </c>
      <c r="K139" s="114">
        <v>0</v>
      </c>
      <c r="L139" s="114">
        <v>0</v>
      </c>
      <c r="M139" s="114">
        <v>0</v>
      </c>
      <c r="N139" s="114">
        <v>0</v>
      </c>
      <c r="O139" s="114">
        <v>0</v>
      </c>
      <c r="P139" s="114">
        <v>0</v>
      </c>
      <c r="Q139" s="114">
        <v>0</v>
      </c>
      <c r="R139" s="114">
        <v>0</v>
      </c>
      <c r="S139" s="114">
        <v>0</v>
      </c>
      <c r="T139" s="114">
        <v>0</v>
      </c>
      <c r="U139" s="114">
        <v>0</v>
      </c>
      <c r="V139" s="114">
        <v>0</v>
      </c>
      <c r="W139" s="114">
        <v>0</v>
      </c>
      <c r="X139" s="116">
        <f t="shared" si="15"/>
        <v>0</v>
      </c>
      <c r="Y139" s="251"/>
      <c r="AD139" s="10">
        <v>1300</v>
      </c>
      <c r="AE139" s="10">
        <v>1309</v>
      </c>
      <c r="AF139" s="114">
        <v>0</v>
      </c>
      <c r="AG139" s="114">
        <f t="shared" si="16"/>
        <v>0</v>
      </c>
      <c r="AJ139" s="110" t="s">
        <v>704</v>
      </c>
      <c r="AK139" s="110" t="s">
        <v>704</v>
      </c>
      <c r="AL139" s="110" t="s">
        <v>704</v>
      </c>
      <c r="AM139" s="110" t="s">
        <v>704</v>
      </c>
      <c r="AN139" s="110" t="s">
        <v>704</v>
      </c>
      <c r="AO139" s="110" t="s">
        <v>704</v>
      </c>
      <c r="AP139" s="110" t="s">
        <v>704</v>
      </c>
      <c r="AQ139" s="110" t="s">
        <v>704</v>
      </c>
      <c r="AR139" s="110" t="s">
        <v>704</v>
      </c>
      <c r="AS139" s="110" t="s">
        <v>704</v>
      </c>
      <c r="AT139" s="110" t="s">
        <v>704</v>
      </c>
      <c r="AU139" s="110" t="s">
        <v>704</v>
      </c>
      <c r="AV139" s="110" t="s">
        <v>704</v>
      </c>
      <c r="AW139" s="110" t="s">
        <v>704</v>
      </c>
      <c r="AX139" s="110" t="s">
        <v>704</v>
      </c>
      <c r="AY139" s="110" t="s">
        <v>704</v>
      </c>
      <c r="AZ139" s="110" t="s">
        <v>704</v>
      </c>
      <c r="BA139" s="110" t="s">
        <v>704</v>
      </c>
      <c r="BB139" s="110" t="s">
        <v>704</v>
      </c>
      <c r="BC139" s="110" t="s">
        <v>704</v>
      </c>
      <c r="BD139" s="110" t="s">
        <v>704</v>
      </c>
      <c r="BE139" s="110" t="s">
        <v>704</v>
      </c>
      <c r="BF139" s="110" t="s">
        <v>704</v>
      </c>
      <c r="BG139" s="110" t="s">
        <v>704</v>
      </c>
      <c r="BH139" s="110" t="s">
        <v>704</v>
      </c>
      <c r="BI139" s="110" t="s">
        <v>704</v>
      </c>
      <c r="BJ139" s="110" t="s">
        <v>704</v>
      </c>
      <c r="BK139" s="110" t="s">
        <v>704</v>
      </c>
      <c r="BL139" s="110" t="s">
        <v>704</v>
      </c>
      <c r="BM139" s="110" t="s">
        <v>704</v>
      </c>
      <c r="BN139" s="110" t="s">
        <v>704</v>
      </c>
      <c r="BO139" s="110" t="s">
        <v>704</v>
      </c>
      <c r="BP139" s="110" t="s">
        <v>704</v>
      </c>
      <c r="BQ139" s="110" t="s">
        <v>704</v>
      </c>
      <c r="BR139" s="110" t="s">
        <v>704</v>
      </c>
      <c r="BS139" s="110" t="s">
        <v>704</v>
      </c>
      <c r="BT139" s="110" t="s">
        <v>704</v>
      </c>
      <c r="BU139" s="110" t="s">
        <v>704</v>
      </c>
      <c r="BV139" s="110" t="s">
        <v>704</v>
      </c>
      <c r="BW139" s="110" t="s">
        <v>704</v>
      </c>
      <c r="BX139" s="110" t="s">
        <v>704</v>
      </c>
      <c r="BY139" s="110" t="s">
        <v>704</v>
      </c>
      <c r="BZ139" s="110" t="s">
        <v>704</v>
      </c>
      <c r="CA139" s="110" t="s">
        <v>704</v>
      </c>
      <c r="CB139" s="110" t="s">
        <v>704</v>
      </c>
      <c r="CC139" s="110" t="s">
        <v>704</v>
      </c>
      <c r="CD139" s="110" t="s">
        <v>704</v>
      </c>
      <c r="CE139" s="110" t="s">
        <v>704</v>
      </c>
      <c r="CF139" s="110" t="s">
        <v>704</v>
      </c>
      <c r="CG139" s="110" t="s">
        <v>704</v>
      </c>
      <c r="CH139" s="110" t="s">
        <v>704</v>
      </c>
      <c r="CI139" s="110" t="s">
        <v>704</v>
      </c>
      <c r="CJ139" s="110" t="s">
        <v>704</v>
      </c>
      <c r="CK139" s="110" t="s">
        <v>704</v>
      </c>
      <c r="CL139" s="110" t="s">
        <v>704</v>
      </c>
      <c r="CM139" s="110" t="s">
        <v>704</v>
      </c>
      <c r="CN139" s="110" t="s">
        <v>704</v>
      </c>
      <c r="CO139" s="110" t="s">
        <v>704</v>
      </c>
      <c r="CP139" s="110" t="s">
        <v>704</v>
      </c>
      <c r="CQ139" s="110" t="s">
        <v>704</v>
      </c>
      <c r="CR139" s="110" t="s">
        <v>704</v>
      </c>
      <c r="CS139" s="110" t="s">
        <v>704</v>
      </c>
      <c r="CT139" s="110" t="s">
        <v>704</v>
      </c>
      <c r="CU139" s="110" t="s">
        <v>704</v>
      </c>
      <c r="CV139" s="110" t="s">
        <v>704</v>
      </c>
      <c r="CW139" s="110" t="s">
        <v>704</v>
      </c>
      <c r="CX139" s="110" t="s">
        <v>704</v>
      </c>
      <c r="CY139" s="110" t="s">
        <v>704</v>
      </c>
      <c r="CZ139" s="110" t="s">
        <v>704</v>
      </c>
      <c r="DA139" s="110" t="s">
        <v>704</v>
      </c>
      <c r="DB139" s="110" t="s">
        <v>704</v>
      </c>
      <c r="DC139" s="110" t="s">
        <v>704</v>
      </c>
      <c r="DD139" s="110" t="s">
        <v>704</v>
      </c>
      <c r="DE139" s="110" t="s">
        <v>704</v>
      </c>
      <c r="DF139" s="110" t="s">
        <v>704</v>
      </c>
    </row>
    <row r="140" spans="2:110" x14ac:dyDescent="0.2">
      <c r="B140" s="4" t="s">
        <v>337</v>
      </c>
      <c r="C140" s="5" t="s">
        <v>338</v>
      </c>
      <c r="D140" s="118"/>
      <c r="E140" s="112">
        <v>0</v>
      </c>
      <c r="F140" s="112"/>
      <c r="G140" s="112"/>
      <c r="H140" s="112"/>
      <c r="I140" s="112">
        <v>0</v>
      </c>
      <c r="J140" s="112">
        <v>0</v>
      </c>
      <c r="K140" s="112">
        <v>0</v>
      </c>
      <c r="L140" s="112">
        <v>0</v>
      </c>
      <c r="M140" s="112">
        <v>0</v>
      </c>
      <c r="N140" s="112">
        <v>0</v>
      </c>
      <c r="O140" s="112">
        <v>0</v>
      </c>
      <c r="P140" s="112">
        <v>0</v>
      </c>
      <c r="Q140" s="112">
        <v>0</v>
      </c>
      <c r="R140" s="112">
        <v>0</v>
      </c>
      <c r="S140" s="112">
        <v>0</v>
      </c>
      <c r="T140" s="112">
        <v>0</v>
      </c>
      <c r="U140" s="112">
        <v>0</v>
      </c>
      <c r="V140" s="112">
        <v>0</v>
      </c>
      <c r="W140" s="112">
        <v>0</v>
      </c>
      <c r="X140" s="113">
        <f t="shared" si="15"/>
        <v>0</v>
      </c>
      <c r="Y140" s="251"/>
      <c r="AD140" s="7">
        <v>1400</v>
      </c>
      <c r="AE140" s="7">
        <v>1400</v>
      </c>
      <c r="AF140" s="114">
        <v>0</v>
      </c>
      <c r="AG140" s="114">
        <f t="shared" si="16"/>
        <v>0</v>
      </c>
      <c r="AJ140" s="110" t="s">
        <v>704</v>
      </c>
      <c r="AK140" s="110" t="s">
        <v>704</v>
      </c>
      <c r="AL140" s="110" t="s">
        <v>704</v>
      </c>
      <c r="AM140" s="110" t="s">
        <v>704</v>
      </c>
      <c r="AN140" s="110" t="s">
        <v>704</v>
      </c>
      <c r="AO140" s="110" t="s">
        <v>704</v>
      </c>
      <c r="AP140" s="110" t="s">
        <v>704</v>
      </c>
      <c r="AQ140" s="110" t="s">
        <v>704</v>
      </c>
      <c r="AR140" s="110" t="s">
        <v>704</v>
      </c>
      <c r="AS140" s="110" t="s">
        <v>704</v>
      </c>
      <c r="AT140" s="110" t="s">
        <v>704</v>
      </c>
      <c r="AU140" s="110" t="s">
        <v>704</v>
      </c>
      <c r="AV140" s="110" t="s">
        <v>704</v>
      </c>
      <c r="AW140" s="110" t="s">
        <v>704</v>
      </c>
      <c r="AX140" s="110" t="s">
        <v>704</v>
      </c>
      <c r="AY140" s="110" t="s">
        <v>704</v>
      </c>
      <c r="AZ140" s="110" t="s">
        <v>704</v>
      </c>
      <c r="BA140" s="110" t="s">
        <v>704</v>
      </c>
      <c r="BB140" s="110" t="s">
        <v>704</v>
      </c>
      <c r="BC140" s="110" t="s">
        <v>704</v>
      </c>
      <c r="BD140" s="110" t="s">
        <v>704</v>
      </c>
      <c r="BE140" s="110" t="s">
        <v>704</v>
      </c>
      <c r="BF140" s="110" t="s">
        <v>704</v>
      </c>
      <c r="BG140" s="110" t="s">
        <v>704</v>
      </c>
      <c r="BH140" s="110" t="s">
        <v>704</v>
      </c>
      <c r="BI140" s="110" t="s">
        <v>704</v>
      </c>
      <c r="BJ140" s="110" t="s">
        <v>704</v>
      </c>
      <c r="BK140" s="110" t="s">
        <v>704</v>
      </c>
      <c r="BL140" s="110" t="s">
        <v>704</v>
      </c>
      <c r="BM140" s="110" t="s">
        <v>704</v>
      </c>
      <c r="BN140" s="110" t="s">
        <v>704</v>
      </c>
      <c r="BO140" s="110" t="s">
        <v>704</v>
      </c>
      <c r="BP140" s="110" t="s">
        <v>704</v>
      </c>
      <c r="BQ140" s="110" t="s">
        <v>704</v>
      </c>
      <c r="BR140" s="110" t="s">
        <v>704</v>
      </c>
      <c r="BS140" s="110" t="s">
        <v>704</v>
      </c>
      <c r="BT140" s="110" t="s">
        <v>704</v>
      </c>
      <c r="BU140" s="110" t="s">
        <v>704</v>
      </c>
      <c r="BV140" s="110" t="s">
        <v>704</v>
      </c>
      <c r="BW140" s="110" t="s">
        <v>704</v>
      </c>
      <c r="BX140" s="110" t="s">
        <v>704</v>
      </c>
      <c r="BY140" s="110" t="s">
        <v>704</v>
      </c>
      <c r="BZ140" s="110" t="s">
        <v>704</v>
      </c>
      <c r="CA140" s="110" t="s">
        <v>704</v>
      </c>
      <c r="CB140" s="110" t="s">
        <v>704</v>
      </c>
      <c r="CC140" s="110" t="s">
        <v>704</v>
      </c>
      <c r="CD140" s="110" t="s">
        <v>704</v>
      </c>
      <c r="CE140" s="110" t="s">
        <v>704</v>
      </c>
      <c r="CF140" s="110" t="s">
        <v>704</v>
      </c>
      <c r="CG140" s="110" t="s">
        <v>704</v>
      </c>
      <c r="CH140" s="110" t="s">
        <v>704</v>
      </c>
      <c r="CI140" s="110" t="s">
        <v>704</v>
      </c>
      <c r="CJ140" s="110" t="s">
        <v>704</v>
      </c>
      <c r="CK140" s="110" t="s">
        <v>704</v>
      </c>
      <c r="CL140" s="110" t="s">
        <v>704</v>
      </c>
      <c r="CM140" s="110" t="s">
        <v>704</v>
      </c>
      <c r="CN140" s="110" t="s">
        <v>704</v>
      </c>
      <c r="CO140" s="110" t="s">
        <v>704</v>
      </c>
      <c r="CP140" s="110" t="s">
        <v>704</v>
      </c>
      <c r="CQ140" s="110" t="s">
        <v>704</v>
      </c>
      <c r="CR140" s="110" t="s">
        <v>704</v>
      </c>
      <c r="CS140" s="110" t="s">
        <v>704</v>
      </c>
      <c r="CT140" s="110" t="s">
        <v>704</v>
      </c>
      <c r="CU140" s="110" t="s">
        <v>704</v>
      </c>
      <c r="CV140" s="110" t="s">
        <v>704</v>
      </c>
      <c r="CW140" s="110" t="s">
        <v>704</v>
      </c>
      <c r="CX140" s="110" t="s">
        <v>704</v>
      </c>
      <c r="CY140" s="110" t="s">
        <v>704</v>
      </c>
      <c r="CZ140" s="110" t="s">
        <v>704</v>
      </c>
      <c r="DA140" s="110" t="s">
        <v>704</v>
      </c>
      <c r="DB140" s="110" t="s">
        <v>704</v>
      </c>
      <c r="DC140" s="110" t="s">
        <v>704</v>
      </c>
      <c r="DD140" s="110" t="s">
        <v>704</v>
      </c>
      <c r="DE140" s="110" t="s">
        <v>704</v>
      </c>
      <c r="DF140" s="110" t="s">
        <v>704</v>
      </c>
    </row>
    <row r="141" spans="2:110" x14ac:dyDescent="0.2">
      <c r="B141" s="8" t="s">
        <v>339</v>
      </c>
      <c r="C141" s="9" t="s">
        <v>340</v>
      </c>
      <c r="D141" s="115" t="str">
        <f t="shared" ref="D141:D142" si="17">+AJ141&amp;" "&amp;AK141&amp;" "&amp;AL141&amp;" "&amp;AM141&amp;" "&amp;AN141&amp;" "&amp;AO141&amp;" "&amp;AP141&amp;" "&amp;AQ141&amp;" "&amp;AR141&amp;" "&amp;AS141&amp;" "&amp;AT141&amp;" "&amp;AU141&amp;" "&amp;AV141&amp;" "&amp;AW141&amp;" "&amp;AX141&amp;" "&amp;AY141&amp;" "&amp;AZ141&amp;" "&amp;BA141&amp;" "&amp;BB141&amp;" "&amp;BC141&amp;" "&amp;BD141&amp;" "&amp;BE141&amp;" "&amp;BF141&amp;" "&amp;BG141&amp;" "&amp;BH141&amp;" "&amp;BI141&amp;" "&amp;BJ141&amp;" "&amp;BK141&amp;" "&amp;BL141&amp;" "&amp;BM141&amp;" "&amp;BN141&amp;" "&amp;BO141&amp;" "&amp;BP141&amp;" "&amp;BQ141&amp;" "&amp;BR141&amp;" "&amp;BS141&amp;" "&amp;BT141&amp;" "&amp;BU141&amp;" "&amp;BV141&amp;" "&amp;BW141&amp;" "&amp;BX141&amp;" "&amp;BY141&amp;" "&amp;BZ141&amp;" "&amp;CA141&amp;" "&amp;CB141&amp;" "&amp;CC141&amp;" "&amp;CD141&amp;" "&amp;CE141&amp;" "&amp;CF141&amp;" "&amp;CG141&amp;" "&amp;CH141&amp;" "&amp;CI141&amp;" "&amp;CJ141&amp;" "&amp;CK141&amp;" "&amp;CL141&amp;" "&amp;CM141&amp;" "&amp;CN141&amp;" "&amp;CO141&amp;" "&amp;CP141&amp;" "&amp;CQ141&amp;" "&amp;CR141&amp;" "&amp;CS141&amp;" "&amp;CT141&amp;" "&amp;CU141&amp;" "&amp;CV141&amp;" "&amp;CW141&amp;" "&amp;CX141&amp;" "&amp;CY141&amp;" "&amp;CZ141&amp;" "&amp;DA141&amp;" "&amp;DB141&amp;" "&amp;DC141&amp;" "&amp;DD141&amp;" "&amp;DE141&amp;" "&amp;DF141</f>
        <v xml:space="preserve">                                                                          </v>
      </c>
      <c r="E141" s="114">
        <v>0</v>
      </c>
      <c r="F141" s="114"/>
      <c r="G141" s="114"/>
      <c r="H141" s="114"/>
      <c r="I141" s="114">
        <v>0</v>
      </c>
      <c r="J141" s="114">
        <v>0</v>
      </c>
      <c r="K141" s="114">
        <v>0</v>
      </c>
      <c r="L141" s="114">
        <v>0</v>
      </c>
      <c r="M141" s="114">
        <v>0</v>
      </c>
      <c r="N141" s="114">
        <v>0</v>
      </c>
      <c r="O141" s="114">
        <v>0</v>
      </c>
      <c r="P141" s="114">
        <v>0</v>
      </c>
      <c r="Q141" s="114">
        <v>0</v>
      </c>
      <c r="R141" s="114">
        <v>0</v>
      </c>
      <c r="S141" s="114">
        <v>0</v>
      </c>
      <c r="T141" s="114">
        <v>0</v>
      </c>
      <c r="U141" s="114">
        <v>0</v>
      </c>
      <c r="V141" s="114">
        <v>0</v>
      </c>
      <c r="W141" s="114">
        <v>0</v>
      </c>
      <c r="X141" s="116">
        <f t="shared" si="15"/>
        <v>0</v>
      </c>
      <c r="Y141" s="251"/>
      <c r="AD141" s="10">
        <v>1400</v>
      </c>
      <c r="AE141" s="10">
        <v>1401</v>
      </c>
      <c r="AF141" s="114">
        <v>0</v>
      </c>
      <c r="AG141" s="114">
        <f t="shared" si="16"/>
        <v>0</v>
      </c>
      <c r="AJ141" s="110" t="s">
        <v>704</v>
      </c>
      <c r="AK141" s="110" t="s">
        <v>704</v>
      </c>
      <c r="AL141" s="110" t="s">
        <v>704</v>
      </c>
      <c r="AM141" s="110" t="s">
        <v>704</v>
      </c>
      <c r="AN141" s="110" t="s">
        <v>704</v>
      </c>
      <c r="AO141" s="110" t="s">
        <v>704</v>
      </c>
      <c r="AP141" s="110" t="s">
        <v>704</v>
      </c>
      <c r="AQ141" s="110" t="s">
        <v>704</v>
      </c>
      <c r="AR141" s="110" t="s">
        <v>704</v>
      </c>
      <c r="AS141" s="110" t="s">
        <v>704</v>
      </c>
      <c r="AT141" s="110" t="s">
        <v>704</v>
      </c>
      <c r="AU141" s="110" t="s">
        <v>704</v>
      </c>
      <c r="AV141" s="110" t="s">
        <v>704</v>
      </c>
      <c r="AW141" s="110" t="s">
        <v>704</v>
      </c>
      <c r="AX141" s="110" t="s">
        <v>704</v>
      </c>
      <c r="AY141" s="110" t="s">
        <v>704</v>
      </c>
      <c r="AZ141" s="110" t="s">
        <v>704</v>
      </c>
      <c r="BA141" s="110" t="s">
        <v>704</v>
      </c>
      <c r="BB141" s="110" t="s">
        <v>704</v>
      </c>
      <c r="BC141" s="110" t="s">
        <v>704</v>
      </c>
      <c r="BD141" s="110" t="s">
        <v>704</v>
      </c>
      <c r="BE141" s="110" t="s">
        <v>704</v>
      </c>
      <c r="BF141" s="110" t="s">
        <v>704</v>
      </c>
      <c r="BG141" s="110" t="s">
        <v>704</v>
      </c>
      <c r="BH141" s="110" t="s">
        <v>704</v>
      </c>
      <c r="BI141" s="110" t="s">
        <v>704</v>
      </c>
      <c r="BJ141" s="110" t="s">
        <v>704</v>
      </c>
      <c r="BK141" s="110" t="s">
        <v>704</v>
      </c>
      <c r="BL141" s="110" t="s">
        <v>704</v>
      </c>
      <c r="BM141" s="110" t="s">
        <v>704</v>
      </c>
      <c r="BN141" s="110" t="s">
        <v>704</v>
      </c>
      <c r="BO141" s="110" t="s">
        <v>704</v>
      </c>
      <c r="BP141" s="110" t="s">
        <v>704</v>
      </c>
      <c r="BQ141" s="110" t="s">
        <v>704</v>
      </c>
      <c r="BR141" s="110" t="s">
        <v>704</v>
      </c>
      <c r="BS141" s="110" t="s">
        <v>704</v>
      </c>
      <c r="BT141" s="110" t="s">
        <v>704</v>
      </c>
      <c r="BU141" s="110" t="s">
        <v>704</v>
      </c>
      <c r="BV141" s="110" t="s">
        <v>704</v>
      </c>
      <c r="BW141" s="110" t="s">
        <v>704</v>
      </c>
      <c r="BX141" s="110" t="s">
        <v>704</v>
      </c>
      <c r="BY141" s="110" t="s">
        <v>704</v>
      </c>
      <c r="BZ141" s="110" t="s">
        <v>704</v>
      </c>
      <c r="CA141" s="110" t="s">
        <v>704</v>
      </c>
      <c r="CB141" s="110" t="s">
        <v>704</v>
      </c>
      <c r="CC141" s="110" t="s">
        <v>704</v>
      </c>
      <c r="CD141" s="110" t="s">
        <v>704</v>
      </c>
      <c r="CE141" s="110" t="s">
        <v>704</v>
      </c>
      <c r="CF141" s="110" t="s">
        <v>704</v>
      </c>
      <c r="CG141" s="110" t="s">
        <v>704</v>
      </c>
      <c r="CH141" s="110" t="s">
        <v>704</v>
      </c>
      <c r="CI141" s="110" t="s">
        <v>704</v>
      </c>
      <c r="CJ141" s="110" t="s">
        <v>704</v>
      </c>
      <c r="CK141" s="110" t="s">
        <v>704</v>
      </c>
      <c r="CL141" s="110" t="s">
        <v>704</v>
      </c>
      <c r="CM141" s="110" t="s">
        <v>704</v>
      </c>
      <c r="CN141" s="110" t="s">
        <v>704</v>
      </c>
      <c r="CO141" s="110" t="s">
        <v>704</v>
      </c>
      <c r="CP141" s="110" t="s">
        <v>704</v>
      </c>
      <c r="CQ141" s="110" t="s">
        <v>704</v>
      </c>
      <c r="CR141" s="110" t="s">
        <v>704</v>
      </c>
      <c r="CS141" s="110" t="s">
        <v>704</v>
      </c>
      <c r="CT141" s="110" t="s">
        <v>704</v>
      </c>
      <c r="CU141" s="110" t="s">
        <v>704</v>
      </c>
      <c r="CV141" s="110" t="s">
        <v>704</v>
      </c>
      <c r="CW141" s="110" t="s">
        <v>704</v>
      </c>
      <c r="CX141" s="110" t="s">
        <v>704</v>
      </c>
      <c r="CY141" s="110" t="s">
        <v>704</v>
      </c>
      <c r="CZ141" s="110" t="s">
        <v>704</v>
      </c>
      <c r="DA141" s="110" t="s">
        <v>704</v>
      </c>
      <c r="DB141" s="110" t="s">
        <v>704</v>
      </c>
      <c r="DC141" s="110" t="s">
        <v>704</v>
      </c>
      <c r="DD141" s="110" t="s">
        <v>704</v>
      </c>
      <c r="DE141" s="110" t="s">
        <v>704</v>
      </c>
      <c r="DF141" s="110" t="s">
        <v>704</v>
      </c>
    </row>
    <row r="142" spans="2:110" x14ac:dyDescent="0.2">
      <c r="B142" s="8" t="s">
        <v>341</v>
      </c>
      <c r="C142" s="9" t="s">
        <v>342</v>
      </c>
      <c r="D142" s="115" t="str">
        <f t="shared" si="17"/>
        <v xml:space="preserve">                                                                          </v>
      </c>
      <c r="E142" s="114">
        <v>0</v>
      </c>
      <c r="F142" s="114"/>
      <c r="G142" s="114"/>
      <c r="H142" s="114"/>
      <c r="I142" s="114">
        <v>0</v>
      </c>
      <c r="J142" s="114">
        <v>0</v>
      </c>
      <c r="K142" s="114">
        <v>0</v>
      </c>
      <c r="L142" s="114">
        <v>0</v>
      </c>
      <c r="M142" s="114">
        <v>0</v>
      </c>
      <c r="N142" s="114">
        <v>0</v>
      </c>
      <c r="O142" s="114">
        <v>0</v>
      </c>
      <c r="P142" s="114">
        <v>0</v>
      </c>
      <c r="Q142" s="114">
        <v>0</v>
      </c>
      <c r="R142" s="114">
        <v>0</v>
      </c>
      <c r="S142" s="114">
        <v>0</v>
      </c>
      <c r="T142" s="114">
        <v>0</v>
      </c>
      <c r="U142" s="114">
        <v>0</v>
      </c>
      <c r="V142" s="114">
        <v>0</v>
      </c>
      <c r="W142" s="114">
        <v>0</v>
      </c>
      <c r="X142" s="116">
        <f t="shared" si="15"/>
        <v>0</v>
      </c>
      <c r="Y142" s="251"/>
      <c r="AD142" s="10">
        <v>1400</v>
      </c>
      <c r="AE142" s="10">
        <v>1402</v>
      </c>
      <c r="AF142" s="114">
        <v>0</v>
      </c>
      <c r="AG142" s="114">
        <f t="shared" si="16"/>
        <v>0</v>
      </c>
      <c r="AJ142" s="110" t="s">
        <v>704</v>
      </c>
      <c r="AK142" s="110" t="s">
        <v>704</v>
      </c>
      <c r="AL142" s="110" t="s">
        <v>704</v>
      </c>
      <c r="AM142" s="110" t="s">
        <v>704</v>
      </c>
      <c r="AN142" s="110" t="s">
        <v>704</v>
      </c>
      <c r="AO142" s="110" t="s">
        <v>704</v>
      </c>
      <c r="AP142" s="110" t="s">
        <v>704</v>
      </c>
      <c r="AQ142" s="110" t="s">
        <v>704</v>
      </c>
      <c r="AR142" s="110" t="s">
        <v>704</v>
      </c>
      <c r="AS142" s="110" t="s">
        <v>704</v>
      </c>
      <c r="AT142" s="110" t="s">
        <v>704</v>
      </c>
      <c r="AU142" s="110" t="s">
        <v>704</v>
      </c>
      <c r="AV142" s="110" t="s">
        <v>704</v>
      </c>
      <c r="AW142" s="110" t="s">
        <v>704</v>
      </c>
      <c r="AX142" s="110" t="s">
        <v>704</v>
      </c>
      <c r="AY142" s="110" t="s">
        <v>704</v>
      </c>
      <c r="AZ142" s="110" t="s">
        <v>704</v>
      </c>
      <c r="BA142" s="110" t="s">
        <v>704</v>
      </c>
      <c r="BB142" s="110" t="s">
        <v>704</v>
      </c>
      <c r="BC142" s="110" t="s">
        <v>704</v>
      </c>
      <c r="BD142" s="110" t="s">
        <v>704</v>
      </c>
      <c r="BE142" s="110" t="s">
        <v>704</v>
      </c>
      <c r="BF142" s="110" t="s">
        <v>704</v>
      </c>
      <c r="BG142" s="110" t="s">
        <v>704</v>
      </c>
      <c r="BH142" s="110" t="s">
        <v>704</v>
      </c>
      <c r="BI142" s="110" t="s">
        <v>704</v>
      </c>
      <c r="BJ142" s="110" t="s">
        <v>704</v>
      </c>
      <c r="BK142" s="110" t="s">
        <v>704</v>
      </c>
      <c r="BL142" s="110" t="s">
        <v>704</v>
      </c>
      <c r="BM142" s="110" t="s">
        <v>704</v>
      </c>
      <c r="BN142" s="110" t="s">
        <v>704</v>
      </c>
      <c r="BO142" s="110" t="s">
        <v>704</v>
      </c>
      <c r="BP142" s="110" t="s">
        <v>704</v>
      </c>
      <c r="BQ142" s="110" t="s">
        <v>704</v>
      </c>
      <c r="BR142" s="110" t="s">
        <v>704</v>
      </c>
      <c r="BS142" s="110" t="s">
        <v>704</v>
      </c>
      <c r="BT142" s="110" t="s">
        <v>704</v>
      </c>
      <c r="BU142" s="110" t="s">
        <v>704</v>
      </c>
      <c r="BV142" s="110" t="s">
        <v>704</v>
      </c>
      <c r="BW142" s="110" t="s">
        <v>704</v>
      </c>
      <c r="BX142" s="110" t="s">
        <v>704</v>
      </c>
      <c r="BY142" s="110" t="s">
        <v>704</v>
      </c>
      <c r="BZ142" s="110" t="s">
        <v>704</v>
      </c>
      <c r="CA142" s="110" t="s">
        <v>704</v>
      </c>
      <c r="CB142" s="110" t="s">
        <v>704</v>
      </c>
      <c r="CC142" s="110" t="s">
        <v>704</v>
      </c>
      <c r="CD142" s="110" t="s">
        <v>704</v>
      </c>
      <c r="CE142" s="110" t="s">
        <v>704</v>
      </c>
      <c r="CF142" s="110" t="s">
        <v>704</v>
      </c>
      <c r="CG142" s="110" t="s">
        <v>704</v>
      </c>
      <c r="CH142" s="110" t="s">
        <v>704</v>
      </c>
      <c r="CI142" s="110" t="s">
        <v>704</v>
      </c>
      <c r="CJ142" s="110" t="s">
        <v>704</v>
      </c>
      <c r="CK142" s="110" t="s">
        <v>704</v>
      </c>
      <c r="CL142" s="110" t="s">
        <v>704</v>
      </c>
      <c r="CM142" s="110" t="s">
        <v>704</v>
      </c>
      <c r="CN142" s="110" t="s">
        <v>704</v>
      </c>
      <c r="CO142" s="110" t="s">
        <v>704</v>
      </c>
      <c r="CP142" s="110" t="s">
        <v>704</v>
      </c>
      <c r="CQ142" s="110" t="s">
        <v>704</v>
      </c>
      <c r="CR142" s="110" t="s">
        <v>704</v>
      </c>
      <c r="CS142" s="110" t="s">
        <v>704</v>
      </c>
      <c r="CT142" s="110" t="s">
        <v>704</v>
      </c>
      <c r="CU142" s="110" t="s">
        <v>704</v>
      </c>
      <c r="CV142" s="110" t="s">
        <v>704</v>
      </c>
      <c r="CW142" s="110" t="s">
        <v>704</v>
      </c>
      <c r="CX142" s="110" t="s">
        <v>704</v>
      </c>
      <c r="CY142" s="110" t="s">
        <v>704</v>
      </c>
      <c r="CZ142" s="110" t="s">
        <v>704</v>
      </c>
      <c r="DA142" s="110" t="s">
        <v>704</v>
      </c>
      <c r="DB142" s="110" t="s">
        <v>704</v>
      </c>
      <c r="DC142" s="110" t="s">
        <v>704</v>
      </c>
      <c r="DD142" s="110" t="s">
        <v>704</v>
      </c>
      <c r="DE142" s="110" t="s">
        <v>704</v>
      </c>
      <c r="DF142" s="110" t="s">
        <v>704</v>
      </c>
    </row>
    <row r="143" spans="2:110" x14ac:dyDescent="0.2">
      <c r="B143" s="4" t="s">
        <v>343</v>
      </c>
      <c r="C143" s="5" t="s">
        <v>344</v>
      </c>
      <c r="D143" s="118"/>
      <c r="E143" s="112">
        <v>0</v>
      </c>
      <c r="F143" s="112"/>
      <c r="G143" s="112"/>
      <c r="H143" s="112"/>
      <c r="I143" s="112">
        <v>0</v>
      </c>
      <c r="J143" s="112">
        <v>0</v>
      </c>
      <c r="K143" s="112">
        <v>0</v>
      </c>
      <c r="L143" s="112">
        <v>0</v>
      </c>
      <c r="M143" s="112">
        <v>0</v>
      </c>
      <c r="N143" s="112">
        <v>0</v>
      </c>
      <c r="O143" s="112">
        <v>0</v>
      </c>
      <c r="P143" s="112">
        <v>0</v>
      </c>
      <c r="Q143" s="112">
        <v>0</v>
      </c>
      <c r="R143" s="112">
        <v>0</v>
      </c>
      <c r="S143" s="112">
        <v>0</v>
      </c>
      <c r="T143" s="112">
        <v>0</v>
      </c>
      <c r="U143" s="112">
        <v>0</v>
      </c>
      <c r="V143" s="112">
        <v>0</v>
      </c>
      <c r="W143" s="112">
        <v>0</v>
      </c>
      <c r="X143" s="113">
        <f t="shared" si="15"/>
        <v>0</v>
      </c>
      <c r="Y143" s="251"/>
      <c r="AD143" s="7">
        <v>1500</v>
      </c>
      <c r="AE143" s="7">
        <v>1500</v>
      </c>
      <c r="AF143" s="114">
        <v>0</v>
      </c>
      <c r="AG143" s="114">
        <f t="shared" si="16"/>
        <v>0</v>
      </c>
      <c r="AJ143" s="110" t="s">
        <v>704</v>
      </c>
      <c r="AK143" s="110" t="s">
        <v>704</v>
      </c>
      <c r="AL143" s="110" t="s">
        <v>704</v>
      </c>
      <c r="AM143" s="110" t="s">
        <v>704</v>
      </c>
      <c r="AN143" s="110" t="s">
        <v>704</v>
      </c>
      <c r="AO143" s="110" t="s">
        <v>704</v>
      </c>
      <c r="AP143" s="110" t="s">
        <v>704</v>
      </c>
      <c r="AQ143" s="110" t="s">
        <v>704</v>
      </c>
      <c r="AR143" s="110" t="s">
        <v>704</v>
      </c>
      <c r="AS143" s="110" t="s">
        <v>704</v>
      </c>
      <c r="AT143" s="110" t="s">
        <v>704</v>
      </c>
      <c r="AU143" s="110" t="s">
        <v>704</v>
      </c>
      <c r="AV143" s="110" t="s">
        <v>704</v>
      </c>
      <c r="AW143" s="110" t="s">
        <v>704</v>
      </c>
      <c r="AX143" s="110" t="s">
        <v>704</v>
      </c>
      <c r="AY143" s="110" t="s">
        <v>704</v>
      </c>
      <c r="AZ143" s="110" t="s">
        <v>704</v>
      </c>
      <c r="BA143" s="110" t="s">
        <v>704</v>
      </c>
      <c r="BB143" s="110" t="s">
        <v>704</v>
      </c>
      <c r="BC143" s="110" t="s">
        <v>704</v>
      </c>
      <c r="BD143" s="110" t="s">
        <v>704</v>
      </c>
      <c r="BE143" s="110" t="s">
        <v>704</v>
      </c>
      <c r="BF143" s="110" t="s">
        <v>704</v>
      </c>
      <c r="BG143" s="110" t="s">
        <v>704</v>
      </c>
      <c r="BH143" s="110" t="s">
        <v>704</v>
      </c>
      <c r="BI143" s="110" t="s">
        <v>704</v>
      </c>
      <c r="BJ143" s="110" t="s">
        <v>704</v>
      </c>
      <c r="BK143" s="110" t="s">
        <v>704</v>
      </c>
      <c r="BL143" s="110" t="s">
        <v>704</v>
      </c>
      <c r="BM143" s="110" t="s">
        <v>704</v>
      </c>
      <c r="BN143" s="110" t="s">
        <v>704</v>
      </c>
      <c r="BO143" s="110" t="s">
        <v>704</v>
      </c>
      <c r="BP143" s="110" t="s">
        <v>704</v>
      </c>
      <c r="BQ143" s="110" t="s">
        <v>704</v>
      </c>
      <c r="BR143" s="110" t="s">
        <v>704</v>
      </c>
      <c r="BS143" s="110" t="s">
        <v>704</v>
      </c>
      <c r="BT143" s="110" t="s">
        <v>704</v>
      </c>
      <c r="BU143" s="110" t="s">
        <v>704</v>
      </c>
      <c r="BV143" s="110" t="s">
        <v>704</v>
      </c>
      <c r="BW143" s="110" t="s">
        <v>704</v>
      </c>
      <c r="BX143" s="110" t="s">
        <v>704</v>
      </c>
      <c r="BY143" s="110" t="s">
        <v>704</v>
      </c>
      <c r="BZ143" s="110" t="s">
        <v>704</v>
      </c>
      <c r="CA143" s="110" t="s">
        <v>704</v>
      </c>
      <c r="CB143" s="110" t="s">
        <v>704</v>
      </c>
      <c r="CC143" s="110" t="s">
        <v>704</v>
      </c>
      <c r="CD143" s="110" t="s">
        <v>704</v>
      </c>
      <c r="CE143" s="110" t="s">
        <v>704</v>
      </c>
      <c r="CF143" s="110" t="s">
        <v>704</v>
      </c>
      <c r="CG143" s="110" t="s">
        <v>704</v>
      </c>
      <c r="CH143" s="110" t="s">
        <v>704</v>
      </c>
      <c r="CI143" s="110" t="s">
        <v>704</v>
      </c>
      <c r="CJ143" s="110" t="s">
        <v>704</v>
      </c>
      <c r="CK143" s="110" t="s">
        <v>704</v>
      </c>
      <c r="CL143" s="110" t="s">
        <v>704</v>
      </c>
      <c r="CM143" s="110" t="s">
        <v>704</v>
      </c>
      <c r="CN143" s="110" t="s">
        <v>704</v>
      </c>
      <c r="CO143" s="110" t="s">
        <v>704</v>
      </c>
      <c r="CP143" s="110" t="s">
        <v>704</v>
      </c>
      <c r="CQ143" s="110" t="s">
        <v>704</v>
      </c>
      <c r="CR143" s="110" t="s">
        <v>704</v>
      </c>
      <c r="CS143" s="110" t="s">
        <v>704</v>
      </c>
      <c r="CT143" s="110" t="s">
        <v>704</v>
      </c>
      <c r="CU143" s="110" t="s">
        <v>704</v>
      </c>
      <c r="CV143" s="110" t="s">
        <v>704</v>
      </c>
      <c r="CW143" s="110" t="s">
        <v>704</v>
      </c>
      <c r="CX143" s="110" t="s">
        <v>704</v>
      </c>
      <c r="CY143" s="110" t="s">
        <v>704</v>
      </c>
      <c r="CZ143" s="110" t="s">
        <v>704</v>
      </c>
      <c r="DA143" s="110" t="s">
        <v>704</v>
      </c>
      <c r="DB143" s="110" t="s">
        <v>704</v>
      </c>
      <c r="DC143" s="110" t="s">
        <v>704</v>
      </c>
      <c r="DD143" s="110" t="s">
        <v>704</v>
      </c>
      <c r="DE143" s="110" t="s">
        <v>704</v>
      </c>
      <c r="DF143" s="110" t="s">
        <v>704</v>
      </c>
    </row>
    <row r="144" spans="2:110" ht="25.5" x14ac:dyDescent="0.2">
      <c r="B144" s="8" t="s">
        <v>345</v>
      </c>
      <c r="C144" s="9" t="s">
        <v>346</v>
      </c>
      <c r="D144" s="115" t="str">
        <f t="shared" ref="D144:D158" si="18">+AJ144&amp;" "&amp;AK144&amp;" "&amp;AL144&amp;" "&amp;AM144&amp;" "&amp;AN144&amp;" "&amp;AO144&amp;" "&amp;AP144&amp;" "&amp;AQ144&amp;" "&amp;AR144&amp;" "&amp;AS144&amp;" "&amp;AT144&amp;" "&amp;AU144&amp;" "&amp;AV144&amp;" "&amp;AW144&amp;" "&amp;AX144&amp;" "&amp;AY144&amp;" "&amp;AZ144&amp;" "&amp;BA144&amp;" "&amp;BB144&amp;" "&amp;BC144&amp;" "&amp;BD144&amp;" "&amp;BE144&amp;" "&amp;BF144&amp;" "&amp;BG144&amp;" "&amp;BH144&amp;" "&amp;BI144&amp;" "&amp;BJ144&amp;" "&amp;BK144&amp;" "&amp;BL144&amp;" "&amp;BM144&amp;" "&amp;BN144&amp;" "&amp;BO144&amp;" "&amp;BP144&amp;" "&amp;BQ144&amp;" "&amp;BR144&amp;" "&amp;BS144&amp;" "&amp;BT144&amp;" "&amp;BU144&amp;" "&amp;BV144&amp;" "&amp;BW144&amp;" "&amp;BX144&amp;" "&amp;BY144&amp;" "&amp;BZ144&amp;" "&amp;CA144&amp;" "&amp;CB144&amp;" "&amp;CC144&amp;" "&amp;CD144&amp;" "&amp;CE144&amp;" "&amp;CF144&amp;" "&amp;CG144&amp;" "&amp;CH144&amp;" "&amp;CI144&amp;" "&amp;CJ144&amp;" "&amp;CK144&amp;" "&amp;CL144&amp;" "&amp;CM144&amp;" "&amp;CN144&amp;" "&amp;CO144&amp;" "&amp;CP144&amp;" "&amp;CQ144&amp;" "&amp;CR144&amp;" "&amp;CS144&amp;" "&amp;CT144&amp;" "&amp;CU144&amp;" "&amp;CV144&amp;" "&amp;CW144&amp;" "&amp;CX144&amp;" "&amp;CY144&amp;" "&amp;CZ144&amp;" "&amp;DA144&amp;" "&amp;DB144&amp;" "&amp;DC144&amp;" "&amp;DD144&amp;" "&amp;DE144&amp;" "&amp;DF144</f>
        <v xml:space="preserve">8706003 8713207                                                                         </v>
      </c>
      <c r="E144" s="114">
        <v>2396.91</v>
      </c>
      <c r="F144" s="114"/>
      <c r="G144" s="114"/>
      <c r="H144" s="114"/>
      <c r="I144" s="114">
        <v>0</v>
      </c>
      <c r="J144" s="114">
        <v>0</v>
      </c>
      <c r="K144" s="114">
        <v>0</v>
      </c>
      <c r="L144" s="114">
        <v>0</v>
      </c>
      <c r="M144" s="114">
        <v>0</v>
      </c>
      <c r="N144" s="114">
        <v>0</v>
      </c>
      <c r="O144" s="114">
        <v>0</v>
      </c>
      <c r="P144" s="114">
        <v>0</v>
      </c>
      <c r="Q144" s="114">
        <v>0</v>
      </c>
      <c r="R144" s="114">
        <v>0</v>
      </c>
      <c r="S144" s="114">
        <v>0</v>
      </c>
      <c r="T144" s="114">
        <v>0</v>
      </c>
      <c r="U144" s="114">
        <v>0</v>
      </c>
      <c r="V144" s="114">
        <v>0</v>
      </c>
      <c r="W144" s="114">
        <v>0</v>
      </c>
      <c r="X144" s="116">
        <f t="shared" si="15"/>
        <v>2396.91</v>
      </c>
      <c r="Y144" s="251"/>
      <c r="AD144" s="10">
        <v>1500</v>
      </c>
      <c r="AE144" s="10">
        <v>1501</v>
      </c>
      <c r="AF144" s="114">
        <v>2396.91</v>
      </c>
      <c r="AG144" s="114">
        <f t="shared" si="16"/>
        <v>0</v>
      </c>
      <c r="AJ144" s="110">
        <v>8706003</v>
      </c>
      <c r="AK144" s="110">
        <v>8713207</v>
      </c>
      <c r="AL144" s="110" t="s">
        <v>704</v>
      </c>
      <c r="AM144" s="110" t="s">
        <v>704</v>
      </c>
      <c r="AN144" s="110" t="s">
        <v>704</v>
      </c>
      <c r="AO144" s="110" t="s">
        <v>704</v>
      </c>
      <c r="AP144" s="110" t="s">
        <v>704</v>
      </c>
      <c r="AQ144" s="110" t="s">
        <v>704</v>
      </c>
      <c r="AR144" s="110" t="s">
        <v>704</v>
      </c>
      <c r="AS144" s="110" t="s">
        <v>704</v>
      </c>
      <c r="AT144" s="110" t="s">
        <v>704</v>
      </c>
      <c r="AU144" s="110" t="s">
        <v>704</v>
      </c>
      <c r="AV144" s="110" t="s">
        <v>704</v>
      </c>
      <c r="AW144" s="110" t="s">
        <v>704</v>
      </c>
      <c r="AX144" s="110" t="s">
        <v>704</v>
      </c>
      <c r="AY144" s="110" t="s">
        <v>704</v>
      </c>
      <c r="AZ144" s="110" t="s">
        <v>704</v>
      </c>
      <c r="BA144" s="110" t="s">
        <v>704</v>
      </c>
      <c r="BB144" s="110" t="s">
        <v>704</v>
      </c>
      <c r="BC144" s="110" t="s">
        <v>704</v>
      </c>
      <c r="BD144" s="110" t="s">
        <v>704</v>
      </c>
      <c r="BE144" s="110" t="s">
        <v>704</v>
      </c>
      <c r="BF144" s="110" t="s">
        <v>704</v>
      </c>
      <c r="BG144" s="110" t="s">
        <v>704</v>
      </c>
      <c r="BH144" s="110" t="s">
        <v>704</v>
      </c>
      <c r="BI144" s="110" t="s">
        <v>704</v>
      </c>
      <c r="BJ144" s="110" t="s">
        <v>704</v>
      </c>
      <c r="BK144" s="110" t="s">
        <v>704</v>
      </c>
      <c r="BL144" s="110" t="s">
        <v>704</v>
      </c>
      <c r="BM144" s="110" t="s">
        <v>704</v>
      </c>
      <c r="BN144" s="110" t="s">
        <v>704</v>
      </c>
      <c r="BO144" s="110" t="s">
        <v>704</v>
      </c>
      <c r="BP144" s="110" t="s">
        <v>704</v>
      </c>
      <c r="BQ144" s="110" t="s">
        <v>704</v>
      </c>
      <c r="BR144" s="110" t="s">
        <v>704</v>
      </c>
      <c r="BS144" s="110" t="s">
        <v>704</v>
      </c>
      <c r="BT144" s="110" t="s">
        <v>704</v>
      </c>
      <c r="BU144" s="110" t="s">
        <v>704</v>
      </c>
      <c r="BV144" s="110" t="s">
        <v>704</v>
      </c>
      <c r="BW144" s="110" t="s">
        <v>704</v>
      </c>
      <c r="BX144" s="110" t="s">
        <v>704</v>
      </c>
      <c r="BY144" s="110" t="s">
        <v>704</v>
      </c>
      <c r="BZ144" s="110" t="s">
        <v>704</v>
      </c>
      <c r="CA144" s="110" t="s">
        <v>704</v>
      </c>
      <c r="CB144" s="110" t="s">
        <v>704</v>
      </c>
      <c r="CC144" s="110" t="s">
        <v>704</v>
      </c>
      <c r="CD144" s="110" t="s">
        <v>704</v>
      </c>
      <c r="CE144" s="110" t="s">
        <v>704</v>
      </c>
      <c r="CF144" s="110" t="s">
        <v>704</v>
      </c>
      <c r="CG144" s="110" t="s">
        <v>704</v>
      </c>
      <c r="CH144" s="110" t="s">
        <v>704</v>
      </c>
      <c r="CI144" s="110" t="s">
        <v>704</v>
      </c>
      <c r="CJ144" s="110" t="s">
        <v>704</v>
      </c>
      <c r="CK144" s="110" t="s">
        <v>704</v>
      </c>
      <c r="CL144" s="110" t="s">
        <v>704</v>
      </c>
      <c r="CM144" s="110" t="s">
        <v>704</v>
      </c>
      <c r="CN144" s="110" t="s">
        <v>704</v>
      </c>
      <c r="CO144" s="110" t="s">
        <v>704</v>
      </c>
      <c r="CP144" s="110" t="s">
        <v>704</v>
      </c>
      <c r="CQ144" s="110" t="s">
        <v>704</v>
      </c>
      <c r="CR144" s="110" t="s">
        <v>704</v>
      </c>
      <c r="CS144" s="110" t="s">
        <v>704</v>
      </c>
      <c r="CT144" s="110" t="s">
        <v>704</v>
      </c>
      <c r="CU144" s="110" t="s">
        <v>704</v>
      </c>
      <c r="CV144" s="110" t="s">
        <v>704</v>
      </c>
      <c r="CW144" s="110" t="s">
        <v>704</v>
      </c>
      <c r="CX144" s="110" t="s">
        <v>704</v>
      </c>
      <c r="CY144" s="110" t="s">
        <v>704</v>
      </c>
      <c r="CZ144" s="110" t="s">
        <v>704</v>
      </c>
      <c r="DA144" s="110" t="s">
        <v>704</v>
      </c>
      <c r="DB144" s="110" t="s">
        <v>704</v>
      </c>
      <c r="DC144" s="110" t="s">
        <v>704</v>
      </c>
      <c r="DD144" s="110" t="s">
        <v>704</v>
      </c>
      <c r="DE144" s="110" t="s">
        <v>704</v>
      </c>
      <c r="DF144" s="110" t="s">
        <v>704</v>
      </c>
    </row>
    <row r="145" spans="2:110" x14ac:dyDescent="0.2">
      <c r="B145" s="8" t="s">
        <v>347</v>
      </c>
      <c r="C145" s="9" t="s">
        <v>348</v>
      </c>
      <c r="D145" s="115" t="str">
        <f t="shared" si="18"/>
        <v xml:space="preserve">8713206                                                                          </v>
      </c>
      <c r="E145" s="114">
        <v>535.84</v>
      </c>
      <c r="F145" s="114"/>
      <c r="G145" s="114"/>
      <c r="H145" s="114"/>
      <c r="I145" s="114">
        <v>0</v>
      </c>
      <c r="J145" s="114">
        <v>0</v>
      </c>
      <c r="K145" s="114">
        <v>0</v>
      </c>
      <c r="L145" s="114">
        <v>0</v>
      </c>
      <c r="M145" s="114">
        <v>0</v>
      </c>
      <c r="N145" s="114">
        <v>0</v>
      </c>
      <c r="O145" s="114">
        <v>0</v>
      </c>
      <c r="P145" s="114">
        <v>0</v>
      </c>
      <c r="Q145" s="114">
        <v>0</v>
      </c>
      <c r="R145" s="114">
        <v>0</v>
      </c>
      <c r="S145" s="114">
        <v>0</v>
      </c>
      <c r="T145" s="114">
        <v>0</v>
      </c>
      <c r="U145" s="114">
        <v>0</v>
      </c>
      <c r="V145" s="114">
        <v>0</v>
      </c>
      <c r="W145" s="114">
        <v>0</v>
      </c>
      <c r="X145" s="116">
        <f t="shared" si="15"/>
        <v>535.84</v>
      </c>
      <c r="Y145" s="251"/>
      <c r="AD145" s="10">
        <v>1500</v>
      </c>
      <c r="AE145" s="10">
        <v>1502</v>
      </c>
      <c r="AF145" s="114">
        <v>535.83999999999992</v>
      </c>
      <c r="AG145" s="114">
        <f t="shared" si="16"/>
        <v>0</v>
      </c>
      <c r="AJ145" s="110">
        <v>8713206</v>
      </c>
      <c r="AK145" s="110" t="s">
        <v>704</v>
      </c>
      <c r="AL145" s="110" t="s">
        <v>704</v>
      </c>
      <c r="AM145" s="110" t="s">
        <v>704</v>
      </c>
      <c r="AN145" s="110" t="s">
        <v>704</v>
      </c>
      <c r="AO145" s="110" t="s">
        <v>704</v>
      </c>
      <c r="AP145" s="110" t="s">
        <v>704</v>
      </c>
      <c r="AQ145" s="110" t="s">
        <v>704</v>
      </c>
      <c r="AR145" s="110" t="s">
        <v>704</v>
      </c>
      <c r="AS145" s="110" t="s">
        <v>704</v>
      </c>
      <c r="AT145" s="110" t="s">
        <v>704</v>
      </c>
      <c r="AU145" s="110" t="s">
        <v>704</v>
      </c>
      <c r="AV145" s="110" t="s">
        <v>704</v>
      </c>
      <c r="AW145" s="110" t="s">
        <v>704</v>
      </c>
      <c r="AX145" s="110" t="s">
        <v>704</v>
      </c>
      <c r="AY145" s="110" t="s">
        <v>704</v>
      </c>
      <c r="AZ145" s="110" t="s">
        <v>704</v>
      </c>
      <c r="BA145" s="110" t="s">
        <v>704</v>
      </c>
      <c r="BB145" s="110" t="s">
        <v>704</v>
      </c>
      <c r="BC145" s="110" t="s">
        <v>704</v>
      </c>
      <c r="BD145" s="110" t="s">
        <v>704</v>
      </c>
      <c r="BE145" s="110" t="s">
        <v>704</v>
      </c>
      <c r="BF145" s="110" t="s">
        <v>704</v>
      </c>
      <c r="BG145" s="110" t="s">
        <v>704</v>
      </c>
      <c r="BH145" s="110" t="s">
        <v>704</v>
      </c>
      <c r="BI145" s="110" t="s">
        <v>704</v>
      </c>
      <c r="BJ145" s="110" t="s">
        <v>704</v>
      </c>
      <c r="BK145" s="110" t="s">
        <v>704</v>
      </c>
      <c r="BL145" s="110" t="s">
        <v>704</v>
      </c>
      <c r="BM145" s="110" t="s">
        <v>704</v>
      </c>
      <c r="BN145" s="110" t="s">
        <v>704</v>
      </c>
      <c r="BO145" s="110" t="s">
        <v>704</v>
      </c>
      <c r="BP145" s="110" t="s">
        <v>704</v>
      </c>
      <c r="BQ145" s="110" t="s">
        <v>704</v>
      </c>
      <c r="BR145" s="110" t="s">
        <v>704</v>
      </c>
      <c r="BS145" s="110" t="s">
        <v>704</v>
      </c>
      <c r="BT145" s="110" t="s">
        <v>704</v>
      </c>
      <c r="BU145" s="110" t="s">
        <v>704</v>
      </c>
      <c r="BV145" s="110" t="s">
        <v>704</v>
      </c>
      <c r="BW145" s="110" t="s">
        <v>704</v>
      </c>
      <c r="BX145" s="110" t="s">
        <v>704</v>
      </c>
      <c r="BY145" s="110" t="s">
        <v>704</v>
      </c>
      <c r="BZ145" s="110" t="s">
        <v>704</v>
      </c>
      <c r="CA145" s="110" t="s">
        <v>704</v>
      </c>
      <c r="CB145" s="110" t="s">
        <v>704</v>
      </c>
      <c r="CC145" s="110" t="s">
        <v>704</v>
      </c>
      <c r="CD145" s="110" t="s">
        <v>704</v>
      </c>
      <c r="CE145" s="110" t="s">
        <v>704</v>
      </c>
      <c r="CF145" s="110" t="s">
        <v>704</v>
      </c>
      <c r="CG145" s="110" t="s">
        <v>704</v>
      </c>
      <c r="CH145" s="110" t="s">
        <v>704</v>
      </c>
      <c r="CI145" s="110" t="s">
        <v>704</v>
      </c>
      <c r="CJ145" s="110" t="s">
        <v>704</v>
      </c>
      <c r="CK145" s="110" t="s">
        <v>704</v>
      </c>
      <c r="CL145" s="110" t="s">
        <v>704</v>
      </c>
      <c r="CM145" s="110" t="s">
        <v>704</v>
      </c>
      <c r="CN145" s="110" t="s">
        <v>704</v>
      </c>
      <c r="CO145" s="110" t="s">
        <v>704</v>
      </c>
      <c r="CP145" s="110" t="s">
        <v>704</v>
      </c>
      <c r="CQ145" s="110" t="s">
        <v>704</v>
      </c>
      <c r="CR145" s="110" t="s">
        <v>704</v>
      </c>
      <c r="CS145" s="110" t="s">
        <v>704</v>
      </c>
      <c r="CT145" s="110" t="s">
        <v>704</v>
      </c>
      <c r="CU145" s="110" t="s">
        <v>704</v>
      </c>
      <c r="CV145" s="110" t="s">
        <v>704</v>
      </c>
      <c r="CW145" s="110" t="s">
        <v>704</v>
      </c>
      <c r="CX145" s="110" t="s">
        <v>704</v>
      </c>
      <c r="CY145" s="110" t="s">
        <v>704</v>
      </c>
      <c r="CZ145" s="110" t="s">
        <v>704</v>
      </c>
      <c r="DA145" s="110" t="s">
        <v>704</v>
      </c>
      <c r="DB145" s="110" t="s">
        <v>704</v>
      </c>
      <c r="DC145" s="110" t="s">
        <v>704</v>
      </c>
      <c r="DD145" s="110" t="s">
        <v>704</v>
      </c>
      <c r="DE145" s="110" t="s">
        <v>704</v>
      </c>
      <c r="DF145" s="110" t="s">
        <v>704</v>
      </c>
    </row>
    <row r="146" spans="2:110" x14ac:dyDescent="0.2">
      <c r="B146" s="8" t="s">
        <v>349</v>
      </c>
      <c r="C146" s="9" t="s">
        <v>350</v>
      </c>
      <c r="D146" s="115" t="str">
        <f t="shared" si="18"/>
        <v xml:space="preserve">8712012                                                                          </v>
      </c>
      <c r="E146" s="114">
        <v>500</v>
      </c>
      <c r="F146" s="114"/>
      <c r="G146" s="114"/>
      <c r="H146" s="114"/>
      <c r="I146" s="114">
        <v>0</v>
      </c>
      <c r="J146" s="114">
        <v>0</v>
      </c>
      <c r="K146" s="114">
        <v>0</v>
      </c>
      <c r="L146" s="114">
        <v>0</v>
      </c>
      <c r="M146" s="114">
        <v>0</v>
      </c>
      <c r="N146" s="114">
        <v>0</v>
      </c>
      <c r="O146" s="114">
        <v>0</v>
      </c>
      <c r="P146" s="114">
        <v>0</v>
      </c>
      <c r="Q146" s="114">
        <v>0</v>
      </c>
      <c r="R146" s="114">
        <v>0</v>
      </c>
      <c r="S146" s="114">
        <v>0</v>
      </c>
      <c r="T146" s="114">
        <v>0</v>
      </c>
      <c r="U146" s="114">
        <v>0</v>
      </c>
      <c r="V146" s="114">
        <v>0</v>
      </c>
      <c r="W146" s="114">
        <v>0</v>
      </c>
      <c r="X146" s="116">
        <f t="shared" si="15"/>
        <v>500</v>
      </c>
      <c r="Y146" s="251"/>
      <c r="AD146" s="10">
        <v>1500</v>
      </c>
      <c r="AE146" s="10">
        <v>1503</v>
      </c>
      <c r="AF146" s="114">
        <v>500</v>
      </c>
      <c r="AG146" s="114">
        <f t="shared" si="16"/>
        <v>0</v>
      </c>
      <c r="AJ146" s="110">
        <v>8712012</v>
      </c>
      <c r="AK146" s="110" t="s">
        <v>704</v>
      </c>
      <c r="AL146" s="110" t="s">
        <v>704</v>
      </c>
      <c r="AM146" s="110" t="s">
        <v>704</v>
      </c>
      <c r="AN146" s="110" t="s">
        <v>704</v>
      </c>
      <c r="AO146" s="110" t="s">
        <v>704</v>
      </c>
      <c r="AP146" s="110" t="s">
        <v>704</v>
      </c>
      <c r="AQ146" s="110" t="s">
        <v>704</v>
      </c>
      <c r="AR146" s="110" t="s">
        <v>704</v>
      </c>
      <c r="AS146" s="110" t="s">
        <v>704</v>
      </c>
      <c r="AT146" s="110" t="s">
        <v>704</v>
      </c>
      <c r="AU146" s="110" t="s">
        <v>704</v>
      </c>
      <c r="AV146" s="110" t="s">
        <v>704</v>
      </c>
      <c r="AW146" s="110" t="s">
        <v>704</v>
      </c>
      <c r="AX146" s="110" t="s">
        <v>704</v>
      </c>
      <c r="AY146" s="110" t="s">
        <v>704</v>
      </c>
      <c r="AZ146" s="110" t="s">
        <v>704</v>
      </c>
      <c r="BA146" s="110" t="s">
        <v>704</v>
      </c>
      <c r="BB146" s="110" t="s">
        <v>704</v>
      </c>
      <c r="BC146" s="110" t="s">
        <v>704</v>
      </c>
      <c r="BD146" s="110" t="s">
        <v>704</v>
      </c>
      <c r="BE146" s="110" t="s">
        <v>704</v>
      </c>
      <c r="BF146" s="110" t="s">
        <v>704</v>
      </c>
      <c r="BG146" s="110" t="s">
        <v>704</v>
      </c>
      <c r="BH146" s="110" t="s">
        <v>704</v>
      </c>
      <c r="BI146" s="110" t="s">
        <v>704</v>
      </c>
      <c r="BJ146" s="110" t="s">
        <v>704</v>
      </c>
      <c r="BK146" s="110" t="s">
        <v>704</v>
      </c>
      <c r="BL146" s="110" t="s">
        <v>704</v>
      </c>
      <c r="BM146" s="110" t="s">
        <v>704</v>
      </c>
      <c r="BN146" s="110" t="s">
        <v>704</v>
      </c>
      <c r="BO146" s="110" t="s">
        <v>704</v>
      </c>
      <c r="BP146" s="110" t="s">
        <v>704</v>
      </c>
      <c r="BQ146" s="110" t="s">
        <v>704</v>
      </c>
      <c r="BR146" s="110" t="s">
        <v>704</v>
      </c>
      <c r="BS146" s="110" t="s">
        <v>704</v>
      </c>
      <c r="BT146" s="110" t="s">
        <v>704</v>
      </c>
      <c r="BU146" s="110" t="s">
        <v>704</v>
      </c>
      <c r="BV146" s="110" t="s">
        <v>704</v>
      </c>
      <c r="BW146" s="110" t="s">
        <v>704</v>
      </c>
      <c r="BX146" s="110" t="s">
        <v>704</v>
      </c>
      <c r="BY146" s="110" t="s">
        <v>704</v>
      </c>
      <c r="BZ146" s="110" t="s">
        <v>704</v>
      </c>
      <c r="CA146" s="110" t="s">
        <v>704</v>
      </c>
      <c r="CB146" s="110" t="s">
        <v>704</v>
      </c>
      <c r="CC146" s="110" t="s">
        <v>704</v>
      </c>
      <c r="CD146" s="110" t="s">
        <v>704</v>
      </c>
      <c r="CE146" s="110" t="s">
        <v>704</v>
      </c>
      <c r="CF146" s="110" t="s">
        <v>704</v>
      </c>
      <c r="CG146" s="110" t="s">
        <v>704</v>
      </c>
      <c r="CH146" s="110" t="s">
        <v>704</v>
      </c>
      <c r="CI146" s="110" t="s">
        <v>704</v>
      </c>
      <c r="CJ146" s="110" t="s">
        <v>704</v>
      </c>
      <c r="CK146" s="110" t="s">
        <v>704</v>
      </c>
      <c r="CL146" s="110" t="s">
        <v>704</v>
      </c>
      <c r="CM146" s="110" t="s">
        <v>704</v>
      </c>
      <c r="CN146" s="110" t="s">
        <v>704</v>
      </c>
      <c r="CO146" s="110" t="s">
        <v>704</v>
      </c>
      <c r="CP146" s="110" t="s">
        <v>704</v>
      </c>
      <c r="CQ146" s="110" t="s">
        <v>704</v>
      </c>
      <c r="CR146" s="110" t="s">
        <v>704</v>
      </c>
      <c r="CS146" s="110" t="s">
        <v>704</v>
      </c>
      <c r="CT146" s="110" t="s">
        <v>704</v>
      </c>
      <c r="CU146" s="110" t="s">
        <v>704</v>
      </c>
      <c r="CV146" s="110" t="s">
        <v>704</v>
      </c>
      <c r="CW146" s="110" t="s">
        <v>704</v>
      </c>
      <c r="CX146" s="110" t="s">
        <v>704</v>
      </c>
      <c r="CY146" s="110" t="s">
        <v>704</v>
      </c>
      <c r="CZ146" s="110" t="s">
        <v>704</v>
      </c>
      <c r="DA146" s="110" t="s">
        <v>704</v>
      </c>
      <c r="DB146" s="110" t="s">
        <v>704</v>
      </c>
      <c r="DC146" s="110" t="s">
        <v>704</v>
      </c>
      <c r="DD146" s="110" t="s">
        <v>704</v>
      </c>
      <c r="DE146" s="110" t="s">
        <v>704</v>
      </c>
      <c r="DF146" s="110" t="s">
        <v>704</v>
      </c>
    </row>
    <row r="147" spans="2:110" x14ac:dyDescent="0.2">
      <c r="B147" s="8" t="s">
        <v>351</v>
      </c>
      <c r="C147" s="9" t="s">
        <v>352</v>
      </c>
      <c r="D147" s="115" t="str">
        <f t="shared" si="18"/>
        <v xml:space="preserve">8712013                                                                          </v>
      </c>
      <c r="E147" s="114">
        <v>1000</v>
      </c>
      <c r="F147" s="114"/>
      <c r="G147" s="114"/>
      <c r="H147" s="114"/>
      <c r="I147" s="114">
        <v>0</v>
      </c>
      <c r="J147" s="114">
        <v>0</v>
      </c>
      <c r="K147" s="114">
        <v>0</v>
      </c>
      <c r="L147" s="114">
        <v>0</v>
      </c>
      <c r="M147" s="114">
        <v>0</v>
      </c>
      <c r="N147" s="114">
        <v>0</v>
      </c>
      <c r="O147" s="114">
        <v>0</v>
      </c>
      <c r="P147" s="114">
        <v>0</v>
      </c>
      <c r="Q147" s="114">
        <v>0</v>
      </c>
      <c r="R147" s="114">
        <v>0</v>
      </c>
      <c r="S147" s="114">
        <v>0</v>
      </c>
      <c r="T147" s="114">
        <v>0</v>
      </c>
      <c r="U147" s="114">
        <v>0</v>
      </c>
      <c r="V147" s="114">
        <v>0</v>
      </c>
      <c r="W147" s="114">
        <v>0</v>
      </c>
      <c r="X147" s="116">
        <f t="shared" si="15"/>
        <v>1000</v>
      </c>
      <c r="Y147" s="251"/>
      <c r="AD147" s="10">
        <v>1500</v>
      </c>
      <c r="AE147" s="10">
        <v>1504</v>
      </c>
      <c r="AF147" s="114">
        <v>1000</v>
      </c>
      <c r="AG147" s="114">
        <f t="shared" si="16"/>
        <v>0</v>
      </c>
      <c r="AJ147" s="110">
        <v>8712013</v>
      </c>
      <c r="AK147" s="110" t="s">
        <v>704</v>
      </c>
      <c r="AL147" s="110" t="s">
        <v>704</v>
      </c>
      <c r="AM147" s="110" t="s">
        <v>704</v>
      </c>
      <c r="AN147" s="110" t="s">
        <v>704</v>
      </c>
      <c r="AO147" s="110" t="s">
        <v>704</v>
      </c>
      <c r="AP147" s="110" t="s">
        <v>704</v>
      </c>
      <c r="AQ147" s="110" t="s">
        <v>704</v>
      </c>
      <c r="AR147" s="110" t="s">
        <v>704</v>
      </c>
      <c r="AS147" s="110" t="s">
        <v>704</v>
      </c>
      <c r="AT147" s="110" t="s">
        <v>704</v>
      </c>
      <c r="AU147" s="110" t="s">
        <v>704</v>
      </c>
      <c r="AV147" s="110" t="s">
        <v>704</v>
      </c>
      <c r="AW147" s="110" t="s">
        <v>704</v>
      </c>
      <c r="AX147" s="110" t="s">
        <v>704</v>
      </c>
      <c r="AY147" s="110" t="s">
        <v>704</v>
      </c>
      <c r="AZ147" s="110" t="s">
        <v>704</v>
      </c>
      <c r="BA147" s="110" t="s">
        <v>704</v>
      </c>
      <c r="BB147" s="110" t="s">
        <v>704</v>
      </c>
      <c r="BC147" s="110" t="s">
        <v>704</v>
      </c>
      <c r="BD147" s="110" t="s">
        <v>704</v>
      </c>
      <c r="BE147" s="110" t="s">
        <v>704</v>
      </c>
      <c r="BF147" s="110" t="s">
        <v>704</v>
      </c>
      <c r="BG147" s="110" t="s">
        <v>704</v>
      </c>
      <c r="BH147" s="110" t="s">
        <v>704</v>
      </c>
      <c r="BI147" s="110" t="s">
        <v>704</v>
      </c>
      <c r="BJ147" s="110" t="s">
        <v>704</v>
      </c>
      <c r="BK147" s="110" t="s">
        <v>704</v>
      </c>
      <c r="BL147" s="110" t="s">
        <v>704</v>
      </c>
      <c r="BM147" s="110" t="s">
        <v>704</v>
      </c>
      <c r="BN147" s="110" t="s">
        <v>704</v>
      </c>
      <c r="BO147" s="110" t="s">
        <v>704</v>
      </c>
      <c r="BP147" s="110" t="s">
        <v>704</v>
      </c>
      <c r="BQ147" s="110" t="s">
        <v>704</v>
      </c>
      <c r="BR147" s="110" t="s">
        <v>704</v>
      </c>
      <c r="BS147" s="110" t="s">
        <v>704</v>
      </c>
      <c r="BT147" s="110" t="s">
        <v>704</v>
      </c>
      <c r="BU147" s="110" t="s">
        <v>704</v>
      </c>
      <c r="BV147" s="110" t="s">
        <v>704</v>
      </c>
      <c r="BW147" s="110" t="s">
        <v>704</v>
      </c>
      <c r="BX147" s="110" t="s">
        <v>704</v>
      </c>
      <c r="BY147" s="110" t="s">
        <v>704</v>
      </c>
      <c r="BZ147" s="110" t="s">
        <v>704</v>
      </c>
      <c r="CA147" s="110" t="s">
        <v>704</v>
      </c>
      <c r="CB147" s="110" t="s">
        <v>704</v>
      </c>
      <c r="CC147" s="110" t="s">
        <v>704</v>
      </c>
      <c r="CD147" s="110" t="s">
        <v>704</v>
      </c>
      <c r="CE147" s="110" t="s">
        <v>704</v>
      </c>
      <c r="CF147" s="110" t="s">
        <v>704</v>
      </c>
      <c r="CG147" s="110" t="s">
        <v>704</v>
      </c>
      <c r="CH147" s="110" t="s">
        <v>704</v>
      </c>
      <c r="CI147" s="110" t="s">
        <v>704</v>
      </c>
      <c r="CJ147" s="110" t="s">
        <v>704</v>
      </c>
      <c r="CK147" s="110" t="s">
        <v>704</v>
      </c>
      <c r="CL147" s="110" t="s">
        <v>704</v>
      </c>
      <c r="CM147" s="110" t="s">
        <v>704</v>
      </c>
      <c r="CN147" s="110" t="s">
        <v>704</v>
      </c>
      <c r="CO147" s="110" t="s">
        <v>704</v>
      </c>
      <c r="CP147" s="110" t="s">
        <v>704</v>
      </c>
      <c r="CQ147" s="110" t="s">
        <v>704</v>
      </c>
      <c r="CR147" s="110" t="s">
        <v>704</v>
      </c>
      <c r="CS147" s="110" t="s">
        <v>704</v>
      </c>
      <c r="CT147" s="110" t="s">
        <v>704</v>
      </c>
      <c r="CU147" s="110" t="s">
        <v>704</v>
      </c>
      <c r="CV147" s="110" t="s">
        <v>704</v>
      </c>
      <c r="CW147" s="110" t="s">
        <v>704</v>
      </c>
      <c r="CX147" s="110" t="s">
        <v>704</v>
      </c>
      <c r="CY147" s="110" t="s">
        <v>704</v>
      </c>
      <c r="CZ147" s="110" t="s">
        <v>704</v>
      </c>
      <c r="DA147" s="110" t="s">
        <v>704</v>
      </c>
      <c r="DB147" s="110" t="s">
        <v>704</v>
      </c>
      <c r="DC147" s="110" t="s">
        <v>704</v>
      </c>
      <c r="DD147" s="110" t="s">
        <v>704</v>
      </c>
      <c r="DE147" s="110" t="s">
        <v>704</v>
      </c>
      <c r="DF147" s="110" t="s">
        <v>704</v>
      </c>
    </row>
    <row r="148" spans="2:110" x14ac:dyDescent="0.2">
      <c r="B148" s="8" t="s">
        <v>353</v>
      </c>
      <c r="C148" s="9" t="s">
        <v>354</v>
      </c>
      <c r="D148" s="115" t="str">
        <f t="shared" si="18"/>
        <v xml:space="preserve">8712014                                                                          </v>
      </c>
      <c r="E148" s="114">
        <v>33</v>
      </c>
      <c r="F148" s="114"/>
      <c r="G148" s="114"/>
      <c r="H148" s="114"/>
      <c r="I148" s="114">
        <v>0</v>
      </c>
      <c r="J148" s="114">
        <v>0</v>
      </c>
      <c r="K148" s="114">
        <v>0</v>
      </c>
      <c r="L148" s="114">
        <v>0</v>
      </c>
      <c r="M148" s="114">
        <v>0</v>
      </c>
      <c r="N148" s="114">
        <v>0</v>
      </c>
      <c r="O148" s="114">
        <v>0</v>
      </c>
      <c r="P148" s="114">
        <v>0</v>
      </c>
      <c r="Q148" s="114">
        <v>0</v>
      </c>
      <c r="R148" s="114">
        <v>0</v>
      </c>
      <c r="S148" s="114">
        <v>0</v>
      </c>
      <c r="T148" s="114">
        <v>0</v>
      </c>
      <c r="U148" s="114">
        <v>0</v>
      </c>
      <c r="V148" s="114">
        <v>0</v>
      </c>
      <c r="W148" s="114">
        <v>0</v>
      </c>
      <c r="X148" s="116">
        <f t="shared" si="15"/>
        <v>33</v>
      </c>
      <c r="Y148" s="251"/>
      <c r="AD148" s="10">
        <v>1500</v>
      </c>
      <c r="AE148" s="10">
        <v>1505</v>
      </c>
      <c r="AF148" s="114">
        <v>33</v>
      </c>
      <c r="AG148" s="114">
        <f t="shared" si="16"/>
        <v>0</v>
      </c>
      <c r="AJ148" s="110">
        <v>8712014</v>
      </c>
      <c r="AK148" s="110" t="s">
        <v>704</v>
      </c>
      <c r="AL148" s="110" t="s">
        <v>704</v>
      </c>
      <c r="AM148" s="110" t="s">
        <v>704</v>
      </c>
      <c r="AN148" s="110" t="s">
        <v>704</v>
      </c>
      <c r="AO148" s="110" t="s">
        <v>704</v>
      </c>
      <c r="AP148" s="110" t="s">
        <v>704</v>
      </c>
      <c r="AQ148" s="110" t="s">
        <v>704</v>
      </c>
      <c r="AR148" s="110" t="s">
        <v>704</v>
      </c>
      <c r="AS148" s="110" t="s">
        <v>704</v>
      </c>
      <c r="AT148" s="110" t="s">
        <v>704</v>
      </c>
      <c r="AU148" s="110" t="s">
        <v>704</v>
      </c>
      <c r="AV148" s="110" t="s">
        <v>704</v>
      </c>
      <c r="AW148" s="110" t="s">
        <v>704</v>
      </c>
      <c r="AX148" s="110" t="s">
        <v>704</v>
      </c>
      <c r="AY148" s="110" t="s">
        <v>704</v>
      </c>
      <c r="AZ148" s="110" t="s">
        <v>704</v>
      </c>
      <c r="BA148" s="110" t="s">
        <v>704</v>
      </c>
      <c r="BB148" s="110" t="s">
        <v>704</v>
      </c>
      <c r="BC148" s="110" t="s">
        <v>704</v>
      </c>
      <c r="BD148" s="110" t="s">
        <v>704</v>
      </c>
      <c r="BE148" s="110" t="s">
        <v>704</v>
      </c>
      <c r="BF148" s="110" t="s">
        <v>704</v>
      </c>
      <c r="BG148" s="110" t="s">
        <v>704</v>
      </c>
      <c r="BH148" s="110" t="s">
        <v>704</v>
      </c>
      <c r="BI148" s="110" t="s">
        <v>704</v>
      </c>
      <c r="BJ148" s="110" t="s">
        <v>704</v>
      </c>
      <c r="BK148" s="110" t="s">
        <v>704</v>
      </c>
      <c r="BL148" s="110" t="s">
        <v>704</v>
      </c>
      <c r="BM148" s="110" t="s">
        <v>704</v>
      </c>
      <c r="BN148" s="110" t="s">
        <v>704</v>
      </c>
      <c r="BO148" s="110" t="s">
        <v>704</v>
      </c>
      <c r="BP148" s="110" t="s">
        <v>704</v>
      </c>
      <c r="BQ148" s="110" t="s">
        <v>704</v>
      </c>
      <c r="BR148" s="110" t="s">
        <v>704</v>
      </c>
      <c r="BS148" s="110" t="s">
        <v>704</v>
      </c>
      <c r="BT148" s="110" t="s">
        <v>704</v>
      </c>
      <c r="BU148" s="110" t="s">
        <v>704</v>
      </c>
      <c r="BV148" s="110" t="s">
        <v>704</v>
      </c>
      <c r="BW148" s="110" t="s">
        <v>704</v>
      </c>
      <c r="BX148" s="110" t="s">
        <v>704</v>
      </c>
      <c r="BY148" s="110" t="s">
        <v>704</v>
      </c>
      <c r="BZ148" s="110" t="s">
        <v>704</v>
      </c>
      <c r="CA148" s="110" t="s">
        <v>704</v>
      </c>
      <c r="CB148" s="110" t="s">
        <v>704</v>
      </c>
      <c r="CC148" s="110" t="s">
        <v>704</v>
      </c>
      <c r="CD148" s="110" t="s">
        <v>704</v>
      </c>
      <c r="CE148" s="110" t="s">
        <v>704</v>
      </c>
      <c r="CF148" s="110" t="s">
        <v>704</v>
      </c>
      <c r="CG148" s="110" t="s">
        <v>704</v>
      </c>
      <c r="CH148" s="110" t="s">
        <v>704</v>
      </c>
      <c r="CI148" s="110" t="s">
        <v>704</v>
      </c>
      <c r="CJ148" s="110" t="s">
        <v>704</v>
      </c>
      <c r="CK148" s="110" t="s">
        <v>704</v>
      </c>
      <c r="CL148" s="110" t="s">
        <v>704</v>
      </c>
      <c r="CM148" s="110" t="s">
        <v>704</v>
      </c>
      <c r="CN148" s="110" t="s">
        <v>704</v>
      </c>
      <c r="CO148" s="110" t="s">
        <v>704</v>
      </c>
      <c r="CP148" s="110" t="s">
        <v>704</v>
      </c>
      <c r="CQ148" s="110" t="s">
        <v>704</v>
      </c>
      <c r="CR148" s="110" t="s">
        <v>704</v>
      </c>
      <c r="CS148" s="110" t="s">
        <v>704</v>
      </c>
      <c r="CT148" s="110" t="s">
        <v>704</v>
      </c>
      <c r="CU148" s="110" t="s">
        <v>704</v>
      </c>
      <c r="CV148" s="110" t="s">
        <v>704</v>
      </c>
      <c r="CW148" s="110" t="s">
        <v>704</v>
      </c>
      <c r="CX148" s="110" t="s">
        <v>704</v>
      </c>
      <c r="CY148" s="110" t="s">
        <v>704</v>
      </c>
      <c r="CZ148" s="110" t="s">
        <v>704</v>
      </c>
      <c r="DA148" s="110" t="s">
        <v>704</v>
      </c>
      <c r="DB148" s="110" t="s">
        <v>704</v>
      </c>
      <c r="DC148" s="110" t="s">
        <v>704</v>
      </c>
      <c r="DD148" s="110" t="s">
        <v>704</v>
      </c>
      <c r="DE148" s="110" t="s">
        <v>704</v>
      </c>
      <c r="DF148" s="110" t="s">
        <v>704</v>
      </c>
    </row>
    <row r="149" spans="2:110" x14ac:dyDescent="0.2">
      <c r="B149" s="8" t="s">
        <v>355</v>
      </c>
      <c r="C149" s="9" t="s">
        <v>356</v>
      </c>
      <c r="D149" s="115" t="str">
        <f t="shared" si="18"/>
        <v xml:space="preserve">                                                                          </v>
      </c>
      <c r="E149" s="114">
        <v>0</v>
      </c>
      <c r="F149" s="114"/>
      <c r="G149" s="114"/>
      <c r="H149" s="114"/>
      <c r="I149" s="114">
        <v>0</v>
      </c>
      <c r="J149" s="114">
        <v>0</v>
      </c>
      <c r="K149" s="114">
        <v>0</v>
      </c>
      <c r="L149" s="114">
        <v>0</v>
      </c>
      <c r="M149" s="114">
        <v>0</v>
      </c>
      <c r="N149" s="114">
        <v>0</v>
      </c>
      <c r="O149" s="114">
        <v>0</v>
      </c>
      <c r="P149" s="114">
        <v>0</v>
      </c>
      <c r="Q149" s="114">
        <v>0</v>
      </c>
      <c r="R149" s="114">
        <v>0</v>
      </c>
      <c r="S149" s="114">
        <v>0</v>
      </c>
      <c r="T149" s="114">
        <v>0</v>
      </c>
      <c r="U149" s="114">
        <v>0</v>
      </c>
      <c r="V149" s="114">
        <v>0</v>
      </c>
      <c r="W149" s="114">
        <v>0</v>
      </c>
      <c r="X149" s="116">
        <f t="shared" si="15"/>
        <v>0</v>
      </c>
      <c r="Y149" s="251"/>
      <c r="AD149" s="10">
        <v>1500</v>
      </c>
      <c r="AE149" s="10">
        <v>1506</v>
      </c>
      <c r="AF149" s="114">
        <v>0</v>
      </c>
      <c r="AG149" s="114">
        <f t="shared" si="16"/>
        <v>0</v>
      </c>
      <c r="AJ149" s="110" t="s">
        <v>704</v>
      </c>
      <c r="AK149" s="110" t="s">
        <v>704</v>
      </c>
      <c r="AL149" s="110" t="s">
        <v>704</v>
      </c>
      <c r="AM149" s="110" t="s">
        <v>704</v>
      </c>
      <c r="AN149" s="110" t="s">
        <v>704</v>
      </c>
      <c r="AO149" s="110" t="s">
        <v>704</v>
      </c>
      <c r="AP149" s="110" t="s">
        <v>704</v>
      </c>
      <c r="AQ149" s="110" t="s">
        <v>704</v>
      </c>
      <c r="AR149" s="110" t="s">
        <v>704</v>
      </c>
      <c r="AS149" s="110" t="s">
        <v>704</v>
      </c>
      <c r="AT149" s="110" t="s">
        <v>704</v>
      </c>
      <c r="AU149" s="110" t="s">
        <v>704</v>
      </c>
      <c r="AV149" s="110" t="s">
        <v>704</v>
      </c>
      <c r="AW149" s="110" t="s">
        <v>704</v>
      </c>
      <c r="AX149" s="110" t="s">
        <v>704</v>
      </c>
      <c r="AY149" s="110" t="s">
        <v>704</v>
      </c>
      <c r="AZ149" s="110" t="s">
        <v>704</v>
      </c>
      <c r="BA149" s="110" t="s">
        <v>704</v>
      </c>
      <c r="BB149" s="110" t="s">
        <v>704</v>
      </c>
      <c r="BC149" s="110" t="s">
        <v>704</v>
      </c>
      <c r="BD149" s="110" t="s">
        <v>704</v>
      </c>
      <c r="BE149" s="110" t="s">
        <v>704</v>
      </c>
      <c r="BF149" s="110" t="s">
        <v>704</v>
      </c>
      <c r="BG149" s="110" t="s">
        <v>704</v>
      </c>
      <c r="BH149" s="110" t="s">
        <v>704</v>
      </c>
      <c r="BI149" s="110" t="s">
        <v>704</v>
      </c>
      <c r="BJ149" s="110" t="s">
        <v>704</v>
      </c>
      <c r="BK149" s="110" t="s">
        <v>704</v>
      </c>
      <c r="BL149" s="110" t="s">
        <v>704</v>
      </c>
      <c r="BM149" s="110" t="s">
        <v>704</v>
      </c>
      <c r="BN149" s="110" t="s">
        <v>704</v>
      </c>
      <c r="BO149" s="110" t="s">
        <v>704</v>
      </c>
      <c r="BP149" s="110" t="s">
        <v>704</v>
      </c>
      <c r="BQ149" s="110" t="s">
        <v>704</v>
      </c>
      <c r="BR149" s="110" t="s">
        <v>704</v>
      </c>
      <c r="BS149" s="110" t="s">
        <v>704</v>
      </c>
      <c r="BT149" s="110" t="s">
        <v>704</v>
      </c>
      <c r="BU149" s="110" t="s">
        <v>704</v>
      </c>
      <c r="BV149" s="110" t="s">
        <v>704</v>
      </c>
      <c r="BW149" s="110" t="s">
        <v>704</v>
      </c>
      <c r="BX149" s="110" t="s">
        <v>704</v>
      </c>
      <c r="BY149" s="110" t="s">
        <v>704</v>
      </c>
      <c r="BZ149" s="110" t="s">
        <v>704</v>
      </c>
      <c r="CA149" s="110" t="s">
        <v>704</v>
      </c>
      <c r="CB149" s="110" t="s">
        <v>704</v>
      </c>
      <c r="CC149" s="110" t="s">
        <v>704</v>
      </c>
      <c r="CD149" s="110" t="s">
        <v>704</v>
      </c>
      <c r="CE149" s="110" t="s">
        <v>704</v>
      </c>
      <c r="CF149" s="110" t="s">
        <v>704</v>
      </c>
      <c r="CG149" s="110" t="s">
        <v>704</v>
      </c>
      <c r="CH149" s="110" t="s">
        <v>704</v>
      </c>
      <c r="CI149" s="110" t="s">
        <v>704</v>
      </c>
      <c r="CJ149" s="110" t="s">
        <v>704</v>
      </c>
      <c r="CK149" s="110" t="s">
        <v>704</v>
      </c>
      <c r="CL149" s="110" t="s">
        <v>704</v>
      </c>
      <c r="CM149" s="110" t="s">
        <v>704</v>
      </c>
      <c r="CN149" s="110" t="s">
        <v>704</v>
      </c>
      <c r="CO149" s="110" t="s">
        <v>704</v>
      </c>
      <c r="CP149" s="110" t="s">
        <v>704</v>
      </c>
      <c r="CQ149" s="110" t="s">
        <v>704</v>
      </c>
      <c r="CR149" s="110" t="s">
        <v>704</v>
      </c>
      <c r="CS149" s="110" t="s">
        <v>704</v>
      </c>
      <c r="CT149" s="110" t="s">
        <v>704</v>
      </c>
      <c r="CU149" s="110" t="s">
        <v>704</v>
      </c>
      <c r="CV149" s="110" t="s">
        <v>704</v>
      </c>
      <c r="CW149" s="110" t="s">
        <v>704</v>
      </c>
      <c r="CX149" s="110" t="s">
        <v>704</v>
      </c>
      <c r="CY149" s="110" t="s">
        <v>704</v>
      </c>
      <c r="CZ149" s="110" t="s">
        <v>704</v>
      </c>
      <c r="DA149" s="110" t="s">
        <v>704</v>
      </c>
      <c r="DB149" s="110" t="s">
        <v>704</v>
      </c>
      <c r="DC149" s="110" t="s">
        <v>704</v>
      </c>
      <c r="DD149" s="110" t="s">
        <v>704</v>
      </c>
      <c r="DE149" s="110" t="s">
        <v>704</v>
      </c>
      <c r="DF149" s="110" t="s">
        <v>704</v>
      </c>
    </row>
    <row r="150" spans="2:110" x14ac:dyDescent="0.2">
      <c r="B150" s="8" t="s">
        <v>357</v>
      </c>
      <c r="C150" s="9" t="s">
        <v>358</v>
      </c>
      <c r="D150" s="115" t="str">
        <f t="shared" si="18"/>
        <v xml:space="preserve">                                                                          </v>
      </c>
      <c r="E150" s="114">
        <v>0</v>
      </c>
      <c r="F150" s="114"/>
      <c r="G150" s="114"/>
      <c r="H150" s="114"/>
      <c r="I150" s="114">
        <v>0</v>
      </c>
      <c r="J150" s="114">
        <v>0</v>
      </c>
      <c r="K150" s="114">
        <v>0</v>
      </c>
      <c r="L150" s="114">
        <v>0</v>
      </c>
      <c r="M150" s="114">
        <v>0</v>
      </c>
      <c r="N150" s="114">
        <v>0</v>
      </c>
      <c r="O150" s="114">
        <v>0</v>
      </c>
      <c r="P150" s="114">
        <v>0</v>
      </c>
      <c r="Q150" s="114">
        <v>0</v>
      </c>
      <c r="R150" s="114">
        <v>0</v>
      </c>
      <c r="S150" s="114">
        <v>0</v>
      </c>
      <c r="T150" s="114">
        <v>0</v>
      </c>
      <c r="U150" s="114">
        <v>0</v>
      </c>
      <c r="V150" s="114">
        <v>0</v>
      </c>
      <c r="W150" s="114">
        <v>0</v>
      </c>
      <c r="X150" s="116">
        <f t="shared" si="15"/>
        <v>0</v>
      </c>
      <c r="Y150" s="251"/>
      <c r="AD150" s="10">
        <v>1500</v>
      </c>
      <c r="AE150" s="10">
        <v>1507</v>
      </c>
      <c r="AF150" s="114">
        <v>0</v>
      </c>
      <c r="AG150" s="114">
        <f t="shared" si="16"/>
        <v>0</v>
      </c>
      <c r="AJ150" s="110" t="s">
        <v>704</v>
      </c>
      <c r="AK150" s="110" t="s">
        <v>704</v>
      </c>
      <c r="AL150" s="110" t="s">
        <v>704</v>
      </c>
      <c r="AM150" s="110" t="s">
        <v>704</v>
      </c>
      <c r="AN150" s="110" t="s">
        <v>704</v>
      </c>
      <c r="AO150" s="110" t="s">
        <v>704</v>
      </c>
      <c r="AP150" s="110" t="s">
        <v>704</v>
      </c>
      <c r="AQ150" s="110" t="s">
        <v>704</v>
      </c>
      <c r="AR150" s="110" t="s">
        <v>704</v>
      </c>
      <c r="AS150" s="110" t="s">
        <v>704</v>
      </c>
      <c r="AT150" s="110" t="s">
        <v>704</v>
      </c>
      <c r="AU150" s="110" t="s">
        <v>704</v>
      </c>
      <c r="AV150" s="110" t="s">
        <v>704</v>
      </c>
      <c r="AW150" s="110" t="s">
        <v>704</v>
      </c>
      <c r="AX150" s="110" t="s">
        <v>704</v>
      </c>
      <c r="AY150" s="110" t="s">
        <v>704</v>
      </c>
      <c r="AZ150" s="110" t="s">
        <v>704</v>
      </c>
      <c r="BA150" s="110" t="s">
        <v>704</v>
      </c>
      <c r="BB150" s="110" t="s">
        <v>704</v>
      </c>
      <c r="BC150" s="110" t="s">
        <v>704</v>
      </c>
      <c r="BD150" s="110" t="s">
        <v>704</v>
      </c>
      <c r="BE150" s="110" t="s">
        <v>704</v>
      </c>
      <c r="BF150" s="110" t="s">
        <v>704</v>
      </c>
      <c r="BG150" s="110" t="s">
        <v>704</v>
      </c>
      <c r="BH150" s="110" t="s">
        <v>704</v>
      </c>
      <c r="BI150" s="110" t="s">
        <v>704</v>
      </c>
      <c r="BJ150" s="110" t="s">
        <v>704</v>
      </c>
      <c r="BK150" s="110" t="s">
        <v>704</v>
      </c>
      <c r="BL150" s="110" t="s">
        <v>704</v>
      </c>
      <c r="BM150" s="110" t="s">
        <v>704</v>
      </c>
      <c r="BN150" s="110" t="s">
        <v>704</v>
      </c>
      <c r="BO150" s="110" t="s">
        <v>704</v>
      </c>
      <c r="BP150" s="110" t="s">
        <v>704</v>
      </c>
      <c r="BQ150" s="110" t="s">
        <v>704</v>
      </c>
      <c r="BR150" s="110" t="s">
        <v>704</v>
      </c>
      <c r="BS150" s="110" t="s">
        <v>704</v>
      </c>
      <c r="BT150" s="110" t="s">
        <v>704</v>
      </c>
      <c r="BU150" s="110" t="s">
        <v>704</v>
      </c>
      <c r="BV150" s="110" t="s">
        <v>704</v>
      </c>
      <c r="BW150" s="110" t="s">
        <v>704</v>
      </c>
      <c r="BX150" s="110" t="s">
        <v>704</v>
      </c>
      <c r="BY150" s="110" t="s">
        <v>704</v>
      </c>
      <c r="BZ150" s="110" t="s">
        <v>704</v>
      </c>
      <c r="CA150" s="110" t="s">
        <v>704</v>
      </c>
      <c r="CB150" s="110" t="s">
        <v>704</v>
      </c>
      <c r="CC150" s="110" t="s">
        <v>704</v>
      </c>
      <c r="CD150" s="110" t="s">
        <v>704</v>
      </c>
      <c r="CE150" s="110" t="s">
        <v>704</v>
      </c>
      <c r="CF150" s="110" t="s">
        <v>704</v>
      </c>
      <c r="CG150" s="110" t="s">
        <v>704</v>
      </c>
      <c r="CH150" s="110" t="s">
        <v>704</v>
      </c>
      <c r="CI150" s="110" t="s">
        <v>704</v>
      </c>
      <c r="CJ150" s="110" t="s">
        <v>704</v>
      </c>
      <c r="CK150" s="110" t="s">
        <v>704</v>
      </c>
      <c r="CL150" s="110" t="s">
        <v>704</v>
      </c>
      <c r="CM150" s="110" t="s">
        <v>704</v>
      </c>
      <c r="CN150" s="110" t="s">
        <v>704</v>
      </c>
      <c r="CO150" s="110" t="s">
        <v>704</v>
      </c>
      <c r="CP150" s="110" t="s">
        <v>704</v>
      </c>
      <c r="CQ150" s="110" t="s">
        <v>704</v>
      </c>
      <c r="CR150" s="110" t="s">
        <v>704</v>
      </c>
      <c r="CS150" s="110" t="s">
        <v>704</v>
      </c>
      <c r="CT150" s="110" t="s">
        <v>704</v>
      </c>
      <c r="CU150" s="110" t="s">
        <v>704</v>
      </c>
      <c r="CV150" s="110" t="s">
        <v>704</v>
      </c>
      <c r="CW150" s="110" t="s">
        <v>704</v>
      </c>
      <c r="CX150" s="110" t="s">
        <v>704</v>
      </c>
      <c r="CY150" s="110" t="s">
        <v>704</v>
      </c>
      <c r="CZ150" s="110" t="s">
        <v>704</v>
      </c>
      <c r="DA150" s="110" t="s">
        <v>704</v>
      </c>
      <c r="DB150" s="110" t="s">
        <v>704</v>
      </c>
      <c r="DC150" s="110" t="s">
        <v>704</v>
      </c>
      <c r="DD150" s="110" t="s">
        <v>704</v>
      </c>
      <c r="DE150" s="110" t="s">
        <v>704</v>
      </c>
      <c r="DF150" s="110" t="s">
        <v>704</v>
      </c>
    </row>
    <row r="151" spans="2:110" x14ac:dyDescent="0.2">
      <c r="B151" s="8" t="s">
        <v>359</v>
      </c>
      <c r="C151" s="9" t="s">
        <v>360</v>
      </c>
      <c r="D151" s="115" t="str">
        <f t="shared" si="18"/>
        <v xml:space="preserve">8709001                                                                          </v>
      </c>
      <c r="E151" s="114">
        <v>3072.55</v>
      </c>
      <c r="F151" s="114"/>
      <c r="G151" s="114"/>
      <c r="H151" s="114"/>
      <c r="I151" s="114">
        <v>0</v>
      </c>
      <c r="J151" s="114">
        <v>0</v>
      </c>
      <c r="K151" s="114">
        <v>0</v>
      </c>
      <c r="L151" s="114">
        <v>0</v>
      </c>
      <c r="M151" s="114">
        <v>0</v>
      </c>
      <c r="N151" s="114">
        <v>0</v>
      </c>
      <c r="O151" s="114">
        <v>0</v>
      </c>
      <c r="P151" s="114">
        <v>0</v>
      </c>
      <c r="Q151" s="114">
        <v>0</v>
      </c>
      <c r="R151" s="114">
        <v>0</v>
      </c>
      <c r="S151" s="114">
        <v>0</v>
      </c>
      <c r="T151" s="114">
        <v>0</v>
      </c>
      <c r="U151" s="114">
        <v>0</v>
      </c>
      <c r="V151" s="114">
        <v>0</v>
      </c>
      <c r="W151" s="114">
        <v>0</v>
      </c>
      <c r="X151" s="116">
        <f t="shared" si="15"/>
        <v>3072.55</v>
      </c>
      <c r="Y151" s="251"/>
      <c r="AD151" s="10">
        <v>1500</v>
      </c>
      <c r="AE151" s="10">
        <v>1508</v>
      </c>
      <c r="AF151" s="114">
        <v>3072.55</v>
      </c>
      <c r="AG151" s="114">
        <f t="shared" si="16"/>
        <v>0</v>
      </c>
      <c r="AJ151" s="110">
        <v>8709001</v>
      </c>
      <c r="AK151" s="110" t="s">
        <v>704</v>
      </c>
      <c r="AL151" s="110" t="s">
        <v>704</v>
      </c>
      <c r="AM151" s="110" t="s">
        <v>704</v>
      </c>
      <c r="AN151" s="110" t="s">
        <v>704</v>
      </c>
      <c r="AO151" s="110" t="s">
        <v>704</v>
      </c>
      <c r="AP151" s="110" t="s">
        <v>704</v>
      </c>
      <c r="AQ151" s="110" t="s">
        <v>704</v>
      </c>
      <c r="AR151" s="110" t="s">
        <v>704</v>
      </c>
      <c r="AS151" s="110" t="s">
        <v>704</v>
      </c>
      <c r="AT151" s="110" t="s">
        <v>704</v>
      </c>
      <c r="AU151" s="110" t="s">
        <v>704</v>
      </c>
      <c r="AV151" s="110" t="s">
        <v>704</v>
      </c>
      <c r="AW151" s="110" t="s">
        <v>704</v>
      </c>
      <c r="AX151" s="110" t="s">
        <v>704</v>
      </c>
      <c r="AY151" s="110" t="s">
        <v>704</v>
      </c>
      <c r="AZ151" s="110" t="s">
        <v>704</v>
      </c>
      <c r="BA151" s="110" t="s">
        <v>704</v>
      </c>
      <c r="BB151" s="110" t="s">
        <v>704</v>
      </c>
      <c r="BC151" s="110" t="s">
        <v>704</v>
      </c>
      <c r="BD151" s="110" t="s">
        <v>704</v>
      </c>
      <c r="BE151" s="110" t="s">
        <v>704</v>
      </c>
      <c r="BF151" s="110" t="s">
        <v>704</v>
      </c>
      <c r="BG151" s="110" t="s">
        <v>704</v>
      </c>
      <c r="BH151" s="110" t="s">
        <v>704</v>
      </c>
      <c r="BI151" s="110" t="s">
        <v>704</v>
      </c>
      <c r="BJ151" s="110" t="s">
        <v>704</v>
      </c>
      <c r="BK151" s="110" t="s">
        <v>704</v>
      </c>
      <c r="BL151" s="110" t="s">
        <v>704</v>
      </c>
      <c r="BM151" s="110" t="s">
        <v>704</v>
      </c>
      <c r="BN151" s="110" t="s">
        <v>704</v>
      </c>
      <c r="BO151" s="110" t="s">
        <v>704</v>
      </c>
      <c r="BP151" s="110" t="s">
        <v>704</v>
      </c>
      <c r="BQ151" s="110" t="s">
        <v>704</v>
      </c>
      <c r="BR151" s="110" t="s">
        <v>704</v>
      </c>
      <c r="BS151" s="110" t="s">
        <v>704</v>
      </c>
      <c r="BT151" s="110" t="s">
        <v>704</v>
      </c>
      <c r="BU151" s="110" t="s">
        <v>704</v>
      </c>
      <c r="BV151" s="110" t="s">
        <v>704</v>
      </c>
      <c r="BW151" s="110" t="s">
        <v>704</v>
      </c>
      <c r="BX151" s="110" t="s">
        <v>704</v>
      </c>
      <c r="BY151" s="110" t="s">
        <v>704</v>
      </c>
      <c r="BZ151" s="110" t="s">
        <v>704</v>
      </c>
      <c r="CA151" s="110" t="s">
        <v>704</v>
      </c>
      <c r="CB151" s="110" t="s">
        <v>704</v>
      </c>
      <c r="CC151" s="110" t="s">
        <v>704</v>
      </c>
      <c r="CD151" s="110" t="s">
        <v>704</v>
      </c>
      <c r="CE151" s="110" t="s">
        <v>704</v>
      </c>
      <c r="CF151" s="110" t="s">
        <v>704</v>
      </c>
      <c r="CG151" s="110" t="s">
        <v>704</v>
      </c>
      <c r="CH151" s="110" t="s">
        <v>704</v>
      </c>
      <c r="CI151" s="110" t="s">
        <v>704</v>
      </c>
      <c r="CJ151" s="110" t="s">
        <v>704</v>
      </c>
      <c r="CK151" s="110" t="s">
        <v>704</v>
      </c>
      <c r="CL151" s="110" t="s">
        <v>704</v>
      </c>
      <c r="CM151" s="110" t="s">
        <v>704</v>
      </c>
      <c r="CN151" s="110" t="s">
        <v>704</v>
      </c>
      <c r="CO151" s="110" t="s">
        <v>704</v>
      </c>
      <c r="CP151" s="110" t="s">
        <v>704</v>
      </c>
      <c r="CQ151" s="110" t="s">
        <v>704</v>
      </c>
      <c r="CR151" s="110" t="s">
        <v>704</v>
      </c>
      <c r="CS151" s="110" t="s">
        <v>704</v>
      </c>
      <c r="CT151" s="110" t="s">
        <v>704</v>
      </c>
      <c r="CU151" s="110" t="s">
        <v>704</v>
      </c>
      <c r="CV151" s="110" t="s">
        <v>704</v>
      </c>
      <c r="CW151" s="110" t="s">
        <v>704</v>
      </c>
      <c r="CX151" s="110" t="s">
        <v>704</v>
      </c>
      <c r="CY151" s="110" t="s">
        <v>704</v>
      </c>
      <c r="CZ151" s="110" t="s">
        <v>704</v>
      </c>
      <c r="DA151" s="110" t="s">
        <v>704</v>
      </c>
      <c r="DB151" s="110" t="s">
        <v>704</v>
      </c>
      <c r="DC151" s="110" t="s">
        <v>704</v>
      </c>
      <c r="DD151" s="110" t="s">
        <v>704</v>
      </c>
      <c r="DE151" s="110" t="s">
        <v>704</v>
      </c>
      <c r="DF151" s="110" t="s">
        <v>704</v>
      </c>
    </row>
    <row r="152" spans="2:110" x14ac:dyDescent="0.2">
      <c r="B152" s="8" t="s">
        <v>361</v>
      </c>
      <c r="C152" s="9" t="s">
        <v>362</v>
      </c>
      <c r="D152" s="115" t="str">
        <f t="shared" si="18"/>
        <v xml:space="preserve">                                                                          </v>
      </c>
      <c r="E152" s="114">
        <v>0</v>
      </c>
      <c r="F152" s="114"/>
      <c r="G152" s="114"/>
      <c r="H152" s="114"/>
      <c r="I152" s="114">
        <v>0</v>
      </c>
      <c r="J152" s="114">
        <v>0</v>
      </c>
      <c r="K152" s="114">
        <v>0</v>
      </c>
      <c r="L152" s="114">
        <v>0</v>
      </c>
      <c r="M152" s="114">
        <v>0</v>
      </c>
      <c r="N152" s="114">
        <v>0</v>
      </c>
      <c r="O152" s="114">
        <v>0</v>
      </c>
      <c r="P152" s="114">
        <v>0</v>
      </c>
      <c r="Q152" s="114">
        <v>0</v>
      </c>
      <c r="R152" s="114">
        <v>0</v>
      </c>
      <c r="S152" s="114">
        <v>0</v>
      </c>
      <c r="T152" s="114">
        <v>0</v>
      </c>
      <c r="U152" s="114">
        <v>0</v>
      </c>
      <c r="V152" s="114">
        <v>0</v>
      </c>
      <c r="W152" s="114">
        <v>0</v>
      </c>
      <c r="X152" s="116">
        <f t="shared" si="15"/>
        <v>0</v>
      </c>
      <c r="Y152" s="251"/>
      <c r="AD152" s="10">
        <v>1500</v>
      </c>
      <c r="AE152" s="10">
        <v>1509</v>
      </c>
      <c r="AF152" s="114">
        <v>0</v>
      </c>
      <c r="AG152" s="114">
        <f t="shared" si="16"/>
        <v>0</v>
      </c>
      <c r="AJ152" s="110" t="s">
        <v>704</v>
      </c>
      <c r="AK152" s="110" t="s">
        <v>704</v>
      </c>
      <c r="AL152" s="110" t="s">
        <v>704</v>
      </c>
      <c r="AM152" s="110" t="s">
        <v>704</v>
      </c>
      <c r="AN152" s="110" t="s">
        <v>704</v>
      </c>
      <c r="AO152" s="110" t="s">
        <v>704</v>
      </c>
      <c r="AP152" s="110" t="s">
        <v>704</v>
      </c>
      <c r="AQ152" s="110" t="s">
        <v>704</v>
      </c>
      <c r="AR152" s="110" t="s">
        <v>704</v>
      </c>
      <c r="AS152" s="110" t="s">
        <v>704</v>
      </c>
      <c r="AT152" s="110" t="s">
        <v>704</v>
      </c>
      <c r="AU152" s="110" t="s">
        <v>704</v>
      </c>
      <c r="AV152" s="110" t="s">
        <v>704</v>
      </c>
      <c r="AW152" s="110" t="s">
        <v>704</v>
      </c>
      <c r="AX152" s="110" t="s">
        <v>704</v>
      </c>
      <c r="AY152" s="110" t="s">
        <v>704</v>
      </c>
      <c r="AZ152" s="110" t="s">
        <v>704</v>
      </c>
      <c r="BA152" s="110" t="s">
        <v>704</v>
      </c>
      <c r="BB152" s="110" t="s">
        <v>704</v>
      </c>
      <c r="BC152" s="110" t="s">
        <v>704</v>
      </c>
      <c r="BD152" s="110" t="s">
        <v>704</v>
      </c>
      <c r="BE152" s="110" t="s">
        <v>704</v>
      </c>
      <c r="BF152" s="110" t="s">
        <v>704</v>
      </c>
      <c r="BG152" s="110" t="s">
        <v>704</v>
      </c>
      <c r="BH152" s="110" t="s">
        <v>704</v>
      </c>
      <c r="BI152" s="110" t="s">
        <v>704</v>
      </c>
      <c r="BJ152" s="110" t="s">
        <v>704</v>
      </c>
      <c r="BK152" s="110" t="s">
        <v>704</v>
      </c>
      <c r="BL152" s="110" t="s">
        <v>704</v>
      </c>
      <c r="BM152" s="110" t="s">
        <v>704</v>
      </c>
      <c r="BN152" s="110" t="s">
        <v>704</v>
      </c>
      <c r="BO152" s="110" t="s">
        <v>704</v>
      </c>
      <c r="BP152" s="110" t="s">
        <v>704</v>
      </c>
      <c r="BQ152" s="110" t="s">
        <v>704</v>
      </c>
      <c r="BR152" s="110" t="s">
        <v>704</v>
      </c>
      <c r="BS152" s="110" t="s">
        <v>704</v>
      </c>
      <c r="BT152" s="110" t="s">
        <v>704</v>
      </c>
      <c r="BU152" s="110" t="s">
        <v>704</v>
      </c>
      <c r="BV152" s="110" t="s">
        <v>704</v>
      </c>
      <c r="BW152" s="110" t="s">
        <v>704</v>
      </c>
      <c r="BX152" s="110" t="s">
        <v>704</v>
      </c>
      <c r="BY152" s="110" t="s">
        <v>704</v>
      </c>
      <c r="BZ152" s="110" t="s">
        <v>704</v>
      </c>
      <c r="CA152" s="110" t="s">
        <v>704</v>
      </c>
      <c r="CB152" s="110" t="s">
        <v>704</v>
      </c>
      <c r="CC152" s="110" t="s">
        <v>704</v>
      </c>
      <c r="CD152" s="110" t="s">
        <v>704</v>
      </c>
      <c r="CE152" s="110" t="s">
        <v>704</v>
      </c>
      <c r="CF152" s="110" t="s">
        <v>704</v>
      </c>
      <c r="CG152" s="110" t="s">
        <v>704</v>
      </c>
      <c r="CH152" s="110" t="s">
        <v>704</v>
      </c>
      <c r="CI152" s="110" t="s">
        <v>704</v>
      </c>
      <c r="CJ152" s="110" t="s">
        <v>704</v>
      </c>
      <c r="CK152" s="110" t="s">
        <v>704</v>
      </c>
      <c r="CL152" s="110" t="s">
        <v>704</v>
      </c>
      <c r="CM152" s="110" t="s">
        <v>704</v>
      </c>
      <c r="CN152" s="110" t="s">
        <v>704</v>
      </c>
      <c r="CO152" s="110" t="s">
        <v>704</v>
      </c>
      <c r="CP152" s="110" t="s">
        <v>704</v>
      </c>
      <c r="CQ152" s="110" t="s">
        <v>704</v>
      </c>
      <c r="CR152" s="110" t="s">
        <v>704</v>
      </c>
      <c r="CS152" s="110" t="s">
        <v>704</v>
      </c>
      <c r="CT152" s="110" t="s">
        <v>704</v>
      </c>
      <c r="CU152" s="110" t="s">
        <v>704</v>
      </c>
      <c r="CV152" s="110" t="s">
        <v>704</v>
      </c>
      <c r="CW152" s="110" t="s">
        <v>704</v>
      </c>
      <c r="CX152" s="110" t="s">
        <v>704</v>
      </c>
      <c r="CY152" s="110" t="s">
        <v>704</v>
      </c>
      <c r="CZ152" s="110" t="s">
        <v>704</v>
      </c>
      <c r="DA152" s="110" t="s">
        <v>704</v>
      </c>
      <c r="DB152" s="110" t="s">
        <v>704</v>
      </c>
      <c r="DC152" s="110" t="s">
        <v>704</v>
      </c>
      <c r="DD152" s="110" t="s">
        <v>704</v>
      </c>
      <c r="DE152" s="110" t="s">
        <v>704</v>
      </c>
      <c r="DF152" s="110" t="s">
        <v>704</v>
      </c>
    </row>
    <row r="153" spans="2:110" x14ac:dyDescent="0.2">
      <c r="B153" s="8" t="s">
        <v>363</v>
      </c>
      <c r="C153" s="9" t="s">
        <v>364</v>
      </c>
      <c r="D153" s="115" t="str">
        <f t="shared" si="18"/>
        <v xml:space="preserve">                                                                          </v>
      </c>
      <c r="E153" s="114">
        <v>0</v>
      </c>
      <c r="F153" s="114"/>
      <c r="G153" s="114"/>
      <c r="H153" s="114"/>
      <c r="I153" s="114">
        <v>0</v>
      </c>
      <c r="J153" s="114">
        <v>0</v>
      </c>
      <c r="K153" s="114">
        <v>0</v>
      </c>
      <c r="L153" s="114">
        <v>0</v>
      </c>
      <c r="M153" s="114">
        <v>0</v>
      </c>
      <c r="N153" s="114">
        <v>0</v>
      </c>
      <c r="O153" s="114">
        <v>0</v>
      </c>
      <c r="P153" s="114">
        <v>0</v>
      </c>
      <c r="Q153" s="114">
        <v>0</v>
      </c>
      <c r="R153" s="114">
        <v>0</v>
      </c>
      <c r="S153" s="114">
        <v>0</v>
      </c>
      <c r="T153" s="114">
        <v>0</v>
      </c>
      <c r="U153" s="114">
        <v>0</v>
      </c>
      <c r="V153" s="114">
        <v>0</v>
      </c>
      <c r="W153" s="114">
        <v>0</v>
      </c>
      <c r="X153" s="116">
        <f t="shared" si="15"/>
        <v>0</v>
      </c>
      <c r="Y153" s="251"/>
      <c r="AD153" s="10">
        <v>1500</v>
      </c>
      <c r="AE153" s="10">
        <v>1510</v>
      </c>
      <c r="AF153" s="114">
        <v>0</v>
      </c>
      <c r="AG153" s="114">
        <f t="shared" si="16"/>
        <v>0</v>
      </c>
      <c r="AJ153" s="110" t="s">
        <v>704</v>
      </c>
      <c r="AK153" s="110" t="s">
        <v>704</v>
      </c>
      <c r="AL153" s="110" t="s">
        <v>704</v>
      </c>
      <c r="AM153" s="110" t="s">
        <v>704</v>
      </c>
      <c r="AN153" s="110" t="s">
        <v>704</v>
      </c>
      <c r="AO153" s="110" t="s">
        <v>704</v>
      </c>
      <c r="AP153" s="110" t="s">
        <v>704</v>
      </c>
      <c r="AQ153" s="110" t="s">
        <v>704</v>
      </c>
      <c r="AR153" s="110" t="s">
        <v>704</v>
      </c>
      <c r="AS153" s="110" t="s">
        <v>704</v>
      </c>
      <c r="AT153" s="110" t="s">
        <v>704</v>
      </c>
      <c r="AU153" s="110" t="s">
        <v>704</v>
      </c>
      <c r="AV153" s="110" t="s">
        <v>704</v>
      </c>
      <c r="AW153" s="110" t="s">
        <v>704</v>
      </c>
      <c r="AX153" s="110" t="s">
        <v>704</v>
      </c>
      <c r="AY153" s="110" t="s">
        <v>704</v>
      </c>
      <c r="AZ153" s="110" t="s">
        <v>704</v>
      </c>
      <c r="BA153" s="110" t="s">
        <v>704</v>
      </c>
      <c r="BB153" s="110" t="s">
        <v>704</v>
      </c>
      <c r="BC153" s="110" t="s">
        <v>704</v>
      </c>
      <c r="BD153" s="110" t="s">
        <v>704</v>
      </c>
      <c r="BE153" s="110" t="s">
        <v>704</v>
      </c>
      <c r="BF153" s="110" t="s">
        <v>704</v>
      </c>
      <c r="BG153" s="110" t="s">
        <v>704</v>
      </c>
      <c r="BH153" s="110" t="s">
        <v>704</v>
      </c>
      <c r="BI153" s="110" t="s">
        <v>704</v>
      </c>
      <c r="BJ153" s="110" t="s">
        <v>704</v>
      </c>
      <c r="BK153" s="110" t="s">
        <v>704</v>
      </c>
      <c r="BL153" s="110" t="s">
        <v>704</v>
      </c>
      <c r="BM153" s="110" t="s">
        <v>704</v>
      </c>
      <c r="BN153" s="110" t="s">
        <v>704</v>
      </c>
      <c r="BO153" s="110" t="s">
        <v>704</v>
      </c>
      <c r="BP153" s="110" t="s">
        <v>704</v>
      </c>
      <c r="BQ153" s="110" t="s">
        <v>704</v>
      </c>
      <c r="BR153" s="110" t="s">
        <v>704</v>
      </c>
      <c r="BS153" s="110" t="s">
        <v>704</v>
      </c>
      <c r="BT153" s="110" t="s">
        <v>704</v>
      </c>
      <c r="BU153" s="110" t="s">
        <v>704</v>
      </c>
      <c r="BV153" s="110" t="s">
        <v>704</v>
      </c>
      <c r="BW153" s="110" t="s">
        <v>704</v>
      </c>
      <c r="BX153" s="110" t="s">
        <v>704</v>
      </c>
      <c r="BY153" s="110" t="s">
        <v>704</v>
      </c>
      <c r="BZ153" s="110" t="s">
        <v>704</v>
      </c>
      <c r="CA153" s="110" t="s">
        <v>704</v>
      </c>
      <c r="CB153" s="110" t="s">
        <v>704</v>
      </c>
      <c r="CC153" s="110" t="s">
        <v>704</v>
      </c>
      <c r="CD153" s="110" t="s">
        <v>704</v>
      </c>
      <c r="CE153" s="110" t="s">
        <v>704</v>
      </c>
      <c r="CF153" s="110" t="s">
        <v>704</v>
      </c>
      <c r="CG153" s="110" t="s">
        <v>704</v>
      </c>
      <c r="CH153" s="110" t="s">
        <v>704</v>
      </c>
      <c r="CI153" s="110" t="s">
        <v>704</v>
      </c>
      <c r="CJ153" s="110" t="s">
        <v>704</v>
      </c>
      <c r="CK153" s="110" t="s">
        <v>704</v>
      </c>
      <c r="CL153" s="110" t="s">
        <v>704</v>
      </c>
      <c r="CM153" s="110" t="s">
        <v>704</v>
      </c>
      <c r="CN153" s="110" t="s">
        <v>704</v>
      </c>
      <c r="CO153" s="110" t="s">
        <v>704</v>
      </c>
      <c r="CP153" s="110" t="s">
        <v>704</v>
      </c>
      <c r="CQ153" s="110" t="s">
        <v>704</v>
      </c>
      <c r="CR153" s="110" t="s">
        <v>704</v>
      </c>
      <c r="CS153" s="110" t="s">
        <v>704</v>
      </c>
      <c r="CT153" s="110" t="s">
        <v>704</v>
      </c>
      <c r="CU153" s="110" t="s">
        <v>704</v>
      </c>
      <c r="CV153" s="110" t="s">
        <v>704</v>
      </c>
      <c r="CW153" s="110" t="s">
        <v>704</v>
      </c>
      <c r="CX153" s="110" t="s">
        <v>704</v>
      </c>
      <c r="CY153" s="110" t="s">
        <v>704</v>
      </c>
      <c r="CZ153" s="110" t="s">
        <v>704</v>
      </c>
      <c r="DA153" s="110" t="s">
        <v>704</v>
      </c>
      <c r="DB153" s="110" t="s">
        <v>704</v>
      </c>
      <c r="DC153" s="110" t="s">
        <v>704</v>
      </c>
      <c r="DD153" s="110" t="s">
        <v>704</v>
      </c>
      <c r="DE153" s="110" t="s">
        <v>704</v>
      </c>
      <c r="DF153" s="110" t="s">
        <v>704</v>
      </c>
    </row>
    <row r="154" spans="2:110" x14ac:dyDescent="0.2">
      <c r="B154" s="8" t="s">
        <v>365</v>
      </c>
      <c r="C154" s="9" t="s">
        <v>366</v>
      </c>
      <c r="D154" s="115" t="str">
        <f t="shared" si="18"/>
        <v xml:space="preserve">                                                                          </v>
      </c>
      <c r="E154" s="114">
        <v>0</v>
      </c>
      <c r="F154" s="114"/>
      <c r="G154" s="114"/>
      <c r="H154" s="114"/>
      <c r="I154" s="114">
        <v>0</v>
      </c>
      <c r="J154" s="114">
        <v>0</v>
      </c>
      <c r="K154" s="114">
        <v>0</v>
      </c>
      <c r="L154" s="114">
        <v>0</v>
      </c>
      <c r="M154" s="114">
        <v>0</v>
      </c>
      <c r="N154" s="114">
        <v>0</v>
      </c>
      <c r="O154" s="114">
        <v>0</v>
      </c>
      <c r="P154" s="114">
        <v>0</v>
      </c>
      <c r="Q154" s="114">
        <v>0</v>
      </c>
      <c r="R154" s="114">
        <v>0</v>
      </c>
      <c r="S154" s="114">
        <v>0</v>
      </c>
      <c r="T154" s="114">
        <v>0</v>
      </c>
      <c r="U154" s="114">
        <v>0</v>
      </c>
      <c r="V154" s="114">
        <v>0</v>
      </c>
      <c r="W154" s="114">
        <v>0</v>
      </c>
      <c r="X154" s="116">
        <f t="shared" si="15"/>
        <v>0</v>
      </c>
      <c r="Y154" s="251"/>
      <c r="AD154" s="10">
        <v>1500</v>
      </c>
      <c r="AE154" s="10">
        <v>1511</v>
      </c>
      <c r="AF154" s="114">
        <v>0</v>
      </c>
      <c r="AG154" s="114">
        <f t="shared" si="16"/>
        <v>0</v>
      </c>
      <c r="AJ154" s="110" t="s">
        <v>704</v>
      </c>
      <c r="AK154" s="110" t="s">
        <v>704</v>
      </c>
      <c r="AL154" s="110" t="s">
        <v>704</v>
      </c>
      <c r="AM154" s="110" t="s">
        <v>704</v>
      </c>
      <c r="AN154" s="110" t="s">
        <v>704</v>
      </c>
      <c r="AO154" s="110" t="s">
        <v>704</v>
      </c>
      <c r="AP154" s="110" t="s">
        <v>704</v>
      </c>
      <c r="AQ154" s="110" t="s">
        <v>704</v>
      </c>
      <c r="AR154" s="110" t="s">
        <v>704</v>
      </c>
      <c r="AS154" s="110" t="s">
        <v>704</v>
      </c>
      <c r="AT154" s="110" t="s">
        <v>704</v>
      </c>
      <c r="AU154" s="110" t="s">
        <v>704</v>
      </c>
      <c r="AV154" s="110" t="s">
        <v>704</v>
      </c>
      <c r="AW154" s="110" t="s">
        <v>704</v>
      </c>
      <c r="AX154" s="110" t="s">
        <v>704</v>
      </c>
      <c r="AY154" s="110" t="s">
        <v>704</v>
      </c>
      <c r="AZ154" s="110" t="s">
        <v>704</v>
      </c>
      <c r="BA154" s="110" t="s">
        <v>704</v>
      </c>
      <c r="BB154" s="110" t="s">
        <v>704</v>
      </c>
      <c r="BC154" s="110" t="s">
        <v>704</v>
      </c>
      <c r="BD154" s="110" t="s">
        <v>704</v>
      </c>
      <c r="BE154" s="110" t="s">
        <v>704</v>
      </c>
      <c r="BF154" s="110" t="s">
        <v>704</v>
      </c>
      <c r="BG154" s="110" t="s">
        <v>704</v>
      </c>
      <c r="BH154" s="110" t="s">
        <v>704</v>
      </c>
      <c r="BI154" s="110" t="s">
        <v>704</v>
      </c>
      <c r="BJ154" s="110" t="s">
        <v>704</v>
      </c>
      <c r="BK154" s="110" t="s">
        <v>704</v>
      </c>
      <c r="BL154" s="110" t="s">
        <v>704</v>
      </c>
      <c r="BM154" s="110" t="s">
        <v>704</v>
      </c>
      <c r="BN154" s="110" t="s">
        <v>704</v>
      </c>
      <c r="BO154" s="110" t="s">
        <v>704</v>
      </c>
      <c r="BP154" s="110" t="s">
        <v>704</v>
      </c>
      <c r="BQ154" s="110" t="s">
        <v>704</v>
      </c>
      <c r="BR154" s="110" t="s">
        <v>704</v>
      </c>
      <c r="BS154" s="110" t="s">
        <v>704</v>
      </c>
      <c r="BT154" s="110" t="s">
        <v>704</v>
      </c>
      <c r="BU154" s="110" t="s">
        <v>704</v>
      </c>
      <c r="BV154" s="110" t="s">
        <v>704</v>
      </c>
      <c r="BW154" s="110" t="s">
        <v>704</v>
      </c>
      <c r="BX154" s="110" t="s">
        <v>704</v>
      </c>
      <c r="BY154" s="110" t="s">
        <v>704</v>
      </c>
      <c r="BZ154" s="110" t="s">
        <v>704</v>
      </c>
      <c r="CA154" s="110" t="s">
        <v>704</v>
      </c>
      <c r="CB154" s="110" t="s">
        <v>704</v>
      </c>
      <c r="CC154" s="110" t="s">
        <v>704</v>
      </c>
      <c r="CD154" s="110" t="s">
        <v>704</v>
      </c>
      <c r="CE154" s="110" t="s">
        <v>704</v>
      </c>
      <c r="CF154" s="110" t="s">
        <v>704</v>
      </c>
      <c r="CG154" s="110" t="s">
        <v>704</v>
      </c>
      <c r="CH154" s="110" t="s">
        <v>704</v>
      </c>
      <c r="CI154" s="110" t="s">
        <v>704</v>
      </c>
      <c r="CJ154" s="110" t="s">
        <v>704</v>
      </c>
      <c r="CK154" s="110" t="s">
        <v>704</v>
      </c>
      <c r="CL154" s="110" t="s">
        <v>704</v>
      </c>
      <c r="CM154" s="110" t="s">
        <v>704</v>
      </c>
      <c r="CN154" s="110" t="s">
        <v>704</v>
      </c>
      <c r="CO154" s="110" t="s">
        <v>704</v>
      </c>
      <c r="CP154" s="110" t="s">
        <v>704</v>
      </c>
      <c r="CQ154" s="110" t="s">
        <v>704</v>
      </c>
      <c r="CR154" s="110" t="s">
        <v>704</v>
      </c>
      <c r="CS154" s="110" t="s">
        <v>704</v>
      </c>
      <c r="CT154" s="110" t="s">
        <v>704</v>
      </c>
      <c r="CU154" s="110" t="s">
        <v>704</v>
      </c>
      <c r="CV154" s="110" t="s">
        <v>704</v>
      </c>
      <c r="CW154" s="110" t="s">
        <v>704</v>
      </c>
      <c r="CX154" s="110" t="s">
        <v>704</v>
      </c>
      <c r="CY154" s="110" t="s">
        <v>704</v>
      </c>
      <c r="CZ154" s="110" t="s">
        <v>704</v>
      </c>
      <c r="DA154" s="110" t="s">
        <v>704</v>
      </c>
      <c r="DB154" s="110" t="s">
        <v>704</v>
      </c>
      <c r="DC154" s="110" t="s">
        <v>704</v>
      </c>
      <c r="DD154" s="110" t="s">
        <v>704</v>
      </c>
      <c r="DE154" s="110" t="s">
        <v>704</v>
      </c>
      <c r="DF154" s="110" t="s">
        <v>704</v>
      </c>
    </row>
    <row r="155" spans="2:110" x14ac:dyDescent="0.2">
      <c r="B155" s="8" t="s">
        <v>367</v>
      </c>
      <c r="C155" s="9" t="s">
        <v>368</v>
      </c>
      <c r="D155" s="115" t="str">
        <f t="shared" si="18"/>
        <v xml:space="preserve">8920001                                                                          </v>
      </c>
      <c r="E155" s="114">
        <v>280.38</v>
      </c>
      <c r="F155" s="114"/>
      <c r="G155" s="114"/>
      <c r="H155" s="114"/>
      <c r="I155" s="114">
        <v>0</v>
      </c>
      <c r="J155" s="114">
        <v>0</v>
      </c>
      <c r="K155" s="114">
        <v>0</v>
      </c>
      <c r="L155" s="114">
        <v>0</v>
      </c>
      <c r="M155" s="114">
        <v>0</v>
      </c>
      <c r="N155" s="114">
        <v>0</v>
      </c>
      <c r="O155" s="114">
        <v>0</v>
      </c>
      <c r="P155" s="114">
        <v>0</v>
      </c>
      <c r="Q155" s="114">
        <v>0</v>
      </c>
      <c r="R155" s="114">
        <v>0</v>
      </c>
      <c r="S155" s="114">
        <v>0</v>
      </c>
      <c r="T155" s="114">
        <v>0</v>
      </c>
      <c r="U155" s="114">
        <v>0</v>
      </c>
      <c r="V155" s="114">
        <v>0</v>
      </c>
      <c r="W155" s="114">
        <v>0</v>
      </c>
      <c r="X155" s="116">
        <f t="shared" si="15"/>
        <v>280.38</v>
      </c>
      <c r="Y155" s="251"/>
      <c r="AD155" s="10">
        <v>1500</v>
      </c>
      <c r="AE155" s="10">
        <v>1512</v>
      </c>
      <c r="AF155" s="114">
        <v>280.38</v>
      </c>
      <c r="AG155" s="114">
        <f t="shared" si="16"/>
        <v>0</v>
      </c>
      <c r="AJ155" s="110">
        <v>8920001</v>
      </c>
      <c r="AK155" s="110" t="s">
        <v>704</v>
      </c>
      <c r="AL155" s="110" t="s">
        <v>704</v>
      </c>
      <c r="AM155" s="110" t="s">
        <v>704</v>
      </c>
      <c r="AN155" s="110" t="s">
        <v>704</v>
      </c>
      <c r="AO155" s="110" t="s">
        <v>704</v>
      </c>
      <c r="AP155" s="110" t="s">
        <v>704</v>
      </c>
      <c r="AQ155" s="110" t="s">
        <v>704</v>
      </c>
      <c r="AR155" s="110" t="s">
        <v>704</v>
      </c>
      <c r="AS155" s="110" t="s">
        <v>704</v>
      </c>
      <c r="AT155" s="110" t="s">
        <v>704</v>
      </c>
      <c r="AU155" s="110" t="s">
        <v>704</v>
      </c>
      <c r="AV155" s="110" t="s">
        <v>704</v>
      </c>
      <c r="AW155" s="110" t="s">
        <v>704</v>
      </c>
      <c r="AX155" s="110" t="s">
        <v>704</v>
      </c>
      <c r="AY155" s="110" t="s">
        <v>704</v>
      </c>
      <c r="AZ155" s="110" t="s">
        <v>704</v>
      </c>
      <c r="BA155" s="110" t="s">
        <v>704</v>
      </c>
      <c r="BB155" s="110" t="s">
        <v>704</v>
      </c>
      <c r="BC155" s="110" t="s">
        <v>704</v>
      </c>
      <c r="BD155" s="110" t="s">
        <v>704</v>
      </c>
      <c r="BE155" s="110" t="s">
        <v>704</v>
      </c>
      <c r="BF155" s="110" t="s">
        <v>704</v>
      </c>
      <c r="BG155" s="110" t="s">
        <v>704</v>
      </c>
      <c r="BH155" s="110" t="s">
        <v>704</v>
      </c>
      <c r="BI155" s="110" t="s">
        <v>704</v>
      </c>
      <c r="BJ155" s="110" t="s">
        <v>704</v>
      </c>
      <c r="BK155" s="110" t="s">
        <v>704</v>
      </c>
      <c r="BL155" s="110" t="s">
        <v>704</v>
      </c>
      <c r="BM155" s="110" t="s">
        <v>704</v>
      </c>
      <c r="BN155" s="110" t="s">
        <v>704</v>
      </c>
      <c r="BO155" s="110" t="s">
        <v>704</v>
      </c>
      <c r="BP155" s="110" t="s">
        <v>704</v>
      </c>
      <c r="BQ155" s="110" t="s">
        <v>704</v>
      </c>
      <c r="BR155" s="110" t="s">
        <v>704</v>
      </c>
      <c r="BS155" s="110" t="s">
        <v>704</v>
      </c>
      <c r="BT155" s="110" t="s">
        <v>704</v>
      </c>
      <c r="BU155" s="110" t="s">
        <v>704</v>
      </c>
      <c r="BV155" s="110" t="s">
        <v>704</v>
      </c>
      <c r="BW155" s="110" t="s">
        <v>704</v>
      </c>
      <c r="BX155" s="110" t="s">
        <v>704</v>
      </c>
      <c r="BY155" s="110" t="s">
        <v>704</v>
      </c>
      <c r="BZ155" s="110" t="s">
        <v>704</v>
      </c>
      <c r="CA155" s="110" t="s">
        <v>704</v>
      </c>
      <c r="CB155" s="110" t="s">
        <v>704</v>
      </c>
      <c r="CC155" s="110" t="s">
        <v>704</v>
      </c>
      <c r="CD155" s="110" t="s">
        <v>704</v>
      </c>
      <c r="CE155" s="110" t="s">
        <v>704</v>
      </c>
      <c r="CF155" s="110" t="s">
        <v>704</v>
      </c>
      <c r="CG155" s="110" t="s">
        <v>704</v>
      </c>
      <c r="CH155" s="110" t="s">
        <v>704</v>
      </c>
      <c r="CI155" s="110" t="s">
        <v>704</v>
      </c>
      <c r="CJ155" s="110" t="s">
        <v>704</v>
      </c>
      <c r="CK155" s="110" t="s">
        <v>704</v>
      </c>
      <c r="CL155" s="110" t="s">
        <v>704</v>
      </c>
      <c r="CM155" s="110" t="s">
        <v>704</v>
      </c>
      <c r="CN155" s="110" t="s">
        <v>704</v>
      </c>
      <c r="CO155" s="110" t="s">
        <v>704</v>
      </c>
      <c r="CP155" s="110" t="s">
        <v>704</v>
      </c>
      <c r="CQ155" s="110" t="s">
        <v>704</v>
      </c>
      <c r="CR155" s="110" t="s">
        <v>704</v>
      </c>
      <c r="CS155" s="110" t="s">
        <v>704</v>
      </c>
      <c r="CT155" s="110" t="s">
        <v>704</v>
      </c>
      <c r="CU155" s="110" t="s">
        <v>704</v>
      </c>
      <c r="CV155" s="110" t="s">
        <v>704</v>
      </c>
      <c r="CW155" s="110" t="s">
        <v>704</v>
      </c>
      <c r="CX155" s="110" t="s">
        <v>704</v>
      </c>
      <c r="CY155" s="110" t="s">
        <v>704</v>
      </c>
      <c r="CZ155" s="110" t="s">
        <v>704</v>
      </c>
      <c r="DA155" s="110" t="s">
        <v>704</v>
      </c>
      <c r="DB155" s="110" t="s">
        <v>704</v>
      </c>
      <c r="DC155" s="110" t="s">
        <v>704</v>
      </c>
      <c r="DD155" s="110" t="s">
        <v>704</v>
      </c>
      <c r="DE155" s="110" t="s">
        <v>704</v>
      </c>
      <c r="DF155" s="110" t="s">
        <v>704</v>
      </c>
    </row>
    <row r="156" spans="2:110" x14ac:dyDescent="0.2">
      <c r="B156" s="8" t="s">
        <v>369</v>
      </c>
      <c r="C156" s="9" t="s">
        <v>370</v>
      </c>
      <c r="D156" s="115" t="str">
        <f t="shared" si="18"/>
        <v xml:space="preserve">                                                                          </v>
      </c>
      <c r="E156" s="114">
        <v>0</v>
      </c>
      <c r="F156" s="114"/>
      <c r="G156" s="114"/>
      <c r="H156" s="114"/>
      <c r="I156" s="114">
        <v>0</v>
      </c>
      <c r="J156" s="114">
        <v>0</v>
      </c>
      <c r="K156" s="114">
        <v>0</v>
      </c>
      <c r="L156" s="114">
        <v>0</v>
      </c>
      <c r="M156" s="114">
        <v>0</v>
      </c>
      <c r="N156" s="114">
        <v>0</v>
      </c>
      <c r="O156" s="114">
        <v>0</v>
      </c>
      <c r="P156" s="114">
        <v>0</v>
      </c>
      <c r="Q156" s="114">
        <v>0</v>
      </c>
      <c r="R156" s="114">
        <v>0</v>
      </c>
      <c r="S156" s="114">
        <v>0</v>
      </c>
      <c r="T156" s="114">
        <v>0</v>
      </c>
      <c r="U156" s="114">
        <v>0</v>
      </c>
      <c r="V156" s="114">
        <v>0</v>
      </c>
      <c r="W156" s="114">
        <v>0</v>
      </c>
      <c r="X156" s="116">
        <f t="shared" si="15"/>
        <v>0</v>
      </c>
      <c r="Y156" s="251"/>
      <c r="AD156" s="10">
        <v>1500</v>
      </c>
      <c r="AE156" s="10">
        <v>1513</v>
      </c>
      <c r="AF156" s="114">
        <v>0</v>
      </c>
      <c r="AG156" s="114">
        <f t="shared" si="16"/>
        <v>0</v>
      </c>
      <c r="AJ156" s="110" t="s">
        <v>704</v>
      </c>
      <c r="AK156" s="110" t="s">
        <v>704</v>
      </c>
      <c r="AL156" s="110" t="s">
        <v>704</v>
      </c>
      <c r="AM156" s="110" t="s">
        <v>704</v>
      </c>
      <c r="AN156" s="110" t="s">
        <v>704</v>
      </c>
      <c r="AO156" s="110" t="s">
        <v>704</v>
      </c>
      <c r="AP156" s="110" t="s">
        <v>704</v>
      </c>
      <c r="AQ156" s="110" t="s">
        <v>704</v>
      </c>
      <c r="AR156" s="110" t="s">
        <v>704</v>
      </c>
      <c r="AS156" s="110" t="s">
        <v>704</v>
      </c>
      <c r="AT156" s="110" t="s">
        <v>704</v>
      </c>
      <c r="AU156" s="110" t="s">
        <v>704</v>
      </c>
      <c r="AV156" s="110" t="s">
        <v>704</v>
      </c>
      <c r="AW156" s="110" t="s">
        <v>704</v>
      </c>
      <c r="AX156" s="110" t="s">
        <v>704</v>
      </c>
      <c r="AY156" s="110" t="s">
        <v>704</v>
      </c>
      <c r="AZ156" s="110" t="s">
        <v>704</v>
      </c>
      <c r="BA156" s="110" t="s">
        <v>704</v>
      </c>
      <c r="BB156" s="110" t="s">
        <v>704</v>
      </c>
      <c r="BC156" s="110" t="s">
        <v>704</v>
      </c>
      <c r="BD156" s="110" t="s">
        <v>704</v>
      </c>
      <c r="BE156" s="110" t="s">
        <v>704</v>
      </c>
      <c r="BF156" s="110" t="s">
        <v>704</v>
      </c>
      <c r="BG156" s="110" t="s">
        <v>704</v>
      </c>
      <c r="BH156" s="110" t="s">
        <v>704</v>
      </c>
      <c r="BI156" s="110" t="s">
        <v>704</v>
      </c>
      <c r="BJ156" s="110" t="s">
        <v>704</v>
      </c>
      <c r="BK156" s="110" t="s">
        <v>704</v>
      </c>
      <c r="BL156" s="110" t="s">
        <v>704</v>
      </c>
      <c r="BM156" s="110" t="s">
        <v>704</v>
      </c>
      <c r="BN156" s="110" t="s">
        <v>704</v>
      </c>
      <c r="BO156" s="110" t="s">
        <v>704</v>
      </c>
      <c r="BP156" s="110" t="s">
        <v>704</v>
      </c>
      <c r="BQ156" s="110" t="s">
        <v>704</v>
      </c>
      <c r="BR156" s="110" t="s">
        <v>704</v>
      </c>
      <c r="BS156" s="110" t="s">
        <v>704</v>
      </c>
      <c r="BT156" s="110" t="s">
        <v>704</v>
      </c>
      <c r="BU156" s="110" t="s">
        <v>704</v>
      </c>
      <c r="BV156" s="110" t="s">
        <v>704</v>
      </c>
      <c r="BW156" s="110" t="s">
        <v>704</v>
      </c>
      <c r="BX156" s="110" t="s">
        <v>704</v>
      </c>
      <c r="BY156" s="110" t="s">
        <v>704</v>
      </c>
      <c r="BZ156" s="110" t="s">
        <v>704</v>
      </c>
      <c r="CA156" s="110" t="s">
        <v>704</v>
      </c>
      <c r="CB156" s="110" t="s">
        <v>704</v>
      </c>
      <c r="CC156" s="110" t="s">
        <v>704</v>
      </c>
      <c r="CD156" s="110" t="s">
        <v>704</v>
      </c>
      <c r="CE156" s="110" t="s">
        <v>704</v>
      </c>
      <c r="CF156" s="110" t="s">
        <v>704</v>
      </c>
      <c r="CG156" s="110" t="s">
        <v>704</v>
      </c>
      <c r="CH156" s="110" t="s">
        <v>704</v>
      </c>
      <c r="CI156" s="110" t="s">
        <v>704</v>
      </c>
      <c r="CJ156" s="110" t="s">
        <v>704</v>
      </c>
      <c r="CK156" s="110" t="s">
        <v>704</v>
      </c>
      <c r="CL156" s="110" t="s">
        <v>704</v>
      </c>
      <c r="CM156" s="110" t="s">
        <v>704</v>
      </c>
      <c r="CN156" s="110" t="s">
        <v>704</v>
      </c>
      <c r="CO156" s="110" t="s">
        <v>704</v>
      </c>
      <c r="CP156" s="110" t="s">
        <v>704</v>
      </c>
      <c r="CQ156" s="110" t="s">
        <v>704</v>
      </c>
      <c r="CR156" s="110" t="s">
        <v>704</v>
      </c>
      <c r="CS156" s="110" t="s">
        <v>704</v>
      </c>
      <c r="CT156" s="110" t="s">
        <v>704</v>
      </c>
      <c r="CU156" s="110" t="s">
        <v>704</v>
      </c>
      <c r="CV156" s="110" t="s">
        <v>704</v>
      </c>
      <c r="CW156" s="110" t="s">
        <v>704</v>
      </c>
      <c r="CX156" s="110" t="s">
        <v>704</v>
      </c>
      <c r="CY156" s="110" t="s">
        <v>704</v>
      </c>
      <c r="CZ156" s="110" t="s">
        <v>704</v>
      </c>
      <c r="DA156" s="110" t="s">
        <v>704</v>
      </c>
      <c r="DB156" s="110" t="s">
        <v>704</v>
      </c>
      <c r="DC156" s="110" t="s">
        <v>704</v>
      </c>
      <c r="DD156" s="110" t="s">
        <v>704</v>
      </c>
      <c r="DE156" s="110" t="s">
        <v>704</v>
      </c>
      <c r="DF156" s="110" t="s">
        <v>704</v>
      </c>
    </row>
    <row r="157" spans="2:110" ht="63.75" x14ac:dyDescent="0.2">
      <c r="B157" s="8" t="s">
        <v>371</v>
      </c>
      <c r="C157" s="9" t="s">
        <v>372</v>
      </c>
      <c r="D157" s="115" t="str">
        <f t="shared" si="18"/>
        <v xml:space="preserve">8712004 8712007 8712008 8712009 8713203                                                                      </v>
      </c>
      <c r="E157" s="114">
        <v>31204.159999999996</v>
      </c>
      <c r="F157" s="114"/>
      <c r="G157" s="114"/>
      <c r="H157" s="114"/>
      <c r="I157" s="114">
        <v>0</v>
      </c>
      <c r="J157" s="114">
        <v>0</v>
      </c>
      <c r="K157" s="114">
        <v>0</v>
      </c>
      <c r="L157" s="114">
        <v>0</v>
      </c>
      <c r="M157" s="114">
        <v>0</v>
      </c>
      <c r="N157" s="114">
        <v>0</v>
      </c>
      <c r="O157" s="114">
        <v>0</v>
      </c>
      <c r="P157" s="114">
        <v>0</v>
      </c>
      <c r="Q157" s="114">
        <v>0</v>
      </c>
      <c r="R157" s="114">
        <v>0</v>
      </c>
      <c r="S157" s="114">
        <v>0</v>
      </c>
      <c r="T157" s="114">
        <v>0</v>
      </c>
      <c r="U157" s="114">
        <v>0</v>
      </c>
      <c r="V157" s="114">
        <v>0</v>
      </c>
      <c r="W157" s="114">
        <v>0</v>
      </c>
      <c r="X157" s="116">
        <f t="shared" si="15"/>
        <v>31204.159999999996</v>
      </c>
      <c r="Y157" s="251"/>
      <c r="AD157" s="10">
        <v>1500</v>
      </c>
      <c r="AE157" s="10">
        <v>1514</v>
      </c>
      <c r="AF157" s="114">
        <v>31204.16</v>
      </c>
      <c r="AG157" s="114">
        <f t="shared" si="16"/>
        <v>0</v>
      </c>
      <c r="AJ157" s="110">
        <v>8712004</v>
      </c>
      <c r="AK157" s="110">
        <v>8712007</v>
      </c>
      <c r="AL157" s="110">
        <v>8712008</v>
      </c>
      <c r="AM157" s="110">
        <v>8712009</v>
      </c>
      <c r="AN157" s="110">
        <v>8713203</v>
      </c>
      <c r="AO157" s="110" t="s">
        <v>704</v>
      </c>
      <c r="AP157" s="110" t="s">
        <v>704</v>
      </c>
      <c r="AQ157" s="110" t="s">
        <v>704</v>
      </c>
      <c r="AR157" s="110" t="s">
        <v>704</v>
      </c>
      <c r="AS157" s="110" t="s">
        <v>704</v>
      </c>
      <c r="AT157" s="110" t="s">
        <v>704</v>
      </c>
      <c r="AU157" s="110" t="s">
        <v>704</v>
      </c>
      <c r="AV157" s="110" t="s">
        <v>704</v>
      </c>
      <c r="AW157" s="110" t="s">
        <v>704</v>
      </c>
      <c r="AX157" s="110" t="s">
        <v>704</v>
      </c>
      <c r="AY157" s="110" t="s">
        <v>704</v>
      </c>
      <c r="AZ157" s="110" t="s">
        <v>704</v>
      </c>
      <c r="BA157" s="110" t="s">
        <v>704</v>
      </c>
      <c r="BB157" s="110" t="s">
        <v>704</v>
      </c>
      <c r="BC157" s="110" t="s">
        <v>704</v>
      </c>
      <c r="BD157" s="110" t="s">
        <v>704</v>
      </c>
      <c r="BE157" s="110" t="s">
        <v>704</v>
      </c>
      <c r="BF157" s="110" t="s">
        <v>704</v>
      </c>
      <c r="BG157" s="110" t="s">
        <v>704</v>
      </c>
      <c r="BH157" s="110" t="s">
        <v>704</v>
      </c>
      <c r="BI157" s="110" t="s">
        <v>704</v>
      </c>
      <c r="BJ157" s="110" t="s">
        <v>704</v>
      </c>
      <c r="BK157" s="110" t="s">
        <v>704</v>
      </c>
      <c r="BL157" s="110" t="s">
        <v>704</v>
      </c>
      <c r="BM157" s="110" t="s">
        <v>704</v>
      </c>
      <c r="BN157" s="110" t="s">
        <v>704</v>
      </c>
      <c r="BO157" s="110" t="s">
        <v>704</v>
      </c>
      <c r="BP157" s="110" t="s">
        <v>704</v>
      </c>
      <c r="BQ157" s="110" t="s">
        <v>704</v>
      </c>
      <c r="BR157" s="110" t="s">
        <v>704</v>
      </c>
      <c r="BS157" s="110" t="s">
        <v>704</v>
      </c>
      <c r="BT157" s="110" t="s">
        <v>704</v>
      </c>
      <c r="BU157" s="110" t="s">
        <v>704</v>
      </c>
      <c r="BV157" s="110" t="s">
        <v>704</v>
      </c>
      <c r="BW157" s="110" t="s">
        <v>704</v>
      </c>
      <c r="BX157" s="110" t="s">
        <v>704</v>
      </c>
      <c r="BY157" s="110" t="s">
        <v>704</v>
      </c>
      <c r="BZ157" s="110" t="s">
        <v>704</v>
      </c>
      <c r="CA157" s="110" t="s">
        <v>704</v>
      </c>
      <c r="CB157" s="110" t="s">
        <v>704</v>
      </c>
      <c r="CC157" s="110" t="s">
        <v>704</v>
      </c>
      <c r="CD157" s="110" t="s">
        <v>704</v>
      </c>
      <c r="CE157" s="110" t="s">
        <v>704</v>
      </c>
      <c r="CF157" s="110" t="s">
        <v>704</v>
      </c>
      <c r="CG157" s="110" t="s">
        <v>704</v>
      </c>
      <c r="CH157" s="110" t="s">
        <v>704</v>
      </c>
      <c r="CI157" s="110" t="s">
        <v>704</v>
      </c>
      <c r="CJ157" s="110" t="s">
        <v>704</v>
      </c>
      <c r="CK157" s="110" t="s">
        <v>704</v>
      </c>
      <c r="CL157" s="110" t="s">
        <v>704</v>
      </c>
      <c r="CM157" s="110" t="s">
        <v>704</v>
      </c>
      <c r="CN157" s="110" t="s">
        <v>704</v>
      </c>
      <c r="CO157" s="110" t="s">
        <v>704</v>
      </c>
      <c r="CP157" s="110" t="s">
        <v>704</v>
      </c>
      <c r="CQ157" s="110" t="s">
        <v>704</v>
      </c>
      <c r="CR157" s="110" t="s">
        <v>704</v>
      </c>
      <c r="CS157" s="110" t="s">
        <v>704</v>
      </c>
      <c r="CT157" s="110" t="s">
        <v>704</v>
      </c>
      <c r="CU157" s="110" t="s">
        <v>704</v>
      </c>
      <c r="CV157" s="110" t="s">
        <v>704</v>
      </c>
      <c r="CW157" s="110" t="s">
        <v>704</v>
      </c>
      <c r="CX157" s="110" t="s">
        <v>704</v>
      </c>
      <c r="CY157" s="110" t="s">
        <v>704</v>
      </c>
      <c r="CZ157" s="110" t="s">
        <v>704</v>
      </c>
      <c r="DA157" s="110" t="s">
        <v>704</v>
      </c>
      <c r="DB157" s="110" t="s">
        <v>704</v>
      </c>
      <c r="DC157" s="110" t="s">
        <v>704</v>
      </c>
      <c r="DD157" s="110" t="s">
        <v>704</v>
      </c>
      <c r="DE157" s="110" t="s">
        <v>704</v>
      </c>
      <c r="DF157" s="110" t="s">
        <v>704</v>
      </c>
    </row>
    <row r="158" spans="2:110" ht="38.25" x14ac:dyDescent="0.2">
      <c r="B158" s="8" t="s">
        <v>373</v>
      </c>
      <c r="C158" s="9" t="s">
        <v>374</v>
      </c>
      <c r="D158" s="115" t="str">
        <f t="shared" si="18"/>
        <v xml:space="preserve">8713104 8713105 8713212                                                                        </v>
      </c>
      <c r="E158" s="114">
        <v>-4872.16</v>
      </c>
      <c r="F158" s="114"/>
      <c r="G158" s="114"/>
      <c r="H158" s="114"/>
      <c r="I158" s="114">
        <v>0</v>
      </c>
      <c r="J158" s="114">
        <v>0</v>
      </c>
      <c r="K158" s="114">
        <v>0</v>
      </c>
      <c r="L158" s="114">
        <v>0</v>
      </c>
      <c r="M158" s="114">
        <v>0</v>
      </c>
      <c r="N158" s="114">
        <v>0</v>
      </c>
      <c r="O158" s="114">
        <v>0</v>
      </c>
      <c r="P158" s="114">
        <v>0</v>
      </c>
      <c r="Q158" s="114">
        <v>0</v>
      </c>
      <c r="R158" s="114">
        <v>0</v>
      </c>
      <c r="S158" s="114">
        <v>0</v>
      </c>
      <c r="T158" s="114">
        <v>0</v>
      </c>
      <c r="U158" s="114">
        <v>0</v>
      </c>
      <c r="V158" s="114">
        <v>0</v>
      </c>
      <c r="W158" s="114">
        <v>0</v>
      </c>
      <c r="X158" s="116">
        <f t="shared" si="15"/>
        <v>-4872.16</v>
      </c>
      <c r="Y158" s="252"/>
      <c r="AD158" s="10">
        <v>1500</v>
      </c>
      <c r="AE158" s="10">
        <v>1515</v>
      </c>
      <c r="AF158" s="114">
        <v>-4872.1599999999989</v>
      </c>
      <c r="AG158" s="114">
        <f t="shared" si="16"/>
        <v>0</v>
      </c>
      <c r="AJ158" s="110">
        <v>8713104</v>
      </c>
      <c r="AK158" s="110">
        <v>8713105</v>
      </c>
      <c r="AL158" s="110">
        <v>8713212</v>
      </c>
      <c r="AM158" s="110" t="s">
        <v>704</v>
      </c>
      <c r="AN158" s="110" t="s">
        <v>704</v>
      </c>
      <c r="AO158" s="110" t="s">
        <v>704</v>
      </c>
      <c r="AP158" s="110" t="s">
        <v>704</v>
      </c>
      <c r="AQ158" s="110" t="s">
        <v>704</v>
      </c>
      <c r="AR158" s="110" t="s">
        <v>704</v>
      </c>
      <c r="AS158" s="110" t="s">
        <v>704</v>
      </c>
      <c r="AT158" s="110" t="s">
        <v>704</v>
      </c>
      <c r="AU158" s="110" t="s">
        <v>704</v>
      </c>
      <c r="AV158" s="110" t="s">
        <v>704</v>
      </c>
      <c r="AW158" s="110" t="s">
        <v>704</v>
      </c>
      <c r="AX158" s="110" t="s">
        <v>704</v>
      </c>
      <c r="AY158" s="110" t="s">
        <v>704</v>
      </c>
      <c r="AZ158" s="110" t="s">
        <v>704</v>
      </c>
      <c r="BA158" s="110" t="s">
        <v>704</v>
      </c>
      <c r="BB158" s="110" t="s">
        <v>704</v>
      </c>
      <c r="BC158" s="110" t="s">
        <v>704</v>
      </c>
      <c r="BD158" s="110" t="s">
        <v>704</v>
      </c>
      <c r="BE158" s="110" t="s">
        <v>704</v>
      </c>
      <c r="BF158" s="110" t="s">
        <v>704</v>
      </c>
      <c r="BG158" s="110" t="s">
        <v>704</v>
      </c>
      <c r="BH158" s="110" t="s">
        <v>704</v>
      </c>
      <c r="BI158" s="110" t="s">
        <v>704</v>
      </c>
      <c r="BJ158" s="110" t="s">
        <v>704</v>
      </c>
      <c r="BK158" s="110" t="s">
        <v>704</v>
      </c>
      <c r="BL158" s="110" t="s">
        <v>704</v>
      </c>
      <c r="BM158" s="110" t="s">
        <v>704</v>
      </c>
      <c r="BN158" s="110" t="s">
        <v>704</v>
      </c>
      <c r="BO158" s="110" t="s">
        <v>704</v>
      </c>
      <c r="BP158" s="110" t="s">
        <v>704</v>
      </c>
      <c r="BQ158" s="110" t="s">
        <v>704</v>
      </c>
      <c r="BR158" s="110" t="s">
        <v>704</v>
      </c>
      <c r="BS158" s="110" t="s">
        <v>704</v>
      </c>
      <c r="BT158" s="110" t="s">
        <v>704</v>
      </c>
      <c r="BU158" s="110" t="s">
        <v>704</v>
      </c>
      <c r="BV158" s="110" t="s">
        <v>704</v>
      </c>
      <c r="BW158" s="110" t="s">
        <v>704</v>
      </c>
      <c r="BX158" s="110" t="s">
        <v>704</v>
      </c>
      <c r="BY158" s="110" t="s">
        <v>704</v>
      </c>
      <c r="BZ158" s="110" t="s">
        <v>704</v>
      </c>
      <c r="CA158" s="110" t="s">
        <v>704</v>
      </c>
      <c r="CB158" s="110" t="s">
        <v>704</v>
      </c>
      <c r="CC158" s="110" t="s">
        <v>704</v>
      </c>
      <c r="CD158" s="110" t="s">
        <v>704</v>
      </c>
      <c r="CE158" s="110" t="s">
        <v>704</v>
      </c>
      <c r="CF158" s="110" t="s">
        <v>704</v>
      </c>
      <c r="CG158" s="110" t="s">
        <v>704</v>
      </c>
      <c r="CH158" s="110" t="s">
        <v>704</v>
      </c>
      <c r="CI158" s="110" t="s">
        <v>704</v>
      </c>
      <c r="CJ158" s="110" t="s">
        <v>704</v>
      </c>
      <c r="CK158" s="110" t="s">
        <v>704</v>
      </c>
      <c r="CL158" s="110" t="s">
        <v>704</v>
      </c>
      <c r="CM158" s="110" t="s">
        <v>704</v>
      </c>
      <c r="CN158" s="110" t="s">
        <v>704</v>
      </c>
      <c r="CO158" s="110" t="s">
        <v>704</v>
      </c>
      <c r="CP158" s="110" t="s">
        <v>704</v>
      </c>
      <c r="CQ158" s="110" t="s">
        <v>704</v>
      </c>
      <c r="CR158" s="110" t="s">
        <v>704</v>
      </c>
      <c r="CS158" s="110" t="s">
        <v>704</v>
      </c>
      <c r="CT158" s="110" t="s">
        <v>704</v>
      </c>
      <c r="CU158" s="110" t="s">
        <v>704</v>
      </c>
      <c r="CV158" s="110" t="s">
        <v>704</v>
      </c>
      <c r="CW158" s="110" t="s">
        <v>704</v>
      </c>
      <c r="CX158" s="110" t="s">
        <v>704</v>
      </c>
      <c r="CY158" s="110" t="s">
        <v>704</v>
      </c>
      <c r="CZ158" s="110" t="s">
        <v>704</v>
      </c>
      <c r="DA158" s="110" t="s">
        <v>704</v>
      </c>
      <c r="DB158" s="110" t="s">
        <v>704</v>
      </c>
      <c r="DC158" s="110" t="s">
        <v>704</v>
      </c>
      <c r="DD158" s="110" t="s">
        <v>704</v>
      </c>
      <c r="DE158" s="110" t="s">
        <v>704</v>
      </c>
      <c r="DF158" s="110" t="s">
        <v>704</v>
      </c>
    </row>
    <row r="159" spans="2:110" x14ac:dyDescent="0.2">
      <c r="B159" s="126"/>
      <c r="C159" s="127" t="s">
        <v>45</v>
      </c>
      <c r="D159" s="111" t="s">
        <v>46</v>
      </c>
      <c r="E159" s="113">
        <f t="shared" ref="E159:O159" si="19">+SUM(E8:E158)</f>
        <v>2043354.7899999998</v>
      </c>
      <c r="F159" s="113">
        <f t="shared" si="19"/>
        <v>-203319.62</v>
      </c>
      <c r="G159" s="113">
        <f t="shared" si="19"/>
        <v>60625.380021649005</v>
      </c>
      <c r="H159" s="113">
        <f t="shared" si="19"/>
        <v>-1.2505552149377763E-10</v>
      </c>
      <c r="I159" s="113">
        <f t="shared" si="19"/>
        <v>0</v>
      </c>
      <c r="J159" s="113">
        <f t="shared" si="19"/>
        <v>0</v>
      </c>
      <c r="K159" s="113">
        <f t="shared" si="19"/>
        <v>0</v>
      </c>
      <c r="L159" s="113">
        <f t="shared" si="19"/>
        <v>0</v>
      </c>
      <c r="M159" s="113">
        <f t="shared" si="19"/>
        <v>9.0949470177292824E-13</v>
      </c>
      <c r="N159" s="113">
        <f t="shared" si="19"/>
        <v>0</v>
      </c>
      <c r="O159" s="113">
        <f t="shared" si="19"/>
        <v>0</v>
      </c>
      <c r="P159" s="113">
        <f t="shared" ref="P159:W159" si="20">+SUM(P8:P158)</f>
        <v>0</v>
      </c>
      <c r="Q159" s="113">
        <f t="shared" si="20"/>
        <v>0</v>
      </c>
      <c r="R159" s="113">
        <f t="shared" si="20"/>
        <v>0</v>
      </c>
      <c r="S159" s="113">
        <f t="shared" si="20"/>
        <v>0</v>
      </c>
      <c r="T159" s="113">
        <f t="shared" si="20"/>
        <v>0</v>
      </c>
      <c r="U159" s="113">
        <f t="shared" si="20"/>
        <v>0</v>
      </c>
      <c r="V159" s="113">
        <f t="shared" si="20"/>
        <v>0</v>
      </c>
      <c r="W159" s="113">
        <f t="shared" si="20"/>
        <v>0</v>
      </c>
      <c r="X159" s="113">
        <f>+SUM(X8:X158)</f>
        <v>1900660.5500216489</v>
      </c>
      <c r="Y159" s="62" t="s">
        <v>46</v>
      </c>
      <c r="AD159" s="13"/>
      <c r="AE159" s="13"/>
      <c r="AF159" s="116">
        <f>+SUM(AF8:AF158)</f>
        <v>1900660.5500216491</v>
      </c>
      <c r="AG159" s="114">
        <f t="shared" si="16"/>
        <v>0</v>
      </c>
    </row>
    <row r="161" spans="2:25" x14ac:dyDescent="0.2">
      <c r="D161" s="128" t="s">
        <v>47</v>
      </c>
      <c r="E161" s="92">
        <v>2043354.7900000003</v>
      </c>
      <c r="F161" s="92">
        <v>-203319.62</v>
      </c>
      <c r="X161" s="92">
        <v>1900660.5500216491</v>
      </c>
      <c r="Y161" s="57" t="s">
        <v>375</v>
      </c>
    </row>
    <row r="162" spans="2:25" x14ac:dyDescent="0.2">
      <c r="Y162" s="57"/>
    </row>
    <row r="163" spans="2:25" x14ac:dyDescent="0.2">
      <c r="D163" s="128" t="s">
        <v>49</v>
      </c>
      <c r="E163" s="92">
        <f>+E161-E159</f>
        <v>0</v>
      </c>
      <c r="F163" s="92">
        <f>+F161-F159</f>
        <v>0</v>
      </c>
      <c r="X163" s="92">
        <f>+X161-X159</f>
        <v>0</v>
      </c>
      <c r="Y163" s="57" t="s">
        <v>49</v>
      </c>
    </row>
    <row r="165" spans="2:25" x14ac:dyDescent="0.2">
      <c r="B165" s="129" t="s">
        <v>50</v>
      </c>
      <c r="C165" s="95" t="s">
        <v>51</v>
      </c>
      <c r="D165" s="130"/>
      <c r="E165" s="96"/>
      <c r="F165" s="96"/>
      <c r="G165" s="96"/>
      <c r="H165" s="96"/>
      <c r="I165" s="96"/>
      <c r="J165" s="96"/>
      <c r="K165" s="96"/>
      <c r="L165" s="96"/>
      <c r="M165" s="96"/>
      <c r="N165" s="96"/>
      <c r="O165" s="96"/>
      <c r="P165" s="96"/>
      <c r="Q165" s="96"/>
      <c r="R165" s="96"/>
      <c r="S165" s="96"/>
      <c r="T165" s="96"/>
      <c r="U165" s="96"/>
      <c r="V165" s="96"/>
      <c r="W165" s="96"/>
      <c r="X165" s="96"/>
      <c r="Y165" s="98"/>
    </row>
    <row r="166" spans="2:25" x14ac:dyDescent="0.2">
      <c r="B166" s="99" t="s">
        <v>16</v>
      </c>
      <c r="C166" s="56" t="s">
        <v>376</v>
      </c>
      <c r="Y166" s="100"/>
    </row>
    <row r="167" spans="2:25" x14ac:dyDescent="0.2">
      <c r="B167" s="99" t="s">
        <v>17</v>
      </c>
      <c r="C167" s="56" t="s">
        <v>377</v>
      </c>
      <c r="Y167" s="100"/>
    </row>
    <row r="168" spans="2:25" x14ac:dyDescent="0.2">
      <c r="B168" s="99" t="s">
        <v>18</v>
      </c>
      <c r="C168" s="56" t="s">
        <v>378</v>
      </c>
      <c r="Y168" s="100"/>
    </row>
    <row r="169" spans="2:25" x14ac:dyDescent="0.2">
      <c r="B169" s="99"/>
      <c r="C169" s="56" t="s">
        <v>379</v>
      </c>
      <c r="Y169" s="100"/>
    </row>
    <row r="170" spans="2:25" x14ac:dyDescent="0.2">
      <c r="B170" s="99" t="s">
        <v>19</v>
      </c>
      <c r="C170" s="56" t="s">
        <v>380</v>
      </c>
      <c r="Y170" s="100"/>
    </row>
    <row r="171" spans="2:25" x14ac:dyDescent="0.2">
      <c r="B171" s="99" t="s">
        <v>20</v>
      </c>
      <c r="C171" s="56" t="s">
        <v>381</v>
      </c>
      <c r="Y171" s="100"/>
    </row>
    <row r="172" spans="2:25" x14ac:dyDescent="0.2">
      <c r="B172" s="99"/>
      <c r="C172" s="131" t="s">
        <v>382</v>
      </c>
      <c r="Y172" s="100"/>
    </row>
    <row r="173" spans="2:25" x14ac:dyDescent="0.2">
      <c r="B173" s="99"/>
      <c r="C173" s="131" t="s">
        <v>383</v>
      </c>
      <c r="Y173" s="100"/>
    </row>
    <row r="174" spans="2:25" x14ac:dyDescent="0.2">
      <c r="B174" s="99"/>
      <c r="C174" s="56" t="s">
        <v>384</v>
      </c>
      <c r="Y174" s="100"/>
    </row>
    <row r="175" spans="2:25" x14ac:dyDescent="0.2">
      <c r="B175" s="99"/>
      <c r="C175" s="56" t="s">
        <v>385</v>
      </c>
      <c r="Y175" s="100"/>
    </row>
    <row r="176" spans="2:25" x14ac:dyDescent="0.2">
      <c r="B176" s="99"/>
      <c r="C176" s="56" t="s">
        <v>386</v>
      </c>
      <c r="Y176" s="100"/>
    </row>
    <row r="177" spans="2:25" x14ac:dyDescent="0.2">
      <c r="B177" s="99" t="s">
        <v>21</v>
      </c>
      <c r="C177" s="56" t="s">
        <v>387</v>
      </c>
      <c r="Y177" s="100"/>
    </row>
    <row r="178" spans="2:25" x14ac:dyDescent="0.2">
      <c r="B178" s="99" t="s">
        <v>22</v>
      </c>
      <c r="C178" s="56" t="s">
        <v>388</v>
      </c>
      <c r="Y178" s="100"/>
    </row>
    <row r="179" spans="2:25" x14ac:dyDescent="0.2">
      <c r="B179" s="99" t="s">
        <v>23</v>
      </c>
      <c r="C179" s="56" t="s">
        <v>389</v>
      </c>
      <c r="Y179" s="100"/>
    </row>
    <row r="180" spans="2:25" x14ac:dyDescent="0.2">
      <c r="B180" s="101" t="s">
        <v>25</v>
      </c>
      <c r="C180" s="102" t="s">
        <v>390</v>
      </c>
      <c r="D180" s="132"/>
      <c r="E180" s="102"/>
      <c r="F180" s="102"/>
      <c r="G180" s="102"/>
      <c r="H180" s="102"/>
      <c r="I180" s="102"/>
      <c r="J180" s="102"/>
      <c r="K180" s="102"/>
      <c r="L180" s="102"/>
      <c r="M180" s="102"/>
      <c r="N180" s="102"/>
      <c r="O180" s="102"/>
      <c r="P180" s="102"/>
      <c r="Q180" s="102"/>
      <c r="R180" s="102"/>
      <c r="S180" s="102"/>
      <c r="T180" s="102"/>
      <c r="U180" s="102"/>
      <c r="V180" s="102"/>
      <c r="W180" s="102"/>
      <c r="X180" s="102"/>
      <c r="Y180" s="104"/>
    </row>
  </sheetData>
  <autoFilter ref="B7:AG159" xr:uid="{48FF7F05-5350-4F4D-980F-94E6D93F2F91}">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autoFilter>
  <mergeCells count="2">
    <mergeCell ref="F7:W7"/>
    <mergeCell ref="Y8:Y15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507DA-A609-4BBC-B2AA-18814AB864AB}">
  <sheetPr>
    <tabColor theme="0" tint="-0.499984740745262"/>
  </sheetPr>
  <dimension ref="B1:K47"/>
  <sheetViews>
    <sheetView workbookViewId="0"/>
  </sheetViews>
  <sheetFormatPr defaultColWidth="9.140625" defaultRowHeight="12.75" x14ac:dyDescent="0.2"/>
  <cols>
    <col min="1" max="1" width="4.28515625" style="56" customWidth="1"/>
    <col min="2" max="2" width="9" style="56" customWidth="1"/>
    <col min="3" max="3" width="60.85546875" style="133" customWidth="1"/>
    <col min="4" max="5" width="26.42578125" style="56" customWidth="1"/>
    <col min="6" max="6" width="21.42578125" style="56" customWidth="1"/>
    <col min="7" max="7" width="20.7109375" style="56" customWidth="1"/>
    <col min="8" max="8" width="10.28515625" style="56" customWidth="1"/>
    <col min="9" max="16384" width="9.140625" style="56"/>
  </cols>
  <sheetData>
    <row r="1" spans="2:11" x14ac:dyDescent="0.2">
      <c r="B1" s="253" t="s">
        <v>391</v>
      </c>
      <c r="C1" s="253"/>
      <c r="D1" s="253"/>
    </row>
    <row r="2" spans="2:11" x14ac:dyDescent="0.2">
      <c r="B2" s="57"/>
    </row>
    <row r="3" spans="2:11" x14ac:dyDescent="0.2">
      <c r="B3" s="57" t="s">
        <v>1</v>
      </c>
    </row>
    <row r="4" spans="2:11" x14ac:dyDescent="0.2">
      <c r="B4" s="134" t="s">
        <v>392</v>
      </c>
    </row>
    <row r="6" spans="2:11" ht="25.5" customHeight="1" x14ac:dyDescent="0.2">
      <c r="B6" s="62" t="s">
        <v>3</v>
      </c>
      <c r="C6" s="60" t="s">
        <v>393</v>
      </c>
      <c r="D6" s="60" t="s">
        <v>394</v>
      </c>
      <c r="E6" s="60" t="s">
        <v>395</v>
      </c>
      <c r="F6" s="60" t="s">
        <v>396</v>
      </c>
      <c r="G6" s="62" t="s">
        <v>14</v>
      </c>
      <c r="I6" s="108" t="s">
        <v>74</v>
      </c>
      <c r="J6" s="108" t="s">
        <v>74</v>
      </c>
      <c r="K6" s="108" t="s">
        <v>74</v>
      </c>
    </row>
    <row r="7" spans="2:11" x14ac:dyDescent="0.2">
      <c r="B7" s="135" t="s">
        <v>16</v>
      </c>
      <c r="C7" s="62" t="s">
        <v>17</v>
      </c>
      <c r="D7" s="62" t="s">
        <v>18</v>
      </c>
      <c r="E7" s="62" t="s">
        <v>19</v>
      </c>
      <c r="F7" s="62" t="s">
        <v>20</v>
      </c>
      <c r="G7" s="62" t="s">
        <v>21</v>
      </c>
      <c r="I7" s="109"/>
      <c r="J7" s="109"/>
      <c r="K7" s="109"/>
    </row>
    <row r="8" spans="2:11" x14ac:dyDescent="0.2">
      <c r="B8" s="136">
        <v>1</v>
      </c>
      <c r="C8" s="137" t="s">
        <v>397</v>
      </c>
      <c r="D8" s="14"/>
      <c r="E8" s="138">
        <v>0</v>
      </c>
      <c r="F8" s="139" t="s">
        <v>365</v>
      </c>
      <c r="G8" s="254" t="s">
        <v>28</v>
      </c>
      <c r="I8" s="15">
        <v>1511</v>
      </c>
      <c r="J8" s="110"/>
      <c r="K8" s="110"/>
    </row>
    <row r="9" spans="2:11" x14ac:dyDescent="0.2">
      <c r="B9" s="136">
        <v>2</v>
      </c>
      <c r="C9" s="137" t="s">
        <v>398</v>
      </c>
      <c r="D9" s="140">
        <v>8920001</v>
      </c>
      <c r="E9" s="138">
        <v>280.38</v>
      </c>
      <c r="F9" s="139" t="s">
        <v>367</v>
      </c>
      <c r="G9" s="255"/>
      <c r="I9" s="15">
        <v>1512</v>
      </c>
      <c r="J9" s="110"/>
      <c r="K9" s="110"/>
    </row>
    <row r="10" spans="2:11" x14ac:dyDescent="0.2">
      <c r="B10" s="136">
        <v>3</v>
      </c>
      <c r="C10" s="137" t="s">
        <v>399</v>
      </c>
      <c r="D10" s="14"/>
      <c r="E10" s="138">
        <v>0</v>
      </c>
      <c r="F10" s="139" t="s">
        <v>363</v>
      </c>
      <c r="G10" s="255"/>
      <c r="I10" s="15">
        <v>1510</v>
      </c>
      <c r="J10" s="110"/>
      <c r="K10" s="110"/>
    </row>
    <row r="11" spans="2:11" ht="25.5" x14ac:dyDescent="0.2">
      <c r="B11" s="136">
        <v>4</v>
      </c>
      <c r="C11" s="137" t="s">
        <v>400</v>
      </c>
      <c r="D11" s="139"/>
      <c r="E11" s="138">
        <v>0</v>
      </c>
      <c r="F11" s="139" t="s">
        <v>369</v>
      </c>
      <c r="G11" s="255"/>
      <c r="I11" s="15">
        <v>1513</v>
      </c>
      <c r="J11" s="110"/>
      <c r="K11" s="110"/>
    </row>
    <row r="12" spans="2:11" ht="38.25" x14ac:dyDescent="0.2">
      <c r="B12" s="136">
        <v>5</v>
      </c>
      <c r="C12" s="137" t="s">
        <v>401</v>
      </c>
      <c r="D12" s="139"/>
      <c r="E12" s="138">
        <v>0</v>
      </c>
      <c r="F12" s="139" t="s">
        <v>357</v>
      </c>
      <c r="G12" s="255"/>
      <c r="I12" s="15">
        <v>1507</v>
      </c>
      <c r="J12" s="110"/>
      <c r="K12" s="110"/>
    </row>
    <row r="13" spans="2:11" ht="25.5" x14ac:dyDescent="0.2">
      <c r="B13" s="136">
        <v>6</v>
      </c>
      <c r="C13" s="137" t="s">
        <v>402</v>
      </c>
      <c r="D13" s="16">
        <v>8910001</v>
      </c>
      <c r="E13" s="138">
        <v>11970.59</v>
      </c>
      <c r="F13" s="139" t="s">
        <v>403</v>
      </c>
      <c r="G13" s="255"/>
      <c r="I13" s="15">
        <v>1102</v>
      </c>
      <c r="J13" s="15">
        <v>1104</v>
      </c>
      <c r="K13" s="17">
        <v>1101</v>
      </c>
    </row>
    <row r="14" spans="2:11" ht="38.25" x14ac:dyDescent="0.2">
      <c r="B14" s="136">
        <v>7</v>
      </c>
      <c r="C14" s="137" t="s">
        <v>404</v>
      </c>
      <c r="D14" s="14"/>
      <c r="E14" s="138">
        <v>0</v>
      </c>
      <c r="F14" s="139" t="s">
        <v>331</v>
      </c>
      <c r="G14" s="255"/>
      <c r="I14" s="15">
        <v>1307</v>
      </c>
      <c r="J14" s="110"/>
      <c r="K14" s="110"/>
    </row>
    <row r="15" spans="2:11" ht="51" x14ac:dyDescent="0.2">
      <c r="B15" s="136">
        <v>8</v>
      </c>
      <c r="C15" s="137" t="s">
        <v>405</v>
      </c>
      <c r="D15" s="14"/>
      <c r="E15" s="138">
        <v>0</v>
      </c>
      <c r="F15" s="139" t="s">
        <v>319</v>
      </c>
      <c r="G15" s="255"/>
      <c r="I15" s="15">
        <v>1301</v>
      </c>
      <c r="J15" s="110"/>
      <c r="K15" s="110"/>
    </row>
    <row r="16" spans="2:11" x14ac:dyDescent="0.2">
      <c r="B16" s="136">
        <v>9</v>
      </c>
      <c r="C16" s="137" t="s">
        <v>406</v>
      </c>
      <c r="D16" s="140">
        <v>8701102</v>
      </c>
      <c r="E16" s="138">
        <v>-500.07000000000062</v>
      </c>
      <c r="F16" s="139" t="s">
        <v>267</v>
      </c>
      <c r="G16" s="255"/>
      <c r="I16" s="141">
        <v>908</v>
      </c>
      <c r="J16" s="110"/>
      <c r="K16" s="110"/>
    </row>
    <row r="17" spans="2:11" x14ac:dyDescent="0.2">
      <c r="B17" s="136">
        <v>10</v>
      </c>
      <c r="C17" s="137" t="s">
        <v>407</v>
      </c>
      <c r="D17" s="139"/>
      <c r="E17" s="138">
        <v>0</v>
      </c>
      <c r="F17" s="139"/>
      <c r="G17" s="255"/>
      <c r="I17" s="15"/>
      <c r="J17" s="110"/>
      <c r="K17" s="110"/>
    </row>
    <row r="18" spans="2:11" ht="25.5" x14ac:dyDescent="0.2">
      <c r="B18" s="136">
        <v>11</v>
      </c>
      <c r="C18" s="137" t="s">
        <v>408</v>
      </c>
      <c r="D18" s="16"/>
      <c r="E18" s="138">
        <v>0</v>
      </c>
      <c r="F18" s="139"/>
      <c r="G18" s="255"/>
      <c r="I18" s="15"/>
      <c r="J18" s="110"/>
      <c r="K18" s="110"/>
    </row>
    <row r="19" spans="2:11" x14ac:dyDescent="0.2">
      <c r="B19" s="136">
        <v>12</v>
      </c>
      <c r="C19" s="137" t="s">
        <v>409</v>
      </c>
      <c r="D19" s="139"/>
      <c r="E19" s="138">
        <v>0</v>
      </c>
      <c r="F19" s="139"/>
      <c r="G19" s="255"/>
      <c r="I19" s="15"/>
      <c r="J19" s="110"/>
      <c r="K19" s="110"/>
    </row>
    <row r="20" spans="2:11" x14ac:dyDescent="0.2">
      <c r="B20" s="136">
        <v>13</v>
      </c>
      <c r="C20" s="137" t="s">
        <v>410</v>
      </c>
      <c r="D20" s="139"/>
      <c r="E20" s="138">
        <v>0</v>
      </c>
      <c r="F20" s="139"/>
      <c r="G20" s="255"/>
      <c r="I20" s="15"/>
      <c r="J20" s="110"/>
      <c r="K20" s="110"/>
    </row>
    <row r="21" spans="2:11" ht="63.75" x14ac:dyDescent="0.2">
      <c r="B21" s="136">
        <v>14</v>
      </c>
      <c r="C21" s="137" t="s">
        <v>411</v>
      </c>
      <c r="D21" s="140"/>
      <c r="E21" s="138">
        <v>0</v>
      </c>
      <c r="F21" s="139" t="s">
        <v>259</v>
      </c>
      <c r="G21" s="255"/>
      <c r="I21" s="141">
        <v>904</v>
      </c>
      <c r="J21" s="141">
        <v>903</v>
      </c>
      <c r="K21" s="110"/>
    </row>
    <row r="22" spans="2:11" ht="38.25" x14ac:dyDescent="0.2">
      <c r="B22" s="136">
        <v>15</v>
      </c>
      <c r="C22" s="137" t="s">
        <v>412</v>
      </c>
      <c r="D22" s="14"/>
      <c r="E22" s="138">
        <v>0</v>
      </c>
      <c r="F22" s="139" t="s">
        <v>315</v>
      </c>
      <c r="G22" s="255"/>
      <c r="I22" s="17">
        <v>1210</v>
      </c>
      <c r="J22" s="110"/>
      <c r="K22" s="110"/>
    </row>
    <row r="23" spans="2:11" ht="38.25" x14ac:dyDescent="0.2">
      <c r="B23" s="136">
        <v>16</v>
      </c>
      <c r="C23" s="137" t="s">
        <v>413</v>
      </c>
      <c r="D23" s="139"/>
      <c r="E23" s="139"/>
      <c r="F23" s="139"/>
      <c r="G23" s="255"/>
      <c r="I23" s="15"/>
      <c r="J23" s="110"/>
      <c r="K23" s="110"/>
    </row>
    <row r="24" spans="2:11" x14ac:dyDescent="0.2">
      <c r="B24" s="136">
        <v>17</v>
      </c>
      <c r="C24" s="137" t="s">
        <v>414</v>
      </c>
      <c r="D24" s="139"/>
      <c r="E24" s="139"/>
      <c r="F24" s="139"/>
      <c r="G24" s="255"/>
      <c r="I24" s="15"/>
      <c r="J24" s="110"/>
      <c r="K24" s="110"/>
    </row>
    <row r="25" spans="2:11" ht="38.25" x14ac:dyDescent="0.2">
      <c r="B25" s="136">
        <v>18</v>
      </c>
      <c r="C25" s="137" t="s">
        <v>415</v>
      </c>
      <c r="D25" s="139"/>
      <c r="E25" s="139"/>
      <c r="F25" s="139"/>
      <c r="G25" s="255"/>
      <c r="I25" s="15"/>
      <c r="J25" s="110"/>
      <c r="K25" s="110"/>
    </row>
    <row r="26" spans="2:11" ht="89.25" x14ac:dyDescent="0.2">
      <c r="B26" s="136">
        <v>19</v>
      </c>
      <c r="C26" s="137" t="s">
        <v>416</v>
      </c>
      <c r="D26" s="139"/>
      <c r="E26" s="139"/>
      <c r="F26" s="139"/>
      <c r="G26" s="255"/>
      <c r="I26" s="15"/>
      <c r="J26" s="110"/>
      <c r="K26" s="110"/>
    </row>
    <row r="27" spans="2:11" ht="127.5" x14ac:dyDescent="0.2">
      <c r="B27" s="136">
        <v>20</v>
      </c>
      <c r="C27" s="137" t="s">
        <v>417</v>
      </c>
      <c r="D27" s="139"/>
      <c r="E27" s="138">
        <v>0</v>
      </c>
      <c r="F27" s="139" t="s">
        <v>347</v>
      </c>
      <c r="G27" s="255"/>
      <c r="I27" s="15">
        <v>1502</v>
      </c>
      <c r="J27" s="110"/>
      <c r="K27" s="110"/>
    </row>
    <row r="28" spans="2:11" ht="51" x14ac:dyDescent="0.2">
      <c r="B28" s="136">
        <v>21</v>
      </c>
      <c r="C28" s="137" t="s">
        <v>418</v>
      </c>
      <c r="D28" s="139"/>
      <c r="E28" s="138">
        <v>0</v>
      </c>
      <c r="F28" s="139" t="s">
        <v>419</v>
      </c>
      <c r="G28" s="255"/>
      <c r="I28" s="15">
        <v>1001</v>
      </c>
      <c r="J28" s="15">
        <v>1402</v>
      </c>
      <c r="K28" s="110"/>
    </row>
    <row r="29" spans="2:11" ht="114.75" x14ac:dyDescent="0.2">
      <c r="B29" s="136">
        <v>22</v>
      </c>
      <c r="C29" s="137" t="s">
        <v>420</v>
      </c>
      <c r="D29" s="140"/>
      <c r="E29" s="138">
        <v>0</v>
      </c>
      <c r="F29" s="139" t="s">
        <v>237</v>
      </c>
      <c r="G29" s="255"/>
      <c r="I29" s="15">
        <v>816</v>
      </c>
      <c r="J29" s="15"/>
      <c r="K29" s="110"/>
    </row>
    <row r="30" spans="2:11" x14ac:dyDescent="0.2">
      <c r="B30" s="136">
        <v>23</v>
      </c>
      <c r="C30" s="137" t="s">
        <v>421</v>
      </c>
      <c r="D30" s="139"/>
      <c r="E30" s="139" t="s">
        <v>26</v>
      </c>
      <c r="F30" s="139" t="s">
        <v>26</v>
      </c>
      <c r="G30" s="255"/>
      <c r="I30" s="15"/>
      <c r="J30" s="110"/>
      <c r="K30" s="110"/>
    </row>
    <row r="31" spans="2:11" x14ac:dyDescent="0.2">
      <c r="B31" s="136">
        <v>24</v>
      </c>
      <c r="C31" s="137" t="s">
        <v>422</v>
      </c>
      <c r="D31" s="14"/>
      <c r="E31" s="138">
        <v>3072.55</v>
      </c>
      <c r="F31" s="139" t="s">
        <v>359</v>
      </c>
      <c r="G31" s="255"/>
      <c r="I31" s="15">
        <v>1508</v>
      </c>
      <c r="J31" s="110"/>
      <c r="K31" s="110"/>
    </row>
    <row r="32" spans="2:11" x14ac:dyDescent="0.2">
      <c r="B32" s="136">
        <v>25</v>
      </c>
      <c r="C32" s="137" t="s">
        <v>423</v>
      </c>
      <c r="D32" s="14">
        <v>8713212</v>
      </c>
      <c r="E32" s="138">
        <v>-4900.6999999999989</v>
      </c>
      <c r="F32" s="139" t="s">
        <v>373</v>
      </c>
      <c r="G32" s="142"/>
      <c r="I32" s="143">
        <v>1515</v>
      </c>
      <c r="J32" s="143">
        <v>1201</v>
      </c>
      <c r="K32" s="110"/>
    </row>
    <row r="33" spans="2:11" x14ac:dyDescent="0.2">
      <c r="B33" s="136">
        <v>26</v>
      </c>
      <c r="C33" s="137" t="s">
        <v>424</v>
      </c>
      <c r="D33" s="18"/>
      <c r="E33" s="138">
        <v>0</v>
      </c>
      <c r="F33" s="139" t="s">
        <v>425</v>
      </c>
      <c r="G33" s="142"/>
      <c r="I33" s="15"/>
      <c r="J33" s="110"/>
      <c r="K33" s="110"/>
    </row>
    <row r="34" spans="2:11" x14ac:dyDescent="0.2">
      <c r="B34" s="136">
        <v>27</v>
      </c>
      <c r="C34" s="137" t="s">
        <v>426</v>
      </c>
      <c r="D34" s="19"/>
      <c r="E34" s="138">
        <f>+Turtas!$AD$1</f>
        <v>0</v>
      </c>
      <c r="F34" s="139" t="s">
        <v>130</v>
      </c>
      <c r="G34" s="142"/>
      <c r="I34" s="15"/>
      <c r="J34" s="110"/>
      <c r="K34" s="110"/>
    </row>
    <row r="35" spans="2:11" x14ac:dyDescent="0.2">
      <c r="B35" s="68"/>
      <c r="C35" s="144" t="s">
        <v>45</v>
      </c>
      <c r="D35" s="145" t="s">
        <v>46</v>
      </c>
      <c r="E35" s="146">
        <f>+SUM(E8:E34)</f>
        <v>9922.7499999999982</v>
      </c>
      <c r="F35" s="145" t="s">
        <v>46</v>
      </c>
      <c r="G35" s="145" t="s">
        <v>46</v>
      </c>
    </row>
    <row r="37" spans="2:11" x14ac:dyDescent="0.2">
      <c r="E37" s="92">
        <v>9922.75</v>
      </c>
      <c r="F37" s="57" t="s">
        <v>375</v>
      </c>
    </row>
    <row r="38" spans="2:11" x14ac:dyDescent="0.2">
      <c r="F38" s="57"/>
    </row>
    <row r="39" spans="2:11" x14ac:dyDescent="0.2">
      <c r="E39" s="92">
        <f>+E37-E35</f>
        <v>0</v>
      </c>
      <c r="F39" s="57" t="s">
        <v>49</v>
      </c>
    </row>
    <row r="41" spans="2:11" x14ac:dyDescent="0.2">
      <c r="B41" s="129" t="s">
        <v>50</v>
      </c>
      <c r="C41" s="95" t="s">
        <v>51</v>
      </c>
      <c r="D41" s="96"/>
      <c r="E41" s="96"/>
      <c r="F41" s="96"/>
      <c r="G41" s="98"/>
    </row>
    <row r="42" spans="2:11" x14ac:dyDescent="0.2">
      <c r="B42" s="99" t="s">
        <v>16</v>
      </c>
      <c r="C42" s="56" t="s">
        <v>52</v>
      </c>
      <c r="G42" s="100"/>
    </row>
    <row r="43" spans="2:11" x14ac:dyDescent="0.2">
      <c r="B43" s="99" t="s">
        <v>17</v>
      </c>
      <c r="C43" s="56" t="s">
        <v>427</v>
      </c>
      <c r="G43" s="100"/>
    </row>
    <row r="44" spans="2:11" x14ac:dyDescent="0.2">
      <c r="B44" s="99" t="s">
        <v>18</v>
      </c>
      <c r="C44" s="56" t="s">
        <v>428</v>
      </c>
      <c r="G44" s="100"/>
    </row>
    <row r="45" spans="2:11" x14ac:dyDescent="0.2">
      <c r="B45" s="99" t="s">
        <v>19</v>
      </c>
      <c r="C45" s="56" t="s">
        <v>429</v>
      </c>
      <c r="G45" s="100"/>
    </row>
    <row r="46" spans="2:11" x14ac:dyDescent="0.2">
      <c r="B46" s="99" t="s">
        <v>20</v>
      </c>
      <c r="C46" s="56" t="s">
        <v>430</v>
      </c>
      <c r="G46" s="100"/>
    </row>
    <row r="47" spans="2:11" x14ac:dyDescent="0.2">
      <c r="B47" s="101" t="s">
        <v>21</v>
      </c>
      <c r="C47" s="102" t="s">
        <v>431</v>
      </c>
      <c r="D47" s="102"/>
      <c r="E47" s="102"/>
      <c r="F47" s="102"/>
      <c r="G47" s="104"/>
    </row>
  </sheetData>
  <mergeCells count="2">
    <mergeCell ref="B1:D1"/>
    <mergeCell ref="G8:G31"/>
  </mergeCells>
  <pageMargins left="0.7" right="0.7" top="0.75" bottom="0.75" header="0.3" footer="0.3"/>
  <pageSetup scale="5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D09CB-A751-4C77-A4EC-DB36009411E3}">
  <sheetPr>
    <tabColor theme="0" tint="-0.499984740745262"/>
    <outlinePr summaryBelow="0" summaryRight="0"/>
  </sheetPr>
  <dimension ref="B1:BU82"/>
  <sheetViews>
    <sheetView zoomScale="80" zoomScaleNormal="80" workbookViewId="0"/>
  </sheetViews>
  <sheetFormatPr defaultColWidth="9.140625" defaultRowHeight="12.75" outlineLevelCol="1" x14ac:dyDescent="0.2"/>
  <cols>
    <col min="1" max="1" width="3.5703125" style="56" customWidth="1"/>
    <col min="2" max="2" width="16.42578125" style="56" customWidth="1"/>
    <col min="3" max="3" width="33.140625" style="147" customWidth="1"/>
    <col min="4" max="4" width="67.85546875" style="56" customWidth="1"/>
    <col min="5" max="5" width="31.28515625" style="56" customWidth="1"/>
    <col min="6" max="18" width="13" style="56" customWidth="1"/>
    <col min="19" max="24" width="13" style="56" hidden="1" customWidth="1"/>
    <col min="25" max="25" width="13" style="56" customWidth="1"/>
    <col min="26" max="26" width="13" style="147" customWidth="1"/>
    <col min="27" max="27" width="3.5703125" style="56" customWidth="1"/>
    <col min="28" max="28" width="9.140625" style="56" customWidth="1" outlineLevel="1"/>
    <col min="29" max="29" width="88.5703125" style="56" customWidth="1" outlineLevel="1"/>
    <col min="30" max="30" width="12.140625" style="56" bestFit="1" customWidth="1"/>
    <col min="31" max="31" width="21.7109375" style="56" bestFit="1" customWidth="1"/>
    <col min="32" max="32" width="12.7109375" style="56" bestFit="1" customWidth="1"/>
    <col min="33" max="33" width="11" style="56" bestFit="1" customWidth="1"/>
    <col min="34" max="34" width="9.140625" style="56" collapsed="1"/>
    <col min="35" max="70" width="4.7109375" style="56" hidden="1" customWidth="1" outlineLevel="1"/>
    <col min="71" max="71" width="14.42578125" style="56" customWidth="1"/>
    <col min="72" max="72" width="15.42578125" style="56" customWidth="1"/>
    <col min="73" max="73" width="15.85546875" style="56" customWidth="1"/>
    <col min="74" max="16384" width="9.140625" style="56"/>
  </cols>
  <sheetData>
    <row r="1" spans="2:73" x14ac:dyDescent="0.2">
      <c r="B1" s="56" t="s">
        <v>432</v>
      </c>
      <c r="J1" s="56">
        <v>1</v>
      </c>
      <c r="K1" s="56">
        <v>2</v>
      </c>
      <c r="L1" s="56">
        <v>3</v>
      </c>
      <c r="M1" s="56">
        <v>4</v>
      </c>
      <c r="N1" s="56">
        <v>5</v>
      </c>
      <c r="O1" s="56">
        <v>6</v>
      </c>
      <c r="P1" s="56">
        <v>7</v>
      </c>
      <c r="Q1" s="56">
        <v>8</v>
      </c>
      <c r="R1" s="56">
        <v>9</v>
      </c>
      <c r="S1" s="56">
        <v>10</v>
      </c>
      <c r="T1" s="56">
        <v>11</v>
      </c>
      <c r="U1" s="56">
        <v>12</v>
      </c>
      <c r="V1" s="56">
        <v>13</v>
      </c>
      <c r="W1" s="56">
        <v>14</v>
      </c>
      <c r="X1" s="56">
        <v>15</v>
      </c>
      <c r="AC1" s="148"/>
    </row>
    <row r="2" spans="2:73" x14ac:dyDescent="0.2">
      <c r="B2" s="57"/>
      <c r="J2" s="56" t="b">
        <v>1</v>
      </c>
      <c r="K2" s="56" t="b">
        <v>1</v>
      </c>
      <c r="L2" s="56" t="b">
        <v>1</v>
      </c>
      <c r="M2" s="56" t="b">
        <v>1</v>
      </c>
      <c r="N2" s="56" t="b">
        <v>1</v>
      </c>
      <c r="O2" s="56" t="b">
        <v>1</v>
      </c>
      <c r="P2" s="56" t="b">
        <v>1</v>
      </c>
      <c r="Q2" s="56" t="b">
        <v>1</v>
      </c>
      <c r="R2" s="56" t="b">
        <v>1</v>
      </c>
      <c r="S2" s="56" t="b">
        <v>0</v>
      </c>
      <c r="T2" s="56" t="b">
        <v>0</v>
      </c>
      <c r="U2" s="56" t="b">
        <v>0</v>
      </c>
      <c r="V2" s="56" t="b">
        <v>0</v>
      </c>
      <c r="W2" s="56" t="b">
        <v>0</v>
      </c>
      <c r="X2" s="56" t="b">
        <v>0</v>
      </c>
    </row>
    <row r="3" spans="2:73" x14ac:dyDescent="0.2">
      <c r="B3" s="57" t="s">
        <v>1</v>
      </c>
    </row>
    <row r="4" spans="2:73" x14ac:dyDescent="0.2">
      <c r="B4" s="57" t="s">
        <v>433</v>
      </c>
    </row>
    <row r="6" spans="2:73" ht="25.5" x14ac:dyDescent="0.2">
      <c r="B6" s="60" t="s">
        <v>434</v>
      </c>
      <c r="C6" s="259" t="s">
        <v>435</v>
      </c>
      <c r="D6" s="260"/>
      <c r="E6" s="60" t="s">
        <v>436</v>
      </c>
      <c r="F6" s="62" t="s">
        <v>7</v>
      </c>
      <c r="G6" s="62" t="s">
        <v>8</v>
      </c>
      <c r="H6" s="62" t="s">
        <v>9</v>
      </c>
      <c r="I6" s="62" t="s">
        <v>10</v>
      </c>
      <c r="J6" s="62" t="s">
        <v>11</v>
      </c>
      <c r="K6" s="62" t="s">
        <v>12</v>
      </c>
      <c r="L6" s="62" t="s">
        <v>31</v>
      </c>
      <c r="M6" s="62" t="s">
        <v>32</v>
      </c>
      <c r="N6" s="62" t="s">
        <v>33</v>
      </c>
      <c r="O6" s="62" t="s">
        <v>34</v>
      </c>
      <c r="P6" s="62" t="s">
        <v>35</v>
      </c>
      <c r="Q6" s="62" t="s">
        <v>36</v>
      </c>
      <c r="R6" s="62" t="s">
        <v>37</v>
      </c>
      <c r="S6" s="62" t="s">
        <v>38</v>
      </c>
      <c r="T6" s="62" t="s">
        <v>39</v>
      </c>
      <c r="U6" s="62" t="s">
        <v>40</v>
      </c>
      <c r="V6" s="62" t="s">
        <v>41</v>
      </c>
      <c r="W6" s="62" t="s">
        <v>42</v>
      </c>
      <c r="X6" s="62" t="s">
        <v>72</v>
      </c>
      <c r="Y6" s="62" t="s">
        <v>13</v>
      </c>
      <c r="Z6" s="60" t="s">
        <v>14</v>
      </c>
      <c r="AB6" s="62" t="s">
        <v>3</v>
      </c>
      <c r="AC6" s="62" t="s">
        <v>15</v>
      </c>
      <c r="AE6" s="108" t="s">
        <v>74</v>
      </c>
      <c r="AF6" s="108" t="s">
        <v>437</v>
      </c>
      <c r="AG6" s="108" t="s">
        <v>75</v>
      </c>
      <c r="BS6" s="108" t="s">
        <v>74</v>
      </c>
      <c r="BT6" s="108" t="s">
        <v>438</v>
      </c>
      <c r="BU6" s="108" t="s">
        <v>75</v>
      </c>
    </row>
    <row r="7" spans="2:73" x14ac:dyDescent="0.2">
      <c r="B7" s="149" t="s">
        <v>16</v>
      </c>
      <c r="C7" s="261" t="s">
        <v>17</v>
      </c>
      <c r="D7" s="262"/>
      <c r="E7" s="150" t="s">
        <v>18</v>
      </c>
      <c r="F7" s="108" t="s">
        <v>19</v>
      </c>
      <c r="G7" s="261" t="s">
        <v>20</v>
      </c>
      <c r="H7" s="263"/>
      <c r="I7" s="263"/>
      <c r="J7" s="263"/>
      <c r="K7" s="263"/>
      <c r="L7" s="263"/>
      <c r="M7" s="263"/>
      <c r="N7" s="263"/>
      <c r="O7" s="263"/>
      <c r="P7" s="263"/>
      <c r="Q7" s="263"/>
      <c r="R7" s="263"/>
      <c r="S7" s="263"/>
      <c r="T7" s="263"/>
      <c r="U7" s="263"/>
      <c r="V7" s="263"/>
      <c r="W7" s="263"/>
      <c r="X7" s="262"/>
      <c r="Y7" s="108" t="s">
        <v>21</v>
      </c>
      <c r="Z7" s="149" t="s">
        <v>22</v>
      </c>
      <c r="AB7" s="62" t="s">
        <v>23</v>
      </c>
      <c r="AC7" s="62" t="s">
        <v>24</v>
      </c>
      <c r="AE7" s="109"/>
      <c r="AF7" s="109"/>
      <c r="AG7" s="109"/>
      <c r="AI7" s="151">
        <v>1</v>
      </c>
      <c r="AJ7" s="151">
        <v>2</v>
      </c>
      <c r="AK7" s="151">
        <v>3</v>
      </c>
      <c r="AL7" s="151">
        <v>4</v>
      </c>
      <c r="AM7" s="151">
        <v>5</v>
      </c>
      <c r="AN7" s="151">
        <v>6</v>
      </c>
      <c r="AO7" s="151">
        <v>7</v>
      </c>
      <c r="AP7" s="151">
        <v>8</v>
      </c>
      <c r="AQ7" s="151">
        <v>9</v>
      </c>
      <c r="AR7" s="151">
        <v>10</v>
      </c>
      <c r="AS7" s="151">
        <v>11</v>
      </c>
      <c r="AT7" s="151">
        <v>12</v>
      </c>
      <c r="AU7" s="151">
        <v>13</v>
      </c>
      <c r="AV7" s="151">
        <v>14</v>
      </c>
      <c r="AW7" s="151">
        <v>15</v>
      </c>
      <c r="AX7" s="151">
        <v>16</v>
      </c>
      <c r="AY7" s="151">
        <v>17</v>
      </c>
      <c r="AZ7" s="151">
        <v>18</v>
      </c>
      <c r="BA7" s="151">
        <v>19</v>
      </c>
      <c r="BB7" s="151">
        <v>20</v>
      </c>
      <c r="BC7" s="151">
        <v>21</v>
      </c>
      <c r="BD7" s="151">
        <v>22</v>
      </c>
      <c r="BE7" s="151">
        <v>23</v>
      </c>
      <c r="BF7" s="151">
        <v>24</v>
      </c>
      <c r="BG7" s="151">
        <v>25</v>
      </c>
      <c r="BH7" s="151">
        <v>26</v>
      </c>
      <c r="BI7" s="151">
        <v>27</v>
      </c>
      <c r="BJ7" s="151">
        <v>28</v>
      </c>
      <c r="BK7" s="151">
        <v>29</v>
      </c>
      <c r="BL7" s="151">
        <v>30</v>
      </c>
      <c r="BM7" s="151">
        <v>31</v>
      </c>
      <c r="BN7" s="151">
        <v>32</v>
      </c>
      <c r="BO7" s="151">
        <v>33</v>
      </c>
      <c r="BP7" s="151">
        <v>34</v>
      </c>
      <c r="BQ7" s="151">
        <v>35</v>
      </c>
      <c r="BR7" s="151">
        <v>36</v>
      </c>
      <c r="BS7" s="109"/>
      <c r="BT7" s="109"/>
      <c r="BU7" s="109"/>
    </row>
    <row r="8" spans="2:73" ht="12.75" customHeight="1" x14ac:dyDescent="0.2">
      <c r="B8" s="264" t="s">
        <v>439</v>
      </c>
      <c r="C8" s="152" t="s">
        <v>440</v>
      </c>
      <c r="D8" s="152" t="s">
        <v>441</v>
      </c>
      <c r="E8" s="153" t="s">
        <v>442</v>
      </c>
      <c r="F8" s="154">
        <v>838834.80999999994</v>
      </c>
      <c r="G8" s="154">
        <v>-74155.549999999988</v>
      </c>
      <c r="H8" s="154">
        <v>36542.827144379051</v>
      </c>
      <c r="I8" s="154">
        <v>-150447.51091420613</v>
      </c>
      <c r="J8" s="154">
        <v>0</v>
      </c>
      <c r="K8" s="154">
        <v>0</v>
      </c>
      <c r="L8" s="154">
        <v>-817</v>
      </c>
      <c r="M8" s="154">
        <v>-8746.85</v>
      </c>
      <c r="N8" s="154">
        <v>521.81999999999982</v>
      </c>
      <c r="O8" s="154">
        <v>0</v>
      </c>
      <c r="P8" s="154">
        <v>-0.06</v>
      </c>
      <c r="Q8" s="154">
        <v>-5632.95</v>
      </c>
      <c r="R8" s="154">
        <v>0</v>
      </c>
      <c r="S8" s="154">
        <v>0</v>
      </c>
      <c r="T8" s="154">
        <v>0</v>
      </c>
      <c r="U8" s="154">
        <v>0</v>
      </c>
      <c r="V8" s="154">
        <v>0</v>
      </c>
      <c r="W8" s="154">
        <v>0</v>
      </c>
      <c r="X8" s="154">
        <v>0</v>
      </c>
      <c r="Y8" s="154">
        <f>+SUM(F8:X8)</f>
        <v>636099.53623017285</v>
      </c>
      <c r="Z8" s="265" t="s">
        <v>443</v>
      </c>
      <c r="AB8" s="67" t="s">
        <v>8</v>
      </c>
      <c r="AC8" s="68" t="s">
        <v>29</v>
      </c>
      <c r="AE8" s="20" t="s">
        <v>705</v>
      </c>
      <c r="AF8" s="155">
        <v>636099.53623017285</v>
      </c>
      <c r="AG8" s="155">
        <f>+Y8-AF8</f>
        <v>0</v>
      </c>
      <c r="AI8" s="156" t="s">
        <v>444</v>
      </c>
      <c r="AJ8" s="156" t="s">
        <v>445</v>
      </c>
      <c r="AK8" s="156" t="s">
        <v>446</v>
      </c>
      <c r="AL8" s="156" t="s">
        <v>447</v>
      </c>
      <c r="AM8" s="156" t="s">
        <v>448</v>
      </c>
      <c r="AN8" s="156" t="s">
        <v>449</v>
      </c>
      <c r="AO8" s="156" t="s">
        <v>450</v>
      </c>
      <c r="AP8" s="156" t="s">
        <v>451</v>
      </c>
      <c r="AQ8" s="156" t="s">
        <v>452</v>
      </c>
      <c r="AR8" s="156" t="s">
        <v>453</v>
      </c>
      <c r="AS8" s="156" t="s">
        <v>454</v>
      </c>
      <c r="AT8" s="156" t="s">
        <v>455</v>
      </c>
      <c r="AU8" s="156" t="s">
        <v>456</v>
      </c>
      <c r="AV8" s="156" t="s">
        <v>457</v>
      </c>
      <c r="AW8" s="156" t="s">
        <v>458</v>
      </c>
      <c r="AX8" s="156"/>
      <c r="AY8" s="156"/>
      <c r="AZ8" s="156"/>
      <c r="BA8" s="156"/>
      <c r="BB8" s="156"/>
      <c r="BC8" s="156"/>
      <c r="BD8" s="156"/>
      <c r="BE8" s="156"/>
      <c r="BF8" s="156"/>
      <c r="BG8" s="156"/>
      <c r="BH8" s="156"/>
      <c r="BI8" s="156"/>
      <c r="BJ8" s="156"/>
      <c r="BK8" s="156"/>
      <c r="BL8" s="156"/>
      <c r="BM8" s="156"/>
      <c r="BN8" s="156"/>
      <c r="BO8" s="156"/>
      <c r="BP8" s="156"/>
      <c r="BQ8" s="156"/>
      <c r="BR8" s="156"/>
      <c r="BS8" s="20" t="str">
        <f>+AE8</f>
        <v>TS_1GAM-KAT</v>
      </c>
      <c r="BT8" s="155">
        <v>838834.81000000343</v>
      </c>
      <c r="BU8" s="155">
        <f>+BT8-F8</f>
        <v>3.4924596548080444E-9</v>
      </c>
    </row>
    <row r="9" spans="2:73" x14ac:dyDescent="0.2">
      <c r="B9" s="264"/>
      <c r="C9" s="152" t="s">
        <v>440</v>
      </c>
      <c r="D9" s="152" t="s">
        <v>459</v>
      </c>
      <c r="E9" s="157"/>
      <c r="F9" s="154">
        <v>0</v>
      </c>
      <c r="G9" s="154">
        <v>0</v>
      </c>
      <c r="H9" s="154">
        <v>0</v>
      </c>
      <c r="I9" s="154">
        <v>0</v>
      </c>
      <c r="J9" s="154">
        <v>0</v>
      </c>
      <c r="K9" s="154">
        <v>0</v>
      </c>
      <c r="L9" s="154">
        <v>0</v>
      </c>
      <c r="M9" s="154">
        <v>0</v>
      </c>
      <c r="N9" s="154">
        <v>0</v>
      </c>
      <c r="O9" s="154">
        <v>0</v>
      </c>
      <c r="P9" s="154">
        <v>0</v>
      </c>
      <c r="Q9" s="154">
        <v>0</v>
      </c>
      <c r="R9" s="154">
        <v>0</v>
      </c>
      <c r="S9" s="154">
        <v>0</v>
      </c>
      <c r="T9" s="154">
        <v>0</v>
      </c>
      <c r="U9" s="154">
        <v>0</v>
      </c>
      <c r="V9" s="154">
        <v>0</v>
      </c>
      <c r="W9" s="154">
        <v>0</v>
      </c>
      <c r="X9" s="154">
        <v>0</v>
      </c>
      <c r="Y9" s="154">
        <f t="shared" ref="Y9:Y35" si="0">+SUM(F9:X9)</f>
        <v>0</v>
      </c>
      <c r="Z9" s="265"/>
      <c r="AB9" s="67" t="s">
        <v>9</v>
      </c>
      <c r="AC9" s="68" t="s">
        <v>30</v>
      </c>
      <c r="AE9" s="20" t="s">
        <v>706</v>
      </c>
      <c r="AF9" s="155">
        <v>0</v>
      </c>
      <c r="AG9" s="155">
        <f t="shared" ref="AG9:AG27" si="1">+Y9-AF9</f>
        <v>0</v>
      </c>
      <c r="AI9" s="156"/>
      <c r="AJ9" s="156"/>
      <c r="AK9" s="156"/>
      <c r="AL9" s="156"/>
      <c r="AM9" s="156"/>
      <c r="AN9" s="156"/>
      <c r="AO9" s="156"/>
      <c r="AP9" s="156"/>
      <c r="AQ9" s="156"/>
      <c r="AR9" s="156"/>
      <c r="AS9" s="156"/>
      <c r="AT9" s="156"/>
      <c r="AU9" s="156"/>
      <c r="AV9" s="156"/>
      <c r="AW9" s="156"/>
      <c r="AX9" s="156"/>
      <c r="AY9" s="156"/>
      <c r="AZ9" s="156"/>
      <c r="BA9" s="156"/>
      <c r="BB9" s="156"/>
      <c r="BC9" s="156"/>
      <c r="BD9" s="156"/>
      <c r="BE9" s="156"/>
      <c r="BF9" s="156"/>
      <c r="BG9" s="156"/>
      <c r="BH9" s="156"/>
      <c r="BI9" s="156"/>
      <c r="BJ9" s="156"/>
      <c r="BK9" s="156"/>
      <c r="BL9" s="156"/>
      <c r="BM9" s="156"/>
      <c r="BN9" s="156"/>
      <c r="BO9" s="156"/>
      <c r="BP9" s="156"/>
      <c r="BQ9" s="156"/>
      <c r="BR9" s="156"/>
      <c r="BS9" s="20" t="str">
        <f t="shared" ref="BS9:BS35" si="2">+AE9</f>
        <v>TS_1GAM-KOG</v>
      </c>
      <c r="BT9" s="155">
        <v>0</v>
      </c>
      <c r="BU9" s="155">
        <f t="shared" ref="BU9:BU35" si="3">+BT9-F9</f>
        <v>0</v>
      </c>
    </row>
    <row r="10" spans="2:73" x14ac:dyDescent="0.2">
      <c r="B10" s="264"/>
      <c r="C10" s="152" t="s">
        <v>440</v>
      </c>
      <c r="D10" s="152" t="s">
        <v>460</v>
      </c>
      <c r="E10" s="157"/>
      <c r="F10" s="154">
        <v>0</v>
      </c>
      <c r="G10" s="154">
        <v>0</v>
      </c>
      <c r="H10" s="154">
        <v>0</v>
      </c>
      <c r="I10" s="154">
        <v>0</v>
      </c>
      <c r="J10" s="154">
        <v>0</v>
      </c>
      <c r="K10" s="154">
        <v>0</v>
      </c>
      <c r="L10" s="154">
        <v>0</v>
      </c>
      <c r="M10" s="154">
        <v>0</v>
      </c>
      <c r="N10" s="154">
        <v>0</v>
      </c>
      <c r="O10" s="154">
        <v>0</v>
      </c>
      <c r="P10" s="154">
        <v>0</v>
      </c>
      <c r="Q10" s="154">
        <v>0</v>
      </c>
      <c r="R10" s="154">
        <v>0</v>
      </c>
      <c r="S10" s="154">
        <v>0</v>
      </c>
      <c r="T10" s="154">
        <v>0</v>
      </c>
      <c r="U10" s="154">
        <v>0</v>
      </c>
      <c r="V10" s="154">
        <v>0</v>
      </c>
      <c r="W10" s="154">
        <v>0</v>
      </c>
      <c r="X10" s="154">
        <v>0</v>
      </c>
      <c r="Y10" s="154">
        <f t="shared" si="0"/>
        <v>0</v>
      </c>
      <c r="Z10" s="265"/>
      <c r="AB10" s="158" t="s">
        <v>10</v>
      </c>
      <c r="AC10" s="87" t="s">
        <v>461</v>
      </c>
      <c r="AE10" s="20" t="s">
        <v>707</v>
      </c>
      <c r="AF10" s="155">
        <v>0</v>
      </c>
      <c r="AG10" s="155">
        <f t="shared" si="1"/>
        <v>0</v>
      </c>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c r="BM10" s="156"/>
      <c r="BN10" s="156"/>
      <c r="BO10" s="156"/>
      <c r="BP10" s="156"/>
      <c r="BQ10" s="156"/>
      <c r="BR10" s="156"/>
      <c r="BS10" s="20" t="str">
        <f t="shared" si="2"/>
        <v>TS_1PIK-KAT</v>
      </c>
      <c r="BT10" s="155">
        <v>0</v>
      </c>
      <c r="BU10" s="155">
        <f t="shared" si="3"/>
        <v>0</v>
      </c>
    </row>
    <row r="11" spans="2:73" ht="25.5" x14ac:dyDescent="0.2">
      <c r="B11" s="264"/>
      <c r="C11" s="152" t="s">
        <v>440</v>
      </c>
      <c r="D11" s="157" t="s">
        <v>462</v>
      </c>
      <c r="E11" s="157"/>
      <c r="F11" s="154">
        <v>0</v>
      </c>
      <c r="G11" s="154">
        <v>0</v>
      </c>
      <c r="H11" s="154">
        <v>0</v>
      </c>
      <c r="I11" s="154">
        <v>0</v>
      </c>
      <c r="J11" s="154">
        <v>0</v>
      </c>
      <c r="K11" s="154">
        <v>0</v>
      </c>
      <c r="L11" s="154">
        <v>0</v>
      </c>
      <c r="M11" s="154">
        <v>0</v>
      </c>
      <c r="N11" s="154">
        <v>0</v>
      </c>
      <c r="O11" s="154">
        <v>0</v>
      </c>
      <c r="P11" s="154">
        <v>0</v>
      </c>
      <c r="Q11" s="154">
        <v>0</v>
      </c>
      <c r="R11" s="154">
        <v>0</v>
      </c>
      <c r="S11" s="154">
        <v>0</v>
      </c>
      <c r="T11" s="154">
        <v>0</v>
      </c>
      <c r="U11" s="154">
        <v>0</v>
      </c>
      <c r="V11" s="154">
        <v>0</v>
      </c>
      <c r="W11" s="154">
        <v>0</v>
      </c>
      <c r="X11" s="154">
        <v>0</v>
      </c>
      <c r="Y11" s="154">
        <f t="shared" si="0"/>
        <v>0</v>
      </c>
      <c r="Z11" s="265"/>
      <c r="AB11" s="159" t="s">
        <v>11</v>
      </c>
      <c r="AC11" s="160" t="s">
        <v>864</v>
      </c>
      <c r="AE11" s="20" t="s">
        <v>708</v>
      </c>
      <c r="AF11" s="155">
        <v>0</v>
      </c>
      <c r="AG11" s="155">
        <f t="shared" si="1"/>
        <v>0</v>
      </c>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c r="BM11" s="156"/>
      <c r="BN11" s="156"/>
      <c r="BO11" s="156"/>
      <c r="BP11" s="156"/>
      <c r="BQ11" s="156"/>
      <c r="BR11" s="156"/>
      <c r="BS11" s="20" t="str">
        <f t="shared" si="2"/>
        <v>TS_1PIK-KOG</v>
      </c>
      <c r="BT11" s="155">
        <v>0</v>
      </c>
      <c r="BU11" s="155">
        <f t="shared" si="3"/>
        <v>0</v>
      </c>
    </row>
    <row r="12" spans="2:73" x14ac:dyDescent="0.2">
      <c r="B12" s="264"/>
      <c r="C12" s="152" t="s">
        <v>463</v>
      </c>
      <c r="D12" s="161" t="s">
        <v>464</v>
      </c>
      <c r="E12" s="153" t="s">
        <v>442</v>
      </c>
      <c r="F12" s="154">
        <v>6536.449999999998</v>
      </c>
      <c r="G12" s="154">
        <v>-319.58</v>
      </c>
      <c r="H12" s="154">
        <v>14931.643230069005</v>
      </c>
      <c r="I12" s="154">
        <v>113935.61820612295</v>
      </c>
      <c r="J12" s="154">
        <v>0</v>
      </c>
      <c r="K12" s="154">
        <v>0</v>
      </c>
      <c r="L12" s="154">
        <v>817</v>
      </c>
      <c r="M12" s="154">
        <v>8746.85</v>
      </c>
      <c r="N12" s="154">
        <v>0</v>
      </c>
      <c r="O12" s="154">
        <v>0</v>
      </c>
      <c r="P12" s="154">
        <v>0</v>
      </c>
      <c r="Q12" s="154">
        <v>5632.95</v>
      </c>
      <c r="R12" s="154">
        <v>0</v>
      </c>
      <c r="S12" s="154">
        <v>0</v>
      </c>
      <c r="T12" s="154">
        <v>0</v>
      </c>
      <c r="U12" s="154">
        <v>0</v>
      </c>
      <c r="V12" s="154">
        <v>0</v>
      </c>
      <c r="W12" s="154">
        <v>0</v>
      </c>
      <c r="X12" s="154">
        <v>0</v>
      </c>
      <c r="Y12" s="154">
        <f t="shared" si="0"/>
        <v>150280.93143619198</v>
      </c>
      <c r="Z12" s="265"/>
      <c r="AB12" s="159" t="s">
        <v>12</v>
      </c>
      <c r="AC12" s="160" t="s">
        <v>865</v>
      </c>
      <c r="AE12" s="21" t="s">
        <v>709</v>
      </c>
      <c r="AF12" s="154">
        <v>150280.93143619198</v>
      </c>
      <c r="AG12" s="155">
        <f t="shared" si="1"/>
        <v>0</v>
      </c>
      <c r="AI12" s="156" t="s">
        <v>448</v>
      </c>
      <c r="AJ12" s="156" t="s">
        <v>449</v>
      </c>
      <c r="AK12" s="156" t="s">
        <v>465</v>
      </c>
      <c r="AL12" s="156" t="s">
        <v>451</v>
      </c>
      <c r="AM12" s="156" t="s">
        <v>453</v>
      </c>
      <c r="AN12" s="156" t="s">
        <v>454</v>
      </c>
      <c r="AO12" s="156" t="s">
        <v>455</v>
      </c>
      <c r="AP12" s="156" t="s">
        <v>456</v>
      </c>
      <c r="AQ12" s="156" t="s">
        <v>466</v>
      </c>
      <c r="AR12" s="156" t="s">
        <v>457</v>
      </c>
      <c r="AS12" s="156" t="s">
        <v>458</v>
      </c>
      <c r="AT12" s="156"/>
      <c r="AU12" s="156"/>
      <c r="AV12" s="156"/>
      <c r="AW12" s="156"/>
      <c r="AX12" s="156"/>
      <c r="AY12" s="156"/>
      <c r="AZ12" s="156"/>
      <c r="BA12" s="156"/>
      <c r="BB12" s="156"/>
      <c r="BC12" s="156"/>
      <c r="BD12" s="156"/>
      <c r="BE12" s="156"/>
      <c r="BF12" s="156"/>
      <c r="BG12" s="156"/>
      <c r="BH12" s="156"/>
      <c r="BI12" s="156"/>
      <c r="BJ12" s="156"/>
      <c r="BK12" s="156"/>
      <c r="BL12" s="156"/>
      <c r="BM12" s="156"/>
      <c r="BN12" s="156"/>
      <c r="BO12" s="156"/>
      <c r="BP12" s="156"/>
      <c r="BQ12" s="156"/>
      <c r="BR12" s="156"/>
      <c r="BS12" s="20" t="str">
        <f t="shared" si="2"/>
        <v>TS_2PER</v>
      </c>
      <c r="BT12" s="155">
        <v>6536.449999999998</v>
      </c>
      <c r="BU12" s="155">
        <f t="shared" si="3"/>
        <v>0</v>
      </c>
    </row>
    <row r="13" spans="2:73" x14ac:dyDescent="0.2">
      <c r="B13" s="264"/>
      <c r="C13" s="152" t="s">
        <v>463</v>
      </c>
      <c r="D13" s="161" t="s">
        <v>467</v>
      </c>
      <c r="E13" s="157"/>
      <c r="F13" s="154">
        <v>0</v>
      </c>
      <c r="G13" s="154">
        <v>0</v>
      </c>
      <c r="H13" s="154">
        <v>0</v>
      </c>
      <c r="I13" s="154">
        <v>0</v>
      </c>
      <c r="J13" s="154">
        <v>0</v>
      </c>
      <c r="K13" s="154">
        <v>0</v>
      </c>
      <c r="L13" s="154">
        <v>0</v>
      </c>
      <c r="M13" s="154">
        <v>0</v>
      </c>
      <c r="N13" s="154">
        <v>0</v>
      </c>
      <c r="O13" s="154">
        <v>0</v>
      </c>
      <c r="P13" s="154">
        <v>0</v>
      </c>
      <c r="Q13" s="154">
        <v>0</v>
      </c>
      <c r="R13" s="154">
        <v>0</v>
      </c>
      <c r="S13" s="154">
        <v>0</v>
      </c>
      <c r="T13" s="154">
        <v>0</v>
      </c>
      <c r="U13" s="154">
        <v>0</v>
      </c>
      <c r="V13" s="154">
        <v>0</v>
      </c>
      <c r="W13" s="154">
        <v>0</v>
      </c>
      <c r="X13" s="154">
        <v>0</v>
      </c>
      <c r="Y13" s="154">
        <f t="shared" si="0"/>
        <v>0</v>
      </c>
      <c r="Z13" s="265"/>
      <c r="AB13" s="162" t="s">
        <v>31</v>
      </c>
      <c r="AC13" s="163" t="s">
        <v>866</v>
      </c>
      <c r="AE13" s="20" t="s">
        <v>710</v>
      </c>
      <c r="AF13" s="155">
        <v>0</v>
      </c>
      <c r="AG13" s="155">
        <f t="shared" si="1"/>
        <v>0</v>
      </c>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156"/>
      <c r="BK13" s="156"/>
      <c r="BL13" s="156"/>
      <c r="BM13" s="156"/>
      <c r="BN13" s="156"/>
      <c r="BO13" s="156"/>
      <c r="BP13" s="156"/>
      <c r="BQ13" s="156"/>
      <c r="BR13" s="156"/>
      <c r="BS13" s="20" t="str">
        <f t="shared" si="2"/>
        <v>TS_2BAL</v>
      </c>
      <c r="BT13" s="155">
        <v>0</v>
      </c>
      <c r="BU13" s="155">
        <f t="shared" si="3"/>
        <v>0</v>
      </c>
    </row>
    <row r="14" spans="2:73" x14ac:dyDescent="0.2">
      <c r="B14" s="264"/>
      <c r="C14" s="152" t="s">
        <v>463</v>
      </c>
      <c r="D14" s="161" t="s">
        <v>468</v>
      </c>
      <c r="E14" s="157"/>
      <c r="F14" s="154">
        <v>0</v>
      </c>
      <c r="G14" s="154">
        <v>0</v>
      </c>
      <c r="H14" s="154">
        <v>0</v>
      </c>
      <c r="I14" s="154">
        <v>0</v>
      </c>
      <c r="J14" s="154">
        <v>0</v>
      </c>
      <c r="K14" s="154">
        <v>0</v>
      </c>
      <c r="L14" s="154">
        <v>0</v>
      </c>
      <c r="M14" s="154">
        <v>0</v>
      </c>
      <c r="N14" s="154">
        <v>0</v>
      </c>
      <c r="O14" s="154">
        <v>0</v>
      </c>
      <c r="P14" s="154">
        <v>0</v>
      </c>
      <c r="Q14" s="154">
        <v>0</v>
      </c>
      <c r="R14" s="154">
        <v>0</v>
      </c>
      <c r="S14" s="154">
        <v>0</v>
      </c>
      <c r="T14" s="154">
        <v>0</v>
      </c>
      <c r="U14" s="154">
        <v>0</v>
      </c>
      <c r="V14" s="154">
        <v>0</v>
      </c>
      <c r="W14" s="154">
        <v>0</v>
      </c>
      <c r="X14" s="154">
        <v>0</v>
      </c>
      <c r="Y14" s="154">
        <f t="shared" si="0"/>
        <v>0</v>
      </c>
      <c r="Z14" s="265"/>
      <c r="AB14" s="162" t="s">
        <v>32</v>
      </c>
      <c r="AC14" s="163" t="s">
        <v>867</v>
      </c>
      <c r="AE14" s="20" t="s">
        <v>711</v>
      </c>
      <c r="AF14" s="155">
        <v>0</v>
      </c>
      <c r="AG14" s="155">
        <f t="shared" si="1"/>
        <v>0</v>
      </c>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6"/>
      <c r="BF14" s="156"/>
      <c r="BG14" s="156"/>
      <c r="BH14" s="156"/>
      <c r="BI14" s="156"/>
      <c r="BJ14" s="156"/>
      <c r="BK14" s="156"/>
      <c r="BL14" s="156"/>
      <c r="BM14" s="156"/>
      <c r="BN14" s="156"/>
      <c r="BO14" s="156"/>
      <c r="BP14" s="156"/>
      <c r="BQ14" s="156"/>
      <c r="BR14" s="156"/>
      <c r="BS14" s="20" t="str">
        <f t="shared" si="2"/>
        <v>TS_2TER</v>
      </c>
      <c r="BT14" s="155">
        <v>0</v>
      </c>
      <c r="BU14" s="155">
        <f t="shared" si="3"/>
        <v>0</v>
      </c>
    </row>
    <row r="15" spans="2:73" x14ac:dyDescent="0.2">
      <c r="B15" s="264"/>
      <c r="C15" s="161" t="s">
        <v>469</v>
      </c>
      <c r="D15" s="161" t="s">
        <v>470</v>
      </c>
      <c r="E15" s="153"/>
      <c r="F15" s="154">
        <v>0</v>
      </c>
      <c r="G15" s="154">
        <v>0</v>
      </c>
      <c r="H15" s="154">
        <v>0</v>
      </c>
      <c r="I15" s="154">
        <v>72778.668522753782</v>
      </c>
      <c r="J15" s="154">
        <v>0</v>
      </c>
      <c r="K15" s="154">
        <v>0</v>
      </c>
      <c r="L15" s="154">
        <v>0</v>
      </c>
      <c r="M15" s="154">
        <v>0</v>
      </c>
      <c r="N15" s="154">
        <v>0</v>
      </c>
      <c r="O15" s="154">
        <v>0</v>
      </c>
      <c r="P15" s="154">
        <v>0</v>
      </c>
      <c r="Q15" s="154">
        <v>0</v>
      </c>
      <c r="R15" s="154">
        <v>0</v>
      </c>
      <c r="S15" s="154">
        <v>0</v>
      </c>
      <c r="T15" s="154">
        <v>0</v>
      </c>
      <c r="U15" s="154">
        <v>0</v>
      </c>
      <c r="V15" s="154">
        <v>0</v>
      </c>
      <c r="W15" s="154">
        <v>0</v>
      </c>
      <c r="X15" s="154">
        <v>0</v>
      </c>
      <c r="Y15" s="154">
        <f t="shared" si="0"/>
        <v>72778.668522753782</v>
      </c>
      <c r="Z15" s="265"/>
      <c r="AB15" s="162" t="s">
        <v>33</v>
      </c>
      <c r="AC15" s="163" t="s">
        <v>868</v>
      </c>
      <c r="AE15" s="20" t="s">
        <v>712</v>
      </c>
      <c r="AF15" s="155">
        <v>72778.668522753782</v>
      </c>
      <c r="AG15" s="155">
        <f t="shared" si="1"/>
        <v>0</v>
      </c>
      <c r="AI15" s="156" t="s">
        <v>451</v>
      </c>
      <c r="AJ15" s="156" t="s">
        <v>453</v>
      </c>
      <c r="AK15" s="156" t="s">
        <v>454</v>
      </c>
      <c r="AL15" s="156" t="s">
        <v>471</v>
      </c>
      <c r="AM15" s="156" t="s">
        <v>704</v>
      </c>
      <c r="AN15" s="156"/>
      <c r="AO15" s="156"/>
      <c r="AP15" s="156"/>
      <c r="AQ15" s="156"/>
      <c r="AR15" s="156"/>
      <c r="AS15" s="156"/>
      <c r="AT15" s="156"/>
      <c r="AU15" s="156"/>
      <c r="AV15" s="156"/>
      <c r="AW15" s="156"/>
      <c r="AX15" s="156"/>
      <c r="AY15" s="156"/>
      <c r="AZ15" s="156"/>
      <c r="BA15" s="156"/>
      <c r="BB15" s="156"/>
      <c r="BC15" s="156"/>
      <c r="BD15" s="156"/>
      <c r="BE15" s="156"/>
      <c r="BF15" s="156"/>
      <c r="BG15" s="156"/>
      <c r="BH15" s="156"/>
      <c r="BI15" s="156"/>
      <c r="BJ15" s="156"/>
      <c r="BK15" s="156"/>
      <c r="BL15" s="156"/>
      <c r="BM15" s="156"/>
      <c r="BN15" s="156"/>
      <c r="BO15" s="156"/>
      <c r="BP15" s="156"/>
      <c r="BQ15" s="156"/>
      <c r="BR15" s="156"/>
      <c r="BS15" s="20" t="str">
        <f t="shared" si="2"/>
        <v>TS_3MAŽ</v>
      </c>
      <c r="BT15" s="155">
        <v>0</v>
      </c>
      <c r="BU15" s="155">
        <f t="shared" si="3"/>
        <v>0</v>
      </c>
    </row>
    <row r="16" spans="2:73" x14ac:dyDescent="0.2">
      <c r="B16" s="264"/>
      <c r="C16" s="152" t="s">
        <v>472</v>
      </c>
      <c r="D16" s="161" t="s">
        <v>473</v>
      </c>
      <c r="E16" s="157"/>
      <c r="F16" s="154">
        <v>0</v>
      </c>
      <c r="G16" s="154">
        <v>0</v>
      </c>
      <c r="H16" s="154">
        <v>0</v>
      </c>
      <c r="I16" s="154">
        <v>0</v>
      </c>
      <c r="J16" s="154">
        <v>0</v>
      </c>
      <c r="K16" s="154">
        <v>0</v>
      </c>
      <c r="L16" s="154">
        <v>0</v>
      </c>
      <c r="M16" s="154">
        <v>0</v>
      </c>
      <c r="N16" s="154">
        <v>0</v>
      </c>
      <c r="O16" s="154">
        <v>0</v>
      </c>
      <c r="P16" s="154">
        <v>0</v>
      </c>
      <c r="Q16" s="154">
        <v>0</v>
      </c>
      <c r="R16" s="154">
        <v>0</v>
      </c>
      <c r="S16" s="154">
        <v>0</v>
      </c>
      <c r="T16" s="154">
        <v>0</v>
      </c>
      <c r="U16" s="154">
        <v>0</v>
      </c>
      <c r="V16" s="154">
        <v>0</v>
      </c>
      <c r="W16" s="154">
        <v>0</v>
      </c>
      <c r="X16" s="154">
        <v>0</v>
      </c>
      <c r="Y16" s="154">
        <f t="shared" si="0"/>
        <v>0</v>
      </c>
      <c r="Z16" s="265"/>
      <c r="AB16" s="162" t="s">
        <v>34</v>
      </c>
      <c r="AC16" s="163" t="s">
        <v>869</v>
      </c>
      <c r="AE16" s="20" t="s">
        <v>713</v>
      </c>
      <c r="AF16" s="155">
        <v>0</v>
      </c>
      <c r="AG16" s="155">
        <f t="shared" si="1"/>
        <v>0</v>
      </c>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6"/>
      <c r="BF16" s="156"/>
      <c r="BG16" s="156"/>
      <c r="BH16" s="156"/>
      <c r="BI16" s="156"/>
      <c r="BJ16" s="156"/>
      <c r="BK16" s="156"/>
      <c r="BL16" s="156"/>
      <c r="BM16" s="156"/>
      <c r="BN16" s="156"/>
      <c r="BO16" s="156"/>
      <c r="BP16" s="156"/>
      <c r="BQ16" s="156"/>
      <c r="BR16" s="156"/>
      <c r="BS16" s="20" t="str">
        <f t="shared" si="2"/>
        <v>TS_4KVT</v>
      </c>
      <c r="BT16" s="155">
        <v>0</v>
      </c>
      <c r="BU16" s="155">
        <f t="shared" si="3"/>
        <v>0</v>
      </c>
    </row>
    <row r="17" spans="2:73" x14ac:dyDescent="0.2">
      <c r="B17" s="264"/>
      <c r="C17" s="152" t="s">
        <v>472</v>
      </c>
      <c r="D17" s="161" t="s">
        <v>474</v>
      </c>
      <c r="E17" s="157"/>
      <c r="F17" s="154">
        <v>0</v>
      </c>
      <c r="G17" s="154">
        <v>0</v>
      </c>
      <c r="H17" s="154">
        <v>0</v>
      </c>
      <c r="I17" s="154">
        <v>0</v>
      </c>
      <c r="J17" s="154">
        <v>0</v>
      </c>
      <c r="K17" s="154">
        <v>0</v>
      </c>
      <c r="L17" s="154">
        <v>0</v>
      </c>
      <c r="M17" s="154">
        <v>0</v>
      </c>
      <c r="N17" s="154">
        <v>0</v>
      </c>
      <c r="O17" s="154">
        <v>0</v>
      </c>
      <c r="P17" s="154">
        <v>0</v>
      </c>
      <c r="Q17" s="154">
        <v>0</v>
      </c>
      <c r="R17" s="154">
        <v>0</v>
      </c>
      <c r="S17" s="154">
        <v>0</v>
      </c>
      <c r="T17" s="154">
        <v>0</v>
      </c>
      <c r="U17" s="154">
        <v>0</v>
      </c>
      <c r="V17" s="154">
        <v>0</v>
      </c>
      <c r="W17" s="154">
        <v>0</v>
      </c>
      <c r="X17" s="154">
        <v>0</v>
      </c>
      <c r="Y17" s="154">
        <f t="shared" si="0"/>
        <v>0</v>
      </c>
      <c r="Z17" s="265"/>
      <c r="AB17" s="162" t="s">
        <v>35</v>
      </c>
      <c r="AC17" s="163" t="s">
        <v>870</v>
      </c>
      <c r="AE17" s="20" t="s">
        <v>714</v>
      </c>
      <c r="AF17" s="155">
        <v>0</v>
      </c>
      <c r="AG17" s="155">
        <f t="shared" si="1"/>
        <v>0</v>
      </c>
      <c r="AI17" s="156"/>
      <c r="AJ17" s="156"/>
      <c r="AK17" s="156"/>
      <c r="AL17" s="156"/>
      <c r="AM17" s="156"/>
      <c r="AN17" s="156"/>
      <c r="AO17" s="156"/>
      <c r="AP17" s="156"/>
      <c r="AQ17" s="156"/>
      <c r="AR17" s="156"/>
      <c r="AS17" s="156"/>
      <c r="AT17" s="156"/>
      <c r="AU17" s="156"/>
      <c r="AV17" s="156"/>
      <c r="AW17" s="156"/>
      <c r="AX17" s="156"/>
      <c r="AY17" s="156"/>
      <c r="AZ17" s="156"/>
      <c r="BA17" s="156"/>
      <c r="BB17" s="156"/>
      <c r="BC17" s="156"/>
      <c r="BD17" s="156"/>
      <c r="BE17" s="156"/>
      <c r="BF17" s="156"/>
      <c r="BG17" s="156"/>
      <c r="BH17" s="156"/>
      <c r="BI17" s="156"/>
      <c r="BJ17" s="156"/>
      <c r="BK17" s="156"/>
      <c r="BL17" s="156"/>
      <c r="BM17" s="156"/>
      <c r="BN17" s="156"/>
      <c r="BO17" s="156"/>
      <c r="BP17" s="156"/>
      <c r="BQ17" s="156"/>
      <c r="BR17" s="156"/>
      <c r="BS17" s="20" t="str">
        <f t="shared" si="2"/>
        <v>TS_4KVG</v>
      </c>
      <c r="BT17" s="155">
        <v>0</v>
      </c>
      <c r="BU17" s="155">
        <f t="shared" si="3"/>
        <v>0</v>
      </c>
    </row>
    <row r="18" spans="2:73" x14ac:dyDescent="0.2">
      <c r="B18" s="264"/>
      <c r="C18" s="152" t="s">
        <v>472</v>
      </c>
      <c r="D18" s="161" t="s">
        <v>475</v>
      </c>
      <c r="E18" s="157"/>
      <c r="F18" s="154">
        <v>0</v>
      </c>
      <c r="G18" s="154">
        <v>0</v>
      </c>
      <c r="H18" s="154">
        <v>0</v>
      </c>
      <c r="I18" s="154">
        <v>0</v>
      </c>
      <c r="J18" s="154">
        <v>0</v>
      </c>
      <c r="K18" s="154">
        <v>0</v>
      </c>
      <c r="L18" s="154">
        <v>0</v>
      </c>
      <c r="M18" s="154">
        <v>0</v>
      </c>
      <c r="N18" s="154">
        <v>0</v>
      </c>
      <c r="O18" s="154">
        <v>0</v>
      </c>
      <c r="P18" s="154">
        <v>0</v>
      </c>
      <c r="Q18" s="154">
        <v>0</v>
      </c>
      <c r="R18" s="154">
        <v>0</v>
      </c>
      <c r="S18" s="154">
        <v>0</v>
      </c>
      <c r="T18" s="154">
        <v>0</v>
      </c>
      <c r="U18" s="154">
        <v>0</v>
      </c>
      <c r="V18" s="154">
        <v>0</v>
      </c>
      <c r="W18" s="154">
        <v>0</v>
      </c>
      <c r="X18" s="154">
        <v>0</v>
      </c>
      <c r="Y18" s="154">
        <f t="shared" si="0"/>
        <v>0</v>
      </c>
      <c r="Z18" s="265"/>
      <c r="AB18" s="162" t="s">
        <v>36</v>
      </c>
      <c r="AC18" s="163" t="s">
        <v>871</v>
      </c>
      <c r="AE18" s="20" t="s">
        <v>715</v>
      </c>
      <c r="AF18" s="155">
        <v>0</v>
      </c>
      <c r="AG18" s="155">
        <f t="shared" si="1"/>
        <v>0</v>
      </c>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6"/>
      <c r="BF18" s="156"/>
      <c r="BG18" s="156"/>
      <c r="BH18" s="156"/>
      <c r="BI18" s="156"/>
      <c r="BJ18" s="156"/>
      <c r="BK18" s="156"/>
      <c r="BL18" s="156"/>
      <c r="BM18" s="156"/>
      <c r="BN18" s="156"/>
      <c r="BO18" s="156"/>
      <c r="BP18" s="156"/>
      <c r="BQ18" s="156"/>
      <c r="BR18" s="156"/>
      <c r="BS18" s="20" t="str">
        <f t="shared" si="2"/>
        <v>TS_4KVP</v>
      </c>
      <c r="BT18" s="155">
        <v>0</v>
      </c>
      <c r="BU18" s="155">
        <f t="shared" si="3"/>
        <v>0</v>
      </c>
    </row>
    <row r="19" spans="2:73" x14ac:dyDescent="0.2">
      <c r="B19" s="264"/>
      <c r="C19" s="161" t="s">
        <v>476</v>
      </c>
      <c r="D19" s="161" t="s">
        <v>477</v>
      </c>
      <c r="E19" s="157"/>
      <c r="F19" s="154">
        <v>0</v>
      </c>
      <c r="G19" s="154">
        <v>0</v>
      </c>
      <c r="H19" s="154">
        <v>0</v>
      </c>
      <c r="I19" s="154">
        <v>0</v>
      </c>
      <c r="J19" s="154">
        <v>0</v>
      </c>
      <c r="K19" s="154">
        <v>0</v>
      </c>
      <c r="L19" s="154">
        <v>0</v>
      </c>
      <c r="M19" s="154">
        <v>0</v>
      </c>
      <c r="N19" s="154">
        <v>0</v>
      </c>
      <c r="O19" s="154">
        <v>0</v>
      </c>
      <c r="P19" s="154">
        <v>0</v>
      </c>
      <c r="Q19" s="154">
        <v>0</v>
      </c>
      <c r="R19" s="154">
        <v>0</v>
      </c>
      <c r="S19" s="154">
        <v>0</v>
      </c>
      <c r="T19" s="154">
        <v>0</v>
      </c>
      <c r="U19" s="154">
        <v>0</v>
      </c>
      <c r="V19" s="154">
        <v>0</v>
      </c>
      <c r="W19" s="154">
        <v>0</v>
      </c>
      <c r="X19" s="154">
        <v>0</v>
      </c>
      <c r="Y19" s="154">
        <f t="shared" si="0"/>
        <v>0</v>
      </c>
      <c r="Z19" s="265"/>
      <c r="AB19" s="162" t="s">
        <v>37</v>
      </c>
      <c r="AC19" s="163" t="s">
        <v>872</v>
      </c>
      <c r="AE19" s="20" t="s">
        <v>716</v>
      </c>
      <c r="AF19" s="155">
        <v>0</v>
      </c>
      <c r="AG19" s="155">
        <f t="shared" si="1"/>
        <v>0</v>
      </c>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6"/>
      <c r="BF19" s="156"/>
      <c r="BG19" s="156"/>
      <c r="BH19" s="156"/>
      <c r="BI19" s="156"/>
      <c r="BJ19" s="156"/>
      <c r="BK19" s="156"/>
      <c r="BL19" s="156"/>
      <c r="BM19" s="156"/>
      <c r="BN19" s="156"/>
      <c r="BO19" s="156"/>
      <c r="BP19" s="156"/>
      <c r="BQ19" s="156"/>
      <c r="BR19" s="156"/>
      <c r="BS19" s="20" t="str">
        <f t="shared" si="2"/>
        <v>TS_5NKVP</v>
      </c>
      <c r="BT19" s="155">
        <v>0</v>
      </c>
      <c r="BU19" s="155">
        <f t="shared" si="3"/>
        <v>0</v>
      </c>
    </row>
    <row r="20" spans="2:73" x14ac:dyDescent="0.2">
      <c r="B20" s="264"/>
      <c r="C20" s="152" t="s">
        <v>478</v>
      </c>
      <c r="D20" s="161" t="s">
        <v>479</v>
      </c>
      <c r="E20" s="153" t="s">
        <v>442</v>
      </c>
      <c r="F20" s="154">
        <v>3683.1</v>
      </c>
      <c r="G20" s="154">
        <v>-66.77</v>
      </c>
      <c r="H20" s="154">
        <v>1020.2656744055157</v>
      </c>
      <c r="I20" s="154">
        <v>-2117.64</v>
      </c>
      <c r="J20" s="154">
        <v>0</v>
      </c>
      <c r="K20" s="154">
        <v>0</v>
      </c>
      <c r="L20" s="154">
        <v>0</v>
      </c>
      <c r="M20" s="154">
        <v>0</v>
      </c>
      <c r="N20" s="154">
        <v>0</v>
      </c>
      <c r="O20" s="154">
        <v>0</v>
      </c>
      <c r="P20" s="154">
        <v>0</v>
      </c>
      <c r="Q20" s="154">
        <v>0</v>
      </c>
      <c r="R20" s="154">
        <v>0</v>
      </c>
      <c r="S20" s="154">
        <v>0</v>
      </c>
      <c r="T20" s="154">
        <v>0</v>
      </c>
      <c r="U20" s="154">
        <v>0</v>
      </c>
      <c r="V20" s="154">
        <v>0</v>
      </c>
      <c r="W20" s="154">
        <v>0</v>
      </c>
      <c r="X20" s="154">
        <v>0</v>
      </c>
      <c r="Y20" s="154">
        <f t="shared" si="0"/>
        <v>2518.9556744055158</v>
      </c>
      <c r="Z20" s="265"/>
      <c r="AB20" s="162" t="s">
        <v>38</v>
      </c>
      <c r="AC20" s="163">
        <v>0</v>
      </c>
      <c r="AE20" s="20" t="s">
        <v>44</v>
      </c>
      <c r="AF20" s="155">
        <v>2518.9556744055158</v>
      </c>
      <c r="AG20" s="155">
        <f t="shared" si="1"/>
        <v>0</v>
      </c>
      <c r="AI20" s="156" t="s">
        <v>480</v>
      </c>
      <c r="AJ20" s="156" t="s">
        <v>453</v>
      </c>
      <c r="AK20" s="156" t="s">
        <v>454</v>
      </c>
      <c r="AL20" s="156" t="s">
        <v>481</v>
      </c>
      <c r="AM20" s="156" t="s">
        <v>471</v>
      </c>
      <c r="AN20" s="156"/>
      <c r="AO20" s="156"/>
      <c r="AP20" s="156"/>
      <c r="AQ20" s="156"/>
      <c r="AR20" s="156"/>
      <c r="AS20" s="156"/>
      <c r="AT20" s="156"/>
      <c r="AU20" s="156"/>
      <c r="AV20" s="156"/>
      <c r="AW20" s="156"/>
      <c r="AX20" s="156"/>
      <c r="AY20" s="156"/>
      <c r="AZ20" s="156"/>
      <c r="BA20" s="156"/>
      <c r="BB20" s="156"/>
      <c r="BC20" s="156"/>
      <c r="BD20" s="156"/>
      <c r="BE20" s="156"/>
      <c r="BF20" s="156"/>
      <c r="BG20" s="156"/>
      <c r="BH20" s="156"/>
      <c r="BI20" s="156"/>
      <c r="BJ20" s="156"/>
      <c r="BK20" s="156"/>
      <c r="BL20" s="156"/>
      <c r="BM20" s="156"/>
      <c r="BN20" s="156"/>
      <c r="BO20" s="156"/>
      <c r="BP20" s="156"/>
      <c r="BQ20" s="156"/>
      <c r="BR20" s="156"/>
      <c r="BS20" s="20" t="str">
        <f t="shared" si="2"/>
        <v>TS_6SIP</v>
      </c>
      <c r="BT20" s="155">
        <v>3683.1</v>
      </c>
      <c r="BU20" s="155">
        <f t="shared" si="3"/>
        <v>0</v>
      </c>
    </row>
    <row r="21" spans="2:73" x14ac:dyDescent="0.2">
      <c r="B21" s="264"/>
      <c r="C21" s="152" t="s">
        <v>478</v>
      </c>
      <c r="D21" s="161" t="s">
        <v>482</v>
      </c>
      <c r="E21" s="157"/>
      <c r="F21" s="154">
        <v>0</v>
      </c>
      <c r="G21" s="154">
        <v>0</v>
      </c>
      <c r="H21" s="154">
        <v>0</v>
      </c>
      <c r="I21" s="154">
        <v>0</v>
      </c>
      <c r="J21" s="154">
        <v>0</v>
      </c>
      <c r="K21" s="154">
        <v>0</v>
      </c>
      <c r="L21" s="154">
        <v>0</v>
      </c>
      <c r="M21" s="154">
        <v>0</v>
      </c>
      <c r="N21" s="154">
        <v>0</v>
      </c>
      <c r="O21" s="154">
        <v>0</v>
      </c>
      <c r="P21" s="154">
        <v>0</v>
      </c>
      <c r="Q21" s="154">
        <v>0</v>
      </c>
      <c r="R21" s="154">
        <v>0</v>
      </c>
      <c r="S21" s="154">
        <v>0</v>
      </c>
      <c r="T21" s="154">
        <v>0</v>
      </c>
      <c r="U21" s="154">
        <v>0</v>
      </c>
      <c r="V21" s="154">
        <v>0</v>
      </c>
      <c r="W21" s="154">
        <v>0</v>
      </c>
      <c r="X21" s="154">
        <v>0</v>
      </c>
      <c r="Y21" s="154">
        <f t="shared" si="0"/>
        <v>0</v>
      </c>
      <c r="Z21" s="265"/>
      <c r="AB21" s="162" t="s">
        <v>39</v>
      </c>
      <c r="AC21" s="163">
        <v>0</v>
      </c>
      <c r="AE21" s="20" t="s">
        <v>717</v>
      </c>
      <c r="AF21" s="155">
        <v>0</v>
      </c>
      <c r="AG21" s="155">
        <f t="shared" si="1"/>
        <v>0</v>
      </c>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6"/>
      <c r="BG21" s="156"/>
      <c r="BH21" s="156"/>
      <c r="BI21" s="156"/>
      <c r="BJ21" s="156"/>
      <c r="BK21" s="156"/>
      <c r="BL21" s="156"/>
      <c r="BM21" s="156"/>
      <c r="BN21" s="156"/>
      <c r="BO21" s="156"/>
      <c r="BP21" s="156"/>
      <c r="BQ21" s="156"/>
      <c r="BR21" s="156"/>
      <c r="BS21" s="20" t="str">
        <f t="shared" si="2"/>
        <v>TS_6SIR</v>
      </c>
      <c r="BT21" s="155">
        <v>0</v>
      </c>
      <c r="BU21" s="155">
        <f t="shared" si="3"/>
        <v>0</v>
      </c>
    </row>
    <row r="22" spans="2:73" x14ac:dyDescent="0.2">
      <c r="B22" s="264"/>
      <c r="C22" s="161" t="s">
        <v>483</v>
      </c>
      <c r="D22" s="161" t="s">
        <v>477</v>
      </c>
      <c r="E22" s="157"/>
      <c r="F22" s="154">
        <v>0</v>
      </c>
      <c r="G22" s="154">
        <v>0</v>
      </c>
      <c r="H22" s="154">
        <v>0</v>
      </c>
      <c r="I22" s="154">
        <v>0</v>
      </c>
      <c r="J22" s="154">
        <v>0</v>
      </c>
      <c r="K22" s="154">
        <v>0</v>
      </c>
      <c r="L22" s="154">
        <v>0</v>
      </c>
      <c r="M22" s="154">
        <v>0</v>
      </c>
      <c r="N22" s="154">
        <v>0</v>
      </c>
      <c r="O22" s="154">
        <v>0</v>
      </c>
      <c r="P22" s="154">
        <v>0</v>
      </c>
      <c r="Q22" s="154">
        <v>0</v>
      </c>
      <c r="R22" s="154">
        <v>0</v>
      </c>
      <c r="S22" s="154">
        <v>0</v>
      </c>
      <c r="T22" s="154">
        <v>0</v>
      </c>
      <c r="U22" s="154">
        <v>0</v>
      </c>
      <c r="V22" s="154">
        <v>0</v>
      </c>
      <c r="W22" s="154">
        <v>0</v>
      </c>
      <c r="X22" s="154">
        <v>0</v>
      </c>
      <c r="Y22" s="154">
        <f t="shared" si="0"/>
        <v>0</v>
      </c>
      <c r="Z22" s="265"/>
      <c r="AB22" s="162" t="s">
        <v>40</v>
      </c>
      <c r="AC22" s="163">
        <v>0</v>
      </c>
      <c r="AE22" s="20" t="s">
        <v>718</v>
      </c>
      <c r="AF22" s="155">
        <v>0</v>
      </c>
      <c r="AG22" s="155">
        <f t="shared" si="1"/>
        <v>0</v>
      </c>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6"/>
      <c r="BF22" s="156"/>
      <c r="BG22" s="156"/>
      <c r="BH22" s="156"/>
      <c r="BI22" s="156"/>
      <c r="BJ22" s="156"/>
      <c r="BK22" s="156"/>
      <c r="BL22" s="156"/>
      <c r="BM22" s="156"/>
      <c r="BN22" s="156"/>
      <c r="BO22" s="156"/>
      <c r="BP22" s="156"/>
      <c r="BQ22" s="156"/>
      <c r="BR22" s="156"/>
      <c r="BS22" s="20" t="str">
        <f t="shared" si="2"/>
        <v>TS_7ATL</v>
      </c>
      <c r="BT22" s="155">
        <v>0</v>
      </c>
      <c r="BU22" s="155">
        <f t="shared" si="3"/>
        <v>0</v>
      </c>
    </row>
    <row r="23" spans="2:73" ht="99.75" customHeight="1" x14ac:dyDescent="0.2">
      <c r="B23" s="264"/>
      <c r="C23" s="152" t="s">
        <v>484</v>
      </c>
      <c r="D23" s="161" t="s">
        <v>485</v>
      </c>
      <c r="E23" s="153" t="s">
        <v>442</v>
      </c>
      <c r="F23" s="154">
        <v>558674.08000000007</v>
      </c>
      <c r="G23" s="154">
        <v>-93814.910000000018</v>
      </c>
      <c r="H23" s="154">
        <v>2610.3253586038522</v>
      </c>
      <c r="I23" s="154">
        <v>-77653.134230285083</v>
      </c>
      <c r="J23" s="154">
        <v>0</v>
      </c>
      <c r="K23" s="154">
        <v>0</v>
      </c>
      <c r="L23" s="154">
        <v>0</v>
      </c>
      <c r="M23" s="154">
        <v>0</v>
      </c>
      <c r="N23" s="154">
        <v>0</v>
      </c>
      <c r="O23" s="154">
        <v>0</v>
      </c>
      <c r="P23" s="154">
        <v>0</v>
      </c>
      <c r="Q23" s="154">
        <v>0</v>
      </c>
      <c r="R23" s="154">
        <v>0</v>
      </c>
      <c r="S23" s="154">
        <v>0</v>
      </c>
      <c r="T23" s="154">
        <v>0</v>
      </c>
      <c r="U23" s="154">
        <v>0</v>
      </c>
      <c r="V23" s="154">
        <v>0</v>
      </c>
      <c r="W23" s="154">
        <v>0</v>
      </c>
      <c r="X23" s="154">
        <v>0</v>
      </c>
      <c r="Y23" s="154">
        <f t="shared" si="0"/>
        <v>389816.36112831882</v>
      </c>
      <c r="Z23" s="265"/>
      <c r="AB23" s="162" t="s">
        <v>41</v>
      </c>
      <c r="AC23" s="163">
        <v>0</v>
      </c>
      <c r="AE23" s="21" t="s">
        <v>719</v>
      </c>
      <c r="AF23" s="154">
        <v>389816.36112831882</v>
      </c>
      <c r="AG23" s="154">
        <f t="shared" si="1"/>
        <v>0</v>
      </c>
      <c r="AI23" s="156" t="s">
        <v>448</v>
      </c>
      <c r="AJ23" s="156" t="s">
        <v>449</v>
      </c>
      <c r="AK23" s="156" t="s">
        <v>486</v>
      </c>
      <c r="AL23" s="156" t="s">
        <v>450</v>
      </c>
      <c r="AM23" s="156" t="s">
        <v>487</v>
      </c>
      <c r="AN23" s="156" t="s">
        <v>465</v>
      </c>
      <c r="AO23" s="156" t="s">
        <v>451</v>
      </c>
      <c r="AP23" s="156" t="s">
        <v>488</v>
      </c>
      <c r="AQ23" s="156" t="s">
        <v>453</v>
      </c>
      <c r="AR23" s="156" t="s">
        <v>454</v>
      </c>
      <c r="AS23" s="156" t="s">
        <v>455</v>
      </c>
      <c r="AT23" s="156" t="s">
        <v>456</v>
      </c>
      <c r="AU23" s="156" t="s">
        <v>466</v>
      </c>
      <c r="AV23" s="156" t="s">
        <v>489</v>
      </c>
      <c r="AW23" s="156" t="s">
        <v>490</v>
      </c>
      <c r="AX23" s="156" t="s">
        <v>458</v>
      </c>
      <c r="AY23" s="156" t="s">
        <v>471</v>
      </c>
      <c r="AZ23" s="156"/>
      <c r="BA23" s="156"/>
      <c r="BB23" s="156"/>
      <c r="BC23" s="156"/>
      <c r="BD23" s="156"/>
      <c r="BE23" s="156"/>
      <c r="BF23" s="156"/>
      <c r="BG23" s="156"/>
      <c r="BH23" s="156"/>
      <c r="BI23" s="156"/>
      <c r="BJ23" s="156"/>
      <c r="BK23" s="156"/>
      <c r="BL23" s="156"/>
      <c r="BM23" s="156"/>
      <c r="BN23" s="156"/>
      <c r="BO23" s="156"/>
      <c r="BP23" s="156"/>
      <c r="BQ23" s="156"/>
      <c r="BR23" s="156"/>
      <c r="BS23" s="20" t="str">
        <f t="shared" si="2"/>
        <v>TS_8ELE</v>
      </c>
      <c r="BT23" s="155">
        <v>558674.07999999996</v>
      </c>
      <c r="BU23" s="155">
        <f t="shared" si="3"/>
        <v>0</v>
      </c>
    </row>
    <row r="24" spans="2:73" x14ac:dyDescent="0.2">
      <c r="B24" s="264"/>
      <c r="C24" s="161" t="s">
        <v>491</v>
      </c>
      <c r="D24" s="161" t="s">
        <v>492</v>
      </c>
      <c r="E24" s="157"/>
      <c r="F24" s="154">
        <v>0</v>
      </c>
      <c r="G24" s="154">
        <v>0</v>
      </c>
      <c r="H24" s="154">
        <v>0</v>
      </c>
      <c r="I24" s="154">
        <v>0</v>
      </c>
      <c r="J24" s="154">
        <v>0</v>
      </c>
      <c r="K24" s="154">
        <v>0</v>
      </c>
      <c r="L24" s="154">
        <v>0</v>
      </c>
      <c r="M24" s="154">
        <v>0</v>
      </c>
      <c r="N24" s="154">
        <v>0</v>
      </c>
      <c r="O24" s="154">
        <v>0</v>
      </c>
      <c r="P24" s="154">
        <v>0</v>
      </c>
      <c r="Q24" s="154">
        <v>0</v>
      </c>
      <c r="R24" s="154">
        <v>0</v>
      </c>
      <c r="S24" s="154">
        <v>0</v>
      </c>
      <c r="T24" s="154">
        <v>0</v>
      </c>
      <c r="U24" s="154">
        <v>0</v>
      </c>
      <c r="V24" s="154">
        <v>0</v>
      </c>
      <c r="W24" s="154">
        <v>0</v>
      </c>
      <c r="X24" s="154">
        <v>0</v>
      </c>
      <c r="Y24" s="154">
        <f t="shared" si="0"/>
        <v>0</v>
      </c>
      <c r="Z24" s="265"/>
      <c r="AB24" s="162" t="s">
        <v>42</v>
      </c>
      <c r="AC24" s="163">
        <v>0</v>
      </c>
      <c r="AE24" s="21" t="s">
        <v>720</v>
      </c>
      <c r="AF24" s="154">
        <v>0</v>
      </c>
      <c r="AG24" s="154">
        <f t="shared" si="1"/>
        <v>0</v>
      </c>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6"/>
      <c r="BE24" s="156"/>
      <c r="BF24" s="156"/>
      <c r="BG24" s="156"/>
      <c r="BH24" s="156"/>
      <c r="BI24" s="156"/>
      <c r="BJ24" s="156"/>
      <c r="BK24" s="156"/>
      <c r="BL24" s="156"/>
      <c r="BM24" s="156"/>
      <c r="BN24" s="156"/>
      <c r="BO24" s="156"/>
      <c r="BP24" s="156"/>
      <c r="BQ24" s="156"/>
      <c r="BR24" s="156"/>
      <c r="BS24" s="20" t="str">
        <f t="shared" si="2"/>
        <v>TS_9KITA</v>
      </c>
      <c r="BT24" s="155">
        <v>0</v>
      </c>
      <c r="BU24" s="155">
        <f t="shared" si="3"/>
        <v>0</v>
      </c>
    </row>
    <row r="25" spans="2:73" x14ac:dyDescent="0.2">
      <c r="B25" s="264"/>
      <c r="C25" s="161" t="s">
        <v>491</v>
      </c>
      <c r="D25" s="161" t="s">
        <v>493</v>
      </c>
      <c r="E25" s="157"/>
      <c r="F25" s="154">
        <v>0</v>
      </c>
      <c r="G25" s="154">
        <v>0</v>
      </c>
      <c r="H25" s="154">
        <v>0</v>
      </c>
      <c r="I25" s="154">
        <v>0</v>
      </c>
      <c r="J25" s="154">
        <v>0</v>
      </c>
      <c r="K25" s="154">
        <v>0</v>
      </c>
      <c r="L25" s="154">
        <v>0</v>
      </c>
      <c r="M25" s="154">
        <v>0</v>
      </c>
      <c r="N25" s="154">
        <v>0</v>
      </c>
      <c r="O25" s="154">
        <v>0</v>
      </c>
      <c r="P25" s="154">
        <v>0</v>
      </c>
      <c r="Q25" s="154">
        <v>0</v>
      </c>
      <c r="R25" s="154">
        <v>0</v>
      </c>
      <c r="S25" s="154">
        <v>0</v>
      </c>
      <c r="T25" s="154">
        <v>0</v>
      </c>
      <c r="U25" s="154">
        <v>0</v>
      </c>
      <c r="V25" s="154">
        <v>0</v>
      </c>
      <c r="W25" s="154">
        <v>0</v>
      </c>
      <c r="X25" s="154">
        <v>0</v>
      </c>
      <c r="Y25" s="154">
        <f t="shared" si="0"/>
        <v>0</v>
      </c>
      <c r="Z25" s="265"/>
      <c r="AB25" s="162" t="s">
        <v>72</v>
      </c>
      <c r="AC25" s="163">
        <v>0</v>
      </c>
      <c r="AE25" s="21" t="s">
        <v>721</v>
      </c>
      <c r="AF25" s="154">
        <v>0</v>
      </c>
      <c r="AG25" s="154">
        <f t="shared" si="1"/>
        <v>0</v>
      </c>
      <c r="AI25" s="156"/>
      <c r="AJ25" s="156"/>
      <c r="AK25" s="156"/>
      <c r="AL25" s="156"/>
      <c r="AM25" s="156"/>
      <c r="AN25" s="156"/>
      <c r="AO25" s="156"/>
      <c r="AP25" s="156"/>
      <c r="AQ25" s="156"/>
      <c r="AR25" s="156"/>
      <c r="AS25" s="156"/>
      <c r="AT25" s="156"/>
      <c r="AU25" s="156"/>
      <c r="AV25" s="156"/>
      <c r="AW25" s="156"/>
      <c r="AX25" s="156"/>
      <c r="AY25" s="156"/>
      <c r="AZ25" s="156"/>
      <c r="BA25" s="156"/>
      <c r="BB25" s="156"/>
      <c r="BC25" s="156"/>
      <c r="BD25" s="156"/>
      <c r="BE25" s="156"/>
      <c r="BF25" s="156"/>
      <c r="BG25" s="156"/>
      <c r="BH25" s="156"/>
      <c r="BI25" s="156"/>
      <c r="BJ25" s="156"/>
      <c r="BK25" s="156"/>
      <c r="BL25" s="156"/>
      <c r="BM25" s="156"/>
      <c r="BN25" s="156"/>
      <c r="BO25" s="156"/>
      <c r="BP25" s="156"/>
      <c r="BQ25" s="156"/>
      <c r="BR25" s="156"/>
      <c r="BS25" s="20" t="str">
        <f t="shared" si="2"/>
        <v>TS_9KITA2</v>
      </c>
      <c r="BT25" s="155">
        <v>0</v>
      </c>
      <c r="BU25" s="155">
        <f t="shared" si="3"/>
        <v>0</v>
      </c>
    </row>
    <row r="26" spans="2:73" ht="135.75" customHeight="1" x14ac:dyDescent="0.2">
      <c r="B26" s="264"/>
      <c r="C26" s="161" t="s">
        <v>491</v>
      </c>
      <c r="D26" s="161" t="s">
        <v>494</v>
      </c>
      <c r="E26" s="153" t="s">
        <v>442</v>
      </c>
      <c r="F26" s="154">
        <v>387983.73000000004</v>
      </c>
      <c r="G26" s="154">
        <v>-7570.989999999998</v>
      </c>
      <c r="H26" s="154">
        <v>2921.8791139922719</v>
      </c>
      <c r="I26" s="154">
        <v>41606.073863260739</v>
      </c>
      <c r="J26" s="154">
        <v>0</v>
      </c>
      <c r="K26" s="154">
        <v>0</v>
      </c>
      <c r="L26" s="154">
        <v>0</v>
      </c>
      <c r="M26" s="154">
        <v>0</v>
      </c>
      <c r="N26" s="154">
        <v>-521.81999999999971</v>
      </c>
      <c r="O26" s="154">
        <v>0</v>
      </c>
      <c r="P26" s="154">
        <v>0</v>
      </c>
      <c r="Q26" s="154">
        <v>0</v>
      </c>
      <c r="R26" s="154">
        <v>8496.86</v>
      </c>
      <c r="S26" s="154">
        <v>0</v>
      </c>
      <c r="T26" s="154">
        <v>0</v>
      </c>
      <c r="U26" s="154">
        <v>0</v>
      </c>
      <c r="V26" s="154">
        <v>0</v>
      </c>
      <c r="W26" s="154">
        <v>0</v>
      </c>
      <c r="X26" s="154">
        <v>0</v>
      </c>
      <c r="Y26" s="154">
        <f t="shared" si="0"/>
        <v>432915.73297725304</v>
      </c>
      <c r="Z26" s="265"/>
      <c r="AB26" s="162" t="s">
        <v>495</v>
      </c>
      <c r="AC26" s="163">
        <v>0</v>
      </c>
      <c r="AE26" s="21" t="s">
        <v>722</v>
      </c>
      <c r="AF26" s="154">
        <v>432915.73297725304</v>
      </c>
      <c r="AG26" s="154">
        <f t="shared" si="1"/>
        <v>0</v>
      </c>
      <c r="AI26" s="156" t="s">
        <v>448</v>
      </c>
      <c r="AJ26" s="156" t="s">
        <v>449</v>
      </c>
      <c r="AK26" s="156" t="s">
        <v>486</v>
      </c>
      <c r="AL26" s="156" t="s">
        <v>487</v>
      </c>
      <c r="AM26" s="156" t="s">
        <v>451</v>
      </c>
      <c r="AN26" s="156" t="s">
        <v>496</v>
      </c>
      <c r="AO26" s="156" t="s">
        <v>497</v>
      </c>
      <c r="AP26" s="156" t="s">
        <v>453</v>
      </c>
      <c r="AQ26" s="156" t="s">
        <v>454</v>
      </c>
      <c r="AR26" s="156" t="s">
        <v>455</v>
      </c>
      <c r="AS26" s="156" t="s">
        <v>456</v>
      </c>
      <c r="AT26" s="156" t="s">
        <v>498</v>
      </c>
      <c r="AU26" s="156" t="s">
        <v>499</v>
      </c>
      <c r="AV26" s="156" t="s">
        <v>500</v>
      </c>
      <c r="AW26" s="156" t="s">
        <v>458</v>
      </c>
      <c r="AX26" s="156" t="s">
        <v>471</v>
      </c>
      <c r="AY26" s="156"/>
      <c r="AZ26" s="156"/>
      <c r="BA26" s="156"/>
      <c r="BB26" s="156"/>
      <c r="BC26" s="156"/>
      <c r="BD26" s="156"/>
      <c r="BE26" s="156"/>
      <c r="BF26" s="156"/>
      <c r="BG26" s="156"/>
      <c r="BH26" s="156"/>
      <c r="BI26" s="156"/>
      <c r="BJ26" s="156"/>
      <c r="BK26" s="156"/>
      <c r="BL26" s="156"/>
      <c r="BM26" s="156"/>
      <c r="BN26" s="156"/>
      <c r="BO26" s="156"/>
      <c r="BP26" s="156"/>
      <c r="BQ26" s="156"/>
      <c r="BR26" s="156"/>
      <c r="BS26" s="20" t="str">
        <f t="shared" si="2"/>
        <v>TS_9KITA3</v>
      </c>
      <c r="BT26" s="155">
        <v>387983.72999999992</v>
      </c>
      <c r="BU26" s="155">
        <f t="shared" si="3"/>
        <v>0</v>
      </c>
    </row>
    <row r="27" spans="2:73" x14ac:dyDescent="0.2">
      <c r="B27" s="264"/>
      <c r="C27" s="161" t="s">
        <v>491</v>
      </c>
      <c r="D27" s="161" t="s">
        <v>501</v>
      </c>
      <c r="E27" s="157"/>
      <c r="F27" s="154">
        <v>0</v>
      </c>
      <c r="G27" s="154">
        <v>0</v>
      </c>
      <c r="H27" s="154">
        <v>0</v>
      </c>
      <c r="I27" s="154">
        <v>0</v>
      </c>
      <c r="J27" s="154">
        <v>0</v>
      </c>
      <c r="K27" s="154">
        <v>0</v>
      </c>
      <c r="L27" s="154">
        <v>0</v>
      </c>
      <c r="M27" s="154">
        <v>0</v>
      </c>
      <c r="N27" s="154">
        <v>0</v>
      </c>
      <c r="O27" s="154">
        <v>0</v>
      </c>
      <c r="P27" s="154">
        <v>0</v>
      </c>
      <c r="Q27" s="154">
        <v>0</v>
      </c>
      <c r="R27" s="154">
        <v>0</v>
      </c>
      <c r="S27" s="154">
        <v>0</v>
      </c>
      <c r="T27" s="154">
        <v>0</v>
      </c>
      <c r="U27" s="154">
        <v>0</v>
      </c>
      <c r="V27" s="154">
        <v>0</v>
      </c>
      <c r="W27" s="154">
        <v>0</v>
      </c>
      <c r="X27" s="154">
        <v>0</v>
      </c>
      <c r="Y27" s="154">
        <f t="shared" si="0"/>
        <v>0</v>
      </c>
      <c r="Z27" s="265"/>
      <c r="AB27" s="162" t="s">
        <v>502</v>
      </c>
      <c r="AC27" s="163">
        <v>0</v>
      </c>
      <c r="AE27" s="20" t="s">
        <v>723</v>
      </c>
      <c r="AF27" s="155">
        <v>0</v>
      </c>
      <c r="AG27" s="155">
        <f t="shared" si="1"/>
        <v>0</v>
      </c>
      <c r="AI27" s="156"/>
      <c r="AJ27" s="156"/>
      <c r="AK27" s="156"/>
      <c r="AL27" s="156"/>
      <c r="AM27" s="156"/>
      <c r="AN27" s="156"/>
      <c r="AO27" s="156"/>
      <c r="AP27" s="156"/>
      <c r="AQ27" s="156"/>
      <c r="AR27" s="156"/>
      <c r="AS27" s="156"/>
      <c r="AT27" s="156"/>
      <c r="AU27" s="156"/>
      <c r="AV27" s="156"/>
      <c r="AW27" s="156"/>
      <c r="AX27" s="156"/>
      <c r="AY27" s="156"/>
      <c r="AZ27" s="156"/>
      <c r="BA27" s="156"/>
      <c r="BB27" s="156"/>
      <c r="BC27" s="156"/>
      <c r="BD27" s="156"/>
      <c r="BE27" s="156"/>
      <c r="BF27" s="156"/>
      <c r="BG27" s="156"/>
      <c r="BH27" s="156"/>
      <c r="BI27" s="156"/>
      <c r="BJ27" s="156"/>
      <c r="BK27" s="156"/>
      <c r="BL27" s="156"/>
      <c r="BM27" s="156"/>
      <c r="BN27" s="156"/>
      <c r="BO27" s="156"/>
      <c r="BP27" s="156"/>
      <c r="BQ27" s="156"/>
      <c r="BR27" s="156"/>
      <c r="BS27" s="20" t="str">
        <f t="shared" si="2"/>
        <v>TS_9KITA4</v>
      </c>
      <c r="BT27" s="155">
        <v>0</v>
      </c>
      <c r="BU27" s="155">
        <f t="shared" si="3"/>
        <v>0</v>
      </c>
    </row>
    <row r="28" spans="2:73" x14ac:dyDescent="0.2">
      <c r="B28" s="266" t="s">
        <v>503</v>
      </c>
      <c r="C28" s="267" t="s">
        <v>504</v>
      </c>
      <c r="D28" s="164" t="s">
        <v>873</v>
      </c>
      <c r="E28" s="153" t="s">
        <v>442</v>
      </c>
      <c r="F28" s="165">
        <v>0</v>
      </c>
      <c r="G28" s="165">
        <v>0</v>
      </c>
      <c r="H28" s="165">
        <v>553.97832153032152</v>
      </c>
      <c r="I28" s="165">
        <v>0</v>
      </c>
      <c r="J28" s="165">
        <v>0</v>
      </c>
      <c r="K28" s="165">
        <v>0</v>
      </c>
      <c r="L28" s="165">
        <v>0</v>
      </c>
      <c r="M28" s="165">
        <v>0</v>
      </c>
      <c r="N28" s="165">
        <v>0</v>
      </c>
      <c r="O28" s="165">
        <v>0</v>
      </c>
      <c r="P28" s="165">
        <v>0</v>
      </c>
      <c r="Q28" s="165">
        <v>0</v>
      </c>
      <c r="R28" s="165">
        <v>0</v>
      </c>
      <c r="S28" s="165">
        <v>0</v>
      </c>
      <c r="T28" s="165">
        <v>0</v>
      </c>
      <c r="U28" s="165">
        <v>0</v>
      </c>
      <c r="V28" s="165">
        <v>0</v>
      </c>
      <c r="W28" s="165">
        <v>0</v>
      </c>
      <c r="X28" s="165">
        <v>0</v>
      </c>
      <c r="Y28" s="165">
        <f t="shared" si="0"/>
        <v>553.97832153032152</v>
      </c>
      <c r="Z28" s="245" t="s">
        <v>505</v>
      </c>
      <c r="AE28" s="20" t="s">
        <v>724</v>
      </c>
      <c r="AF28" s="155">
        <v>553.97832153032164</v>
      </c>
      <c r="AG28" s="155">
        <f>+Y28-AF28</f>
        <v>0</v>
      </c>
      <c r="AI28" s="156"/>
      <c r="AJ28" s="156"/>
      <c r="AK28" s="156"/>
      <c r="AL28" s="156"/>
      <c r="AM28" s="156"/>
      <c r="AN28" s="156"/>
      <c r="AO28" s="156"/>
      <c r="AP28" s="156"/>
      <c r="AQ28" s="156"/>
      <c r="AR28" s="156"/>
      <c r="AS28" s="156"/>
      <c r="AT28" s="156"/>
      <c r="AU28" s="156"/>
      <c r="AV28" s="156"/>
      <c r="AW28" s="156"/>
      <c r="AX28" s="156"/>
      <c r="AY28" s="156"/>
      <c r="AZ28" s="156"/>
      <c r="BA28" s="156"/>
      <c r="BB28" s="156"/>
      <c r="BC28" s="156"/>
      <c r="BD28" s="156"/>
      <c r="BE28" s="156"/>
      <c r="BF28" s="156"/>
      <c r="BG28" s="156"/>
      <c r="BH28" s="156"/>
      <c r="BI28" s="156"/>
      <c r="BJ28" s="156"/>
      <c r="BK28" s="156"/>
      <c r="BL28" s="156"/>
      <c r="BM28" s="156"/>
      <c r="BN28" s="156"/>
      <c r="BO28" s="156"/>
      <c r="BP28" s="156"/>
      <c r="BQ28" s="156"/>
      <c r="BR28" s="156"/>
      <c r="BS28" s="20" t="str">
        <f t="shared" si="2"/>
        <v>NS_1NS</v>
      </c>
      <c r="BT28" s="155">
        <v>0</v>
      </c>
      <c r="BU28" s="155">
        <f t="shared" si="3"/>
        <v>0</v>
      </c>
    </row>
    <row r="29" spans="2:73" x14ac:dyDescent="0.2">
      <c r="B29" s="264"/>
      <c r="C29" s="267"/>
      <c r="D29" s="152" t="s">
        <v>506</v>
      </c>
      <c r="E29" s="157"/>
      <c r="F29" s="154">
        <v>0</v>
      </c>
      <c r="G29" s="154">
        <v>0</v>
      </c>
      <c r="H29" s="154">
        <v>0</v>
      </c>
      <c r="I29" s="154">
        <v>0</v>
      </c>
      <c r="J29" s="154">
        <v>0</v>
      </c>
      <c r="K29" s="154">
        <v>0</v>
      </c>
      <c r="L29" s="154">
        <v>0</v>
      </c>
      <c r="M29" s="154">
        <v>0</v>
      </c>
      <c r="N29" s="154">
        <v>0</v>
      </c>
      <c r="O29" s="154">
        <v>0</v>
      </c>
      <c r="P29" s="154">
        <v>0</v>
      </c>
      <c r="Q29" s="154">
        <v>0</v>
      </c>
      <c r="R29" s="154">
        <v>0</v>
      </c>
      <c r="S29" s="154">
        <v>0</v>
      </c>
      <c r="T29" s="154">
        <v>0</v>
      </c>
      <c r="U29" s="154">
        <v>0</v>
      </c>
      <c r="V29" s="154">
        <v>0</v>
      </c>
      <c r="W29" s="154">
        <v>0</v>
      </c>
      <c r="X29" s="154">
        <v>0</v>
      </c>
      <c r="Y29" s="154">
        <f t="shared" si="0"/>
        <v>0</v>
      </c>
      <c r="Z29" s="245"/>
      <c r="AE29" s="20" t="s">
        <v>725</v>
      </c>
      <c r="AF29" s="155">
        <v>0</v>
      </c>
      <c r="AG29" s="155">
        <f t="shared" ref="AG29:AG35" si="4">+Y29-AF29</f>
        <v>0</v>
      </c>
      <c r="AI29" s="156"/>
      <c r="AJ29" s="156"/>
      <c r="AK29" s="156"/>
      <c r="AL29" s="156"/>
      <c r="AM29" s="156"/>
      <c r="AN29" s="156"/>
      <c r="AO29" s="156"/>
      <c r="AP29" s="156"/>
      <c r="AQ29" s="156"/>
      <c r="AR29" s="156"/>
      <c r="AS29" s="156"/>
      <c r="AT29" s="156"/>
      <c r="AU29" s="156"/>
      <c r="AV29" s="156"/>
      <c r="AW29" s="156"/>
      <c r="AX29" s="156"/>
      <c r="AY29" s="156"/>
      <c r="AZ29" s="156"/>
      <c r="BA29" s="156"/>
      <c r="BB29" s="156"/>
      <c r="BC29" s="156"/>
      <c r="BD29" s="156"/>
      <c r="BE29" s="156"/>
      <c r="BF29" s="156"/>
      <c r="BG29" s="156"/>
      <c r="BH29" s="156"/>
      <c r="BI29" s="156"/>
      <c r="BJ29" s="156"/>
      <c r="BK29" s="156"/>
      <c r="BL29" s="156"/>
      <c r="BM29" s="156"/>
      <c r="BN29" s="156"/>
      <c r="BO29" s="156"/>
      <c r="BP29" s="156"/>
      <c r="BQ29" s="156"/>
      <c r="BR29" s="156"/>
      <c r="BS29" s="20" t="str">
        <f t="shared" si="2"/>
        <v>NS_2NS</v>
      </c>
      <c r="BT29" s="155">
        <v>0</v>
      </c>
      <c r="BU29" s="155">
        <f t="shared" si="3"/>
        <v>0</v>
      </c>
    </row>
    <row r="30" spans="2:73" x14ac:dyDescent="0.2">
      <c r="B30" s="264"/>
      <c r="C30" s="267"/>
      <c r="D30" s="152" t="s">
        <v>506</v>
      </c>
      <c r="E30" s="157"/>
      <c r="F30" s="154">
        <v>0</v>
      </c>
      <c r="G30" s="154">
        <v>0</v>
      </c>
      <c r="H30" s="154">
        <v>0</v>
      </c>
      <c r="I30" s="154">
        <v>0</v>
      </c>
      <c r="J30" s="154">
        <v>0</v>
      </c>
      <c r="K30" s="154">
        <v>0</v>
      </c>
      <c r="L30" s="154">
        <v>0</v>
      </c>
      <c r="M30" s="154">
        <v>0</v>
      </c>
      <c r="N30" s="154">
        <v>0</v>
      </c>
      <c r="O30" s="154">
        <v>0</v>
      </c>
      <c r="P30" s="154">
        <v>0</v>
      </c>
      <c r="Q30" s="154">
        <v>0</v>
      </c>
      <c r="R30" s="154">
        <v>0</v>
      </c>
      <c r="S30" s="154">
        <v>0</v>
      </c>
      <c r="T30" s="154">
        <v>0</v>
      </c>
      <c r="U30" s="154">
        <v>0</v>
      </c>
      <c r="V30" s="154">
        <v>0</v>
      </c>
      <c r="W30" s="154">
        <v>0</v>
      </c>
      <c r="X30" s="154">
        <v>0</v>
      </c>
      <c r="Y30" s="154">
        <f t="shared" si="0"/>
        <v>0</v>
      </c>
      <c r="Z30" s="245"/>
      <c r="AE30" s="20" t="s">
        <v>726</v>
      </c>
      <c r="AF30" s="155">
        <v>0</v>
      </c>
      <c r="AG30" s="155">
        <f t="shared" si="4"/>
        <v>0</v>
      </c>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6"/>
      <c r="BF30" s="156"/>
      <c r="BG30" s="156"/>
      <c r="BH30" s="156"/>
      <c r="BI30" s="156"/>
      <c r="BJ30" s="156"/>
      <c r="BK30" s="156"/>
      <c r="BL30" s="156"/>
      <c r="BM30" s="156"/>
      <c r="BN30" s="156"/>
      <c r="BO30" s="156"/>
      <c r="BP30" s="156"/>
      <c r="BQ30" s="156"/>
      <c r="BR30" s="156"/>
      <c r="BS30" s="20" t="str">
        <f t="shared" si="2"/>
        <v>NS_3NS</v>
      </c>
      <c r="BT30" s="155">
        <v>0</v>
      </c>
      <c r="BU30" s="155">
        <f t="shared" si="3"/>
        <v>0</v>
      </c>
    </row>
    <row r="31" spans="2:73" x14ac:dyDescent="0.2">
      <c r="B31" s="264"/>
      <c r="C31" s="267"/>
      <c r="D31" s="164" t="s">
        <v>506</v>
      </c>
      <c r="E31" s="157"/>
      <c r="F31" s="154">
        <v>0</v>
      </c>
      <c r="G31" s="154">
        <v>0</v>
      </c>
      <c r="H31" s="154">
        <v>0</v>
      </c>
      <c r="I31" s="154">
        <v>0</v>
      </c>
      <c r="J31" s="154">
        <v>0</v>
      </c>
      <c r="K31" s="154">
        <v>0</v>
      </c>
      <c r="L31" s="154">
        <v>0</v>
      </c>
      <c r="M31" s="154">
        <v>0</v>
      </c>
      <c r="N31" s="154">
        <v>0</v>
      </c>
      <c r="O31" s="154">
        <v>0</v>
      </c>
      <c r="P31" s="154">
        <v>0</v>
      </c>
      <c r="Q31" s="154">
        <v>0</v>
      </c>
      <c r="R31" s="154">
        <v>0</v>
      </c>
      <c r="S31" s="154">
        <v>0</v>
      </c>
      <c r="T31" s="154">
        <v>0</v>
      </c>
      <c r="U31" s="154">
        <v>0</v>
      </c>
      <c r="V31" s="154">
        <v>0</v>
      </c>
      <c r="W31" s="154">
        <v>0</v>
      </c>
      <c r="X31" s="154">
        <v>0</v>
      </c>
      <c r="Y31" s="154">
        <f t="shared" si="0"/>
        <v>0</v>
      </c>
      <c r="Z31" s="245"/>
      <c r="AE31" s="20" t="s">
        <v>727</v>
      </c>
      <c r="AF31" s="155">
        <v>0</v>
      </c>
      <c r="AG31" s="155">
        <f t="shared" si="4"/>
        <v>0</v>
      </c>
      <c r="AI31" s="156"/>
      <c r="AJ31" s="156"/>
      <c r="AK31" s="156"/>
      <c r="AL31" s="156"/>
      <c r="AM31" s="156"/>
      <c r="AN31" s="156"/>
      <c r="AO31" s="156"/>
      <c r="AP31" s="156"/>
      <c r="AQ31" s="156"/>
      <c r="AR31" s="156"/>
      <c r="AS31" s="156"/>
      <c r="AT31" s="156"/>
      <c r="AU31" s="156"/>
      <c r="AV31" s="156"/>
      <c r="AW31" s="156"/>
      <c r="AX31" s="156"/>
      <c r="AY31" s="156"/>
      <c r="AZ31" s="156"/>
      <c r="BA31" s="156"/>
      <c r="BB31" s="156"/>
      <c r="BC31" s="156"/>
      <c r="BD31" s="156"/>
      <c r="BE31" s="156"/>
      <c r="BF31" s="156"/>
      <c r="BG31" s="156"/>
      <c r="BH31" s="156"/>
      <c r="BI31" s="156"/>
      <c r="BJ31" s="156"/>
      <c r="BK31" s="156"/>
      <c r="BL31" s="156"/>
      <c r="BM31" s="156"/>
      <c r="BN31" s="156"/>
      <c r="BO31" s="156"/>
      <c r="BP31" s="156"/>
      <c r="BQ31" s="156"/>
      <c r="BR31" s="156"/>
      <c r="BS31" s="20" t="str">
        <f t="shared" si="2"/>
        <v>NS_4NS</v>
      </c>
      <c r="BT31" s="155">
        <v>0</v>
      </c>
      <c r="BU31" s="155">
        <f t="shared" si="3"/>
        <v>0</v>
      </c>
    </row>
    <row r="32" spans="2:73" x14ac:dyDescent="0.2">
      <c r="B32" s="264"/>
      <c r="C32" s="267"/>
      <c r="D32" s="164" t="s">
        <v>506</v>
      </c>
      <c r="E32" s="157"/>
      <c r="F32" s="154">
        <v>0</v>
      </c>
      <c r="G32" s="154">
        <v>0</v>
      </c>
      <c r="H32" s="154">
        <v>0</v>
      </c>
      <c r="I32" s="154">
        <v>0</v>
      </c>
      <c r="J32" s="154">
        <v>0</v>
      </c>
      <c r="K32" s="154">
        <v>0</v>
      </c>
      <c r="L32" s="154">
        <v>0</v>
      </c>
      <c r="M32" s="154">
        <v>0</v>
      </c>
      <c r="N32" s="154">
        <v>0</v>
      </c>
      <c r="O32" s="154">
        <v>0</v>
      </c>
      <c r="P32" s="154">
        <v>0</v>
      </c>
      <c r="Q32" s="154">
        <v>0</v>
      </c>
      <c r="R32" s="154">
        <v>0</v>
      </c>
      <c r="S32" s="154">
        <v>0</v>
      </c>
      <c r="T32" s="154">
        <v>0</v>
      </c>
      <c r="U32" s="154">
        <v>0</v>
      </c>
      <c r="V32" s="154">
        <v>0</v>
      </c>
      <c r="W32" s="154">
        <v>0</v>
      </c>
      <c r="X32" s="154">
        <v>0</v>
      </c>
      <c r="Y32" s="154">
        <f t="shared" si="0"/>
        <v>0</v>
      </c>
      <c r="Z32" s="245"/>
      <c r="AE32" s="20" t="s">
        <v>728</v>
      </c>
      <c r="AF32" s="155">
        <v>0</v>
      </c>
      <c r="AG32" s="155">
        <f t="shared" si="4"/>
        <v>0</v>
      </c>
      <c r="AI32" s="156"/>
      <c r="AJ32" s="156"/>
      <c r="AK32" s="156"/>
      <c r="AL32" s="156"/>
      <c r="AM32" s="156"/>
      <c r="AN32" s="156"/>
      <c r="AO32" s="156"/>
      <c r="AP32" s="156"/>
      <c r="AQ32" s="156"/>
      <c r="AR32" s="156"/>
      <c r="AS32" s="156"/>
      <c r="AT32" s="156"/>
      <c r="AU32" s="156"/>
      <c r="AV32" s="156"/>
      <c r="AW32" s="156"/>
      <c r="AX32" s="156"/>
      <c r="AY32" s="156"/>
      <c r="AZ32" s="156"/>
      <c r="BA32" s="156"/>
      <c r="BB32" s="156"/>
      <c r="BC32" s="156"/>
      <c r="BD32" s="156"/>
      <c r="BE32" s="156"/>
      <c r="BF32" s="156"/>
      <c r="BG32" s="156"/>
      <c r="BH32" s="156"/>
      <c r="BI32" s="156"/>
      <c r="BJ32" s="156"/>
      <c r="BK32" s="156"/>
      <c r="BL32" s="156"/>
      <c r="BM32" s="156"/>
      <c r="BN32" s="156"/>
      <c r="BO32" s="156"/>
      <c r="BP32" s="156"/>
      <c r="BQ32" s="156"/>
      <c r="BR32" s="156"/>
      <c r="BS32" s="20" t="str">
        <f t="shared" si="2"/>
        <v>NS_5NS</v>
      </c>
      <c r="BT32" s="155">
        <v>0</v>
      </c>
      <c r="BU32" s="155">
        <f t="shared" si="3"/>
        <v>0</v>
      </c>
    </row>
    <row r="33" spans="2:73" x14ac:dyDescent="0.2">
      <c r="B33" s="264"/>
      <c r="C33" s="267"/>
      <c r="D33" s="164" t="s">
        <v>506</v>
      </c>
      <c r="E33" s="157"/>
      <c r="F33" s="154">
        <v>0</v>
      </c>
      <c r="G33" s="154">
        <v>0</v>
      </c>
      <c r="H33" s="154">
        <v>0</v>
      </c>
      <c r="I33" s="154">
        <v>0</v>
      </c>
      <c r="J33" s="154">
        <v>0</v>
      </c>
      <c r="K33" s="154">
        <v>0</v>
      </c>
      <c r="L33" s="154">
        <v>0</v>
      </c>
      <c r="M33" s="154">
        <v>0</v>
      </c>
      <c r="N33" s="154">
        <v>0</v>
      </c>
      <c r="O33" s="154">
        <v>0</v>
      </c>
      <c r="P33" s="154">
        <v>0</v>
      </c>
      <c r="Q33" s="154">
        <v>0</v>
      </c>
      <c r="R33" s="154">
        <v>0</v>
      </c>
      <c r="S33" s="154">
        <v>0</v>
      </c>
      <c r="T33" s="154">
        <v>0</v>
      </c>
      <c r="U33" s="154">
        <v>0</v>
      </c>
      <c r="V33" s="154">
        <v>0</v>
      </c>
      <c r="W33" s="154">
        <v>0</v>
      </c>
      <c r="X33" s="154">
        <v>0</v>
      </c>
      <c r="Y33" s="154">
        <f t="shared" si="0"/>
        <v>0</v>
      </c>
      <c r="Z33" s="245"/>
      <c r="AE33" s="20" t="s">
        <v>729</v>
      </c>
      <c r="AF33" s="155">
        <v>0</v>
      </c>
      <c r="AG33" s="155">
        <f t="shared" si="4"/>
        <v>0</v>
      </c>
      <c r="AI33" s="156"/>
      <c r="AJ33" s="156"/>
      <c r="AK33" s="156"/>
      <c r="AL33" s="156"/>
      <c r="AM33" s="156"/>
      <c r="AN33" s="156"/>
      <c r="AO33" s="156"/>
      <c r="AP33" s="156"/>
      <c r="AQ33" s="156"/>
      <c r="AR33" s="156"/>
      <c r="AS33" s="156"/>
      <c r="AT33" s="156"/>
      <c r="AU33" s="156"/>
      <c r="AV33" s="156"/>
      <c r="AW33" s="156"/>
      <c r="AX33" s="156"/>
      <c r="AY33" s="156"/>
      <c r="AZ33" s="156"/>
      <c r="BA33" s="156"/>
      <c r="BB33" s="156"/>
      <c r="BC33" s="156"/>
      <c r="BD33" s="156"/>
      <c r="BE33" s="156"/>
      <c r="BF33" s="156"/>
      <c r="BG33" s="156"/>
      <c r="BH33" s="156"/>
      <c r="BI33" s="156"/>
      <c r="BJ33" s="156"/>
      <c r="BK33" s="156"/>
      <c r="BL33" s="156"/>
      <c r="BM33" s="156"/>
      <c r="BN33" s="156"/>
      <c r="BO33" s="156"/>
      <c r="BP33" s="156"/>
      <c r="BQ33" s="156"/>
      <c r="BR33" s="156"/>
      <c r="BS33" s="20" t="str">
        <f t="shared" si="2"/>
        <v>NS_6NS</v>
      </c>
      <c r="BT33" s="155">
        <v>0</v>
      </c>
      <c r="BU33" s="155">
        <f t="shared" si="3"/>
        <v>0</v>
      </c>
    </row>
    <row r="34" spans="2:73" s="131" customFormat="1" ht="31.5" customHeight="1" x14ac:dyDescent="0.2">
      <c r="B34" s="87" t="s">
        <v>507</v>
      </c>
      <c r="C34" s="87" t="s">
        <v>507</v>
      </c>
      <c r="D34" s="166" t="s">
        <v>507</v>
      </c>
      <c r="E34" s="166" t="s">
        <v>442</v>
      </c>
      <c r="F34" s="167">
        <v>237719.86999999994</v>
      </c>
      <c r="G34" s="167">
        <v>-27391.82</v>
      </c>
      <c r="H34" s="167">
        <v>2044.4611786689914</v>
      </c>
      <c r="I34" s="167">
        <v>1897.9245523535951</v>
      </c>
      <c r="J34" s="167">
        <v>0</v>
      </c>
      <c r="K34" s="167">
        <v>0</v>
      </c>
      <c r="L34" s="167">
        <v>0</v>
      </c>
      <c r="M34" s="167">
        <v>0</v>
      </c>
      <c r="N34" s="167">
        <v>0</v>
      </c>
      <c r="O34" s="167">
        <v>0</v>
      </c>
      <c r="P34" s="167">
        <v>0.06</v>
      </c>
      <c r="Q34" s="167">
        <v>0</v>
      </c>
      <c r="R34" s="167">
        <v>-8496.86</v>
      </c>
      <c r="S34" s="167">
        <v>0</v>
      </c>
      <c r="T34" s="167">
        <v>0</v>
      </c>
      <c r="U34" s="167">
        <v>0</v>
      </c>
      <c r="V34" s="167">
        <v>0</v>
      </c>
      <c r="W34" s="167">
        <v>0</v>
      </c>
      <c r="X34" s="167">
        <v>0</v>
      </c>
      <c r="Y34" s="167">
        <f t="shared" si="0"/>
        <v>205773.63573102251</v>
      </c>
      <c r="Z34" s="168" t="s">
        <v>508</v>
      </c>
      <c r="AE34" s="21" t="s">
        <v>509</v>
      </c>
      <c r="AF34" s="154">
        <v>205773.6357310226</v>
      </c>
      <c r="AG34" s="154">
        <f t="shared" si="4"/>
        <v>0</v>
      </c>
      <c r="AI34" s="169" t="s">
        <v>448</v>
      </c>
      <c r="AJ34" s="169" t="s">
        <v>486</v>
      </c>
      <c r="AK34" s="169" t="s">
        <v>487</v>
      </c>
      <c r="AL34" s="169" t="s">
        <v>451</v>
      </c>
      <c r="AM34" s="169" t="s">
        <v>453</v>
      </c>
      <c r="AN34" s="169" t="s">
        <v>454</v>
      </c>
      <c r="AO34" s="169" t="s">
        <v>455</v>
      </c>
      <c r="AP34" s="169" t="s">
        <v>456</v>
      </c>
      <c r="AQ34" s="169" t="s">
        <v>510</v>
      </c>
      <c r="AR34" s="169" t="s">
        <v>500</v>
      </c>
      <c r="AS34" s="169" t="s">
        <v>511</v>
      </c>
      <c r="AT34" s="169" t="s">
        <v>512</v>
      </c>
      <c r="AU34" s="169" t="s">
        <v>513</v>
      </c>
      <c r="AV34" s="169" t="s">
        <v>514</v>
      </c>
      <c r="AW34" s="169" t="s">
        <v>515</v>
      </c>
      <c r="AX34" s="169" t="s">
        <v>516</v>
      </c>
      <c r="AY34" s="169" t="s">
        <v>517</v>
      </c>
      <c r="AZ34" s="169" t="s">
        <v>518</v>
      </c>
      <c r="BA34" s="169" t="s">
        <v>519</v>
      </c>
      <c r="BB34" s="169" t="s">
        <v>520</v>
      </c>
      <c r="BC34" s="169" t="s">
        <v>521</v>
      </c>
      <c r="BD34" s="169" t="s">
        <v>522</v>
      </c>
      <c r="BE34" s="169" t="s">
        <v>523</v>
      </c>
      <c r="BF34" s="169" t="s">
        <v>524</v>
      </c>
      <c r="BG34" s="169" t="s">
        <v>525</v>
      </c>
      <c r="BH34" s="169"/>
      <c r="BI34" s="169"/>
      <c r="BJ34" s="169"/>
      <c r="BK34" s="169"/>
      <c r="BL34" s="169"/>
      <c r="BM34" s="169"/>
      <c r="BN34" s="169"/>
      <c r="BO34" s="169"/>
      <c r="BP34" s="169"/>
      <c r="BQ34" s="169"/>
      <c r="BR34" s="169"/>
      <c r="BS34" s="20" t="str">
        <f t="shared" si="2"/>
        <v>BS</v>
      </c>
      <c r="BT34" s="155">
        <v>237719.84999999992</v>
      </c>
      <c r="BU34" s="155">
        <f t="shared" si="3"/>
        <v>-2.0000000018626451E-2</v>
      </c>
    </row>
    <row r="35" spans="2:73" s="131" customFormat="1" ht="25.5" x14ac:dyDescent="0.2">
      <c r="B35" s="170" t="s">
        <v>526</v>
      </c>
      <c r="C35" s="170" t="s">
        <v>526</v>
      </c>
      <c r="D35" s="171" t="s">
        <v>526</v>
      </c>
      <c r="E35" s="153" t="s">
        <v>442</v>
      </c>
      <c r="F35" s="154">
        <v>9922.75</v>
      </c>
      <c r="G35" s="154">
        <v>0</v>
      </c>
      <c r="H35" s="154">
        <v>0</v>
      </c>
      <c r="I35" s="154">
        <v>0</v>
      </c>
      <c r="J35" s="154">
        <v>0</v>
      </c>
      <c r="K35" s="154">
        <v>0</v>
      </c>
      <c r="L35" s="154">
        <v>0</v>
      </c>
      <c r="M35" s="154">
        <v>0</v>
      </c>
      <c r="N35" s="154">
        <v>0</v>
      </c>
      <c r="O35" s="154">
        <v>0</v>
      </c>
      <c r="P35" s="154">
        <v>0</v>
      </c>
      <c r="Q35" s="154">
        <v>0</v>
      </c>
      <c r="R35" s="154">
        <v>0</v>
      </c>
      <c r="S35" s="154">
        <v>0</v>
      </c>
      <c r="T35" s="154">
        <v>0</v>
      </c>
      <c r="U35" s="154">
        <v>0</v>
      </c>
      <c r="V35" s="154">
        <v>0</v>
      </c>
      <c r="W35" s="154">
        <v>0</v>
      </c>
      <c r="X35" s="154">
        <v>0</v>
      </c>
      <c r="Y35" s="154">
        <f t="shared" si="0"/>
        <v>9922.75</v>
      </c>
      <c r="Z35" s="168" t="s">
        <v>527</v>
      </c>
      <c r="AE35" s="21" t="s">
        <v>528</v>
      </c>
      <c r="AF35" s="154">
        <v>9922.75</v>
      </c>
      <c r="AG35" s="154">
        <f t="shared" si="4"/>
        <v>0</v>
      </c>
      <c r="AI35" s="169" t="s">
        <v>529</v>
      </c>
      <c r="AJ35" s="169" t="s">
        <v>530</v>
      </c>
      <c r="AK35" s="169" t="s">
        <v>531</v>
      </c>
      <c r="AL35" s="169" t="s">
        <v>532</v>
      </c>
      <c r="AM35" s="169"/>
      <c r="AN35" s="169"/>
      <c r="AO35" s="169"/>
      <c r="AP35" s="169"/>
      <c r="AQ35" s="169"/>
      <c r="AR35" s="169"/>
      <c r="AS35" s="169"/>
      <c r="AT35" s="169"/>
      <c r="AU35" s="169"/>
      <c r="AV35" s="169"/>
      <c r="AW35" s="169"/>
      <c r="AX35" s="169"/>
      <c r="AY35" s="169"/>
      <c r="AZ35" s="169"/>
      <c r="BA35" s="169"/>
      <c r="BB35" s="169"/>
      <c r="BC35" s="169"/>
      <c r="BD35" s="169"/>
      <c r="BE35" s="169"/>
      <c r="BF35" s="169"/>
      <c r="BG35" s="169"/>
      <c r="BH35" s="169"/>
      <c r="BI35" s="169"/>
      <c r="BJ35" s="169"/>
      <c r="BK35" s="169"/>
      <c r="BL35" s="169"/>
      <c r="BM35" s="169"/>
      <c r="BN35" s="169"/>
      <c r="BO35" s="169"/>
      <c r="BP35" s="169"/>
      <c r="BQ35" s="169"/>
      <c r="BR35" s="169"/>
      <c r="BS35" s="20" t="str">
        <f t="shared" si="2"/>
        <v>NEPAS</v>
      </c>
      <c r="BT35" s="155">
        <v>9922.7500000000018</v>
      </c>
      <c r="BU35" s="172">
        <f t="shared" si="3"/>
        <v>0</v>
      </c>
    </row>
    <row r="36" spans="2:73" x14ac:dyDescent="0.2">
      <c r="B36" s="168" t="s">
        <v>46</v>
      </c>
      <c r="C36" s="173" t="s">
        <v>533</v>
      </c>
      <c r="D36" s="174" t="s">
        <v>27</v>
      </c>
      <c r="E36" s="175" t="s">
        <v>534</v>
      </c>
      <c r="F36" s="176">
        <v>0</v>
      </c>
      <c r="G36" s="177" t="s">
        <v>26</v>
      </c>
      <c r="H36" s="177" t="s">
        <v>26</v>
      </c>
      <c r="I36" s="177" t="s">
        <v>26</v>
      </c>
      <c r="J36" s="177" t="s">
        <v>26</v>
      </c>
      <c r="K36" s="177" t="s">
        <v>26</v>
      </c>
      <c r="L36" s="177" t="s">
        <v>26</v>
      </c>
      <c r="M36" s="177" t="s">
        <v>26</v>
      </c>
      <c r="N36" s="177" t="s">
        <v>26</v>
      </c>
      <c r="O36" s="177" t="s">
        <v>26</v>
      </c>
      <c r="P36" s="177" t="s">
        <v>26</v>
      </c>
      <c r="Q36" s="177" t="s">
        <v>26</v>
      </c>
      <c r="R36" s="177" t="s">
        <v>26</v>
      </c>
      <c r="S36" s="177" t="s">
        <v>26</v>
      </c>
      <c r="T36" s="177" t="s">
        <v>26</v>
      </c>
      <c r="U36" s="177" t="s">
        <v>26</v>
      </c>
      <c r="V36" s="177" t="s">
        <v>26</v>
      </c>
      <c r="W36" s="177" t="s">
        <v>26</v>
      </c>
      <c r="X36" s="177" t="s">
        <v>26</v>
      </c>
      <c r="Y36" s="177" t="s">
        <v>26</v>
      </c>
      <c r="Z36" s="178" t="s">
        <v>535</v>
      </c>
    </row>
    <row r="37" spans="2:73" x14ac:dyDescent="0.2">
      <c r="B37" s="256" t="s">
        <v>45</v>
      </c>
      <c r="C37" s="257"/>
      <c r="D37" s="257"/>
      <c r="E37" s="258"/>
      <c r="F37" s="179">
        <f t="shared" ref="F37:Y37" si="5">+SUM(F8:F36)</f>
        <v>2043354.7899999998</v>
      </c>
      <c r="G37" s="179">
        <f t="shared" si="5"/>
        <v>-203319.62</v>
      </c>
      <c r="H37" s="179">
        <f t="shared" si="5"/>
        <v>60625.380021649013</v>
      </c>
      <c r="I37" s="179">
        <f t="shared" si="5"/>
        <v>-1.4415491023100913E-10</v>
      </c>
      <c r="J37" s="179">
        <f t="shared" si="5"/>
        <v>0</v>
      </c>
      <c r="K37" s="179">
        <f t="shared" si="5"/>
        <v>0</v>
      </c>
      <c r="L37" s="179">
        <f t="shared" si="5"/>
        <v>0</v>
      </c>
      <c r="M37" s="179">
        <f t="shared" si="5"/>
        <v>0</v>
      </c>
      <c r="N37" s="179">
        <f t="shared" si="5"/>
        <v>1.1368683772161603E-13</v>
      </c>
      <c r="O37" s="179">
        <f t="shared" si="5"/>
        <v>0</v>
      </c>
      <c r="P37" s="179">
        <f t="shared" si="5"/>
        <v>0</v>
      </c>
      <c r="Q37" s="179">
        <f t="shared" si="5"/>
        <v>0</v>
      </c>
      <c r="R37" s="179">
        <f t="shared" si="5"/>
        <v>0</v>
      </c>
      <c r="S37" s="179">
        <f t="shared" si="5"/>
        <v>0</v>
      </c>
      <c r="T37" s="179">
        <f t="shared" si="5"/>
        <v>0</v>
      </c>
      <c r="U37" s="179">
        <f t="shared" si="5"/>
        <v>0</v>
      </c>
      <c r="V37" s="179">
        <f t="shared" si="5"/>
        <v>0</v>
      </c>
      <c r="W37" s="179">
        <f t="shared" si="5"/>
        <v>0</v>
      </c>
      <c r="X37" s="179">
        <f t="shared" si="5"/>
        <v>0</v>
      </c>
      <c r="Y37" s="179">
        <f t="shared" si="5"/>
        <v>1900660.5500216491</v>
      </c>
      <c r="Z37" s="178"/>
      <c r="AD37" s="180"/>
      <c r="AG37" s="180"/>
    </row>
    <row r="38" spans="2:73" x14ac:dyDescent="0.2">
      <c r="X38" s="181" t="s">
        <v>48</v>
      </c>
      <c r="AD38" s="180"/>
      <c r="AG38" s="180"/>
    </row>
    <row r="39" spans="2:73" x14ac:dyDescent="0.2">
      <c r="E39" s="93" t="s">
        <v>47</v>
      </c>
      <c r="F39" s="92">
        <v>2043354.7900000003</v>
      </c>
      <c r="G39" s="92">
        <v>-203319.62</v>
      </c>
      <c r="J39" s="182"/>
      <c r="W39" s="56" t="s">
        <v>536</v>
      </c>
      <c r="X39" s="92">
        <v>1684410.1859690966</v>
      </c>
      <c r="Y39" s="92">
        <f>+SUM(Y8:Y27)</f>
        <v>1684410.1859690961</v>
      </c>
      <c r="Z39" s="183">
        <f>+Y39-X39</f>
        <v>0</v>
      </c>
      <c r="AD39" s="180"/>
      <c r="AG39" s="180"/>
    </row>
    <row r="40" spans="2:73" x14ac:dyDescent="0.2">
      <c r="W40" s="56" t="s">
        <v>537</v>
      </c>
      <c r="X40" s="92">
        <v>553.97832153032164</v>
      </c>
      <c r="Y40" s="92">
        <f>+SUM(Y28:Y33)</f>
        <v>553.97832153032152</v>
      </c>
      <c r="Z40" s="183">
        <f t="shared" ref="Z40:Z43" si="6">+Y40-X40</f>
        <v>0</v>
      </c>
      <c r="AD40" s="180"/>
      <c r="AG40" s="180"/>
    </row>
    <row r="41" spans="2:73" x14ac:dyDescent="0.2">
      <c r="E41" s="93" t="s">
        <v>49</v>
      </c>
      <c r="F41" s="92">
        <f>+F39-F37</f>
        <v>0</v>
      </c>
      <c r="G41" s="92">
        <f>+G39-G37</f>
        <v>0</v>
      </c>
      <c r="W41" s="56" t="s">
        <v>509</v>
      </c>
      <c r="X41" s="92">
        <v>205773.63573102263</v>
      </c>
      <c r="Y41" s="92">
        <f>+Y34</f>
        <v>205773.63573102251</v>
      </c>
      <c r="Z41" s="183">
        <f t="shared" si="6"/>
        <v>0</v>
      </c>
      <c r="AD41" s="180"/>
      <c r="AG41" s="180"/>
    </row>
    <row r="42" spans="2:73" x14ac:dyDescent="0.2">
      <c r="E42" s="93"/>
      <c r="F42" s="93"/>
      <c r="G42" s="93"/>
      <c r="H42" s="93"/>
      <c r="I42" s="93"/>
      <c r="J42" s="93"/>
      <c r="K42" s="93"/>
      <c r="L42" s="93"/>
      <c r="W42" s="56" t="s">
        <v>528</v>
      </c>
      <c r="X42" s="92">
        <v>9922.75</v>
      </c>
      <c r="Y42" s="92">
        <f>+Y35</f>
        <v>9922.75</v>
      </c>
      <c r="Z42" s="183">
        <f t="shared" si="6"/>
        <v>0</v>
      </c>
      <c r="AD42" s="180"/>
      <c r="AG42" s="180"/>
    </row>
    <row r="43" spans="2:73" x14ac:dyDescent="0.2">
      <c r="E43" s="93"/>
      <c r="F43" s="93"/>
      <c r="G43" s="93"/>
      <c r="H43" s="93"/>
      <c r="I43" s="93"/>
      <c r="J43" s="93"/>
      <c r="K43" s="93"/>
      <c r="L43" s="93"/>
      <c r="Q43" s="57"/>
      <c r="R43" s="57"/>
      <c r="S43" s="57"/>
      <c r="T43" s="57"/>
      <c r="U43" s="57"/>
      <c r="V43" s="57"/>
      <c r="W43" s="57" t="s">
        <v>538</v>
      </c>
      <c r="X43" s="184">
        <f>+SUM(X39:X42)</f>
        <v>1900660.5500216496</v>
      </c>
      <c r="Y43" s="184">
        <f>+SUM(Y39:Y42)</f>
        <v>1900660.5500216491</v>
      </c>
      <c r="Z43" s="185">
        <f t="shared" si="6"/>
        <v>0</v>
      </c>
      <c r="AD43" s="180"/>
      <c r="AG43" s="180"/>
    </row>
    <row r="44" spans="2:73" x14ac:dyDescent="0.2">
      <c r="E44" s="93"/>
      <c r="F44" s="93"/>
      <c r="G44" s="93"/>
      <c r="H44" s="93"/>
      <c r="I44" s="93"/>
      <c r="J44" s="93"/>
      <c r="K44" s="93"/>
      <c r="L44" s="93"/>
      <c r="AD44" s="180"/>
      <c r="AG44" s="180"/>
    </row>
    <row r="45" spans="2:73" x14ac:dyDescent="0.2">
      <c r="E45" s="93"/>
      <c r="F45" s="93"/>
      <c r="G45" s="93"/>
      <c r="H45" s="93"/>
      <c r="I45" s="93"/>
      <c r="J45" s="93"/>
      <c r="K45" s="93"/>
      <c r="L45" s="93"/>
      <c r="AD45" s="180"/>
      <c r="AG45" s="180"/>
    </row>
    <row r="46" spans="2:73" x14ac:dyDescent="0.2">
      <c r="E46" s="93"/>
      <c r="F46" s="186"/>
      <c r="G46" s="93"/>
      <c r="H46" s="93"/>
      <c r="I46" s="93"/>
      <c r="J46" s="93"/>
      <c r="K46" s="93"/>
      <c r="L46" s="93"/>
      <c r="W46" s="56" t="s">
        <v>539</v>
      </c>
      <c r="X46" s="92">
        <v>1684410.1859690961</v>
      </c>
      <c r="Y46" s="92">
        <f>+Y39</f>
        <v>1684410.1859690961</v>
      </c>
      <c r="Z46" s="183">
        <f t="shared" ref="Z46:Z50" si="7">+Y46-X46</f>
        <v>0</v>
      </c>
      <c r="AD46" s="180"/>
      <c r="AG46" s="180"/>
    </row>
    <row r="47" spans="2:73" x14ac:dyDescent="0.2">
      <c r="E47" s="93"/>
      <c r="F47" s="93"/>
      <c r="G47" s="93"/>
      <c r="H47" s="93"/>
      <c r="I47" s="93"/>
      <c r="J47" s="93"/>
      <c r="K47" s="93"/>
      <c r="L47" s="93"/>
      <c r="W47" s="56" t="s">
        <v>540</v>
      </c>
      <c r="X47" s="92">
        <v>553.97832153032164</v>
      </c>
      <c r="Y47" s="92">
        <f>+Y40</f>
        <v>553.97832153032152</v>
      </c>
      <c r="Z47" s="183">
        <f t="shared" si="7"/>
        <v>0</v>
      </c>
      <c r="AD47" s="180"/>
      <c r="AG47" s="180"/>
    </row>
    <row r="48" spans="2:73" x14ac:dyDescent="0.2">
      <c r="E48" s="93"/>
      <c r="F48" s="93"/>
      <c r="G48" s="93"/>
      <c r="H48" s="93"/>
      <c r="I48" s="93"/>
      <c r="J48" s="93"/>
      <c r="K48" s="93"/>
      <c r="L48" s="93"/>
      <c r="W48" s="56" t="s">
        <v>541</v>
      </c>
      <c r="X48" s="92">
        <v>205773.6357310226</v>
      </c>
      <c r="Y48" s="92">
        <f>+Y41</f>
        <v>205773.63573102251</v>
      </c>
      <c r="Z48" s="183">
        <f t="shared" si="7"/>
        <v>0</v>
      </c>
      <c r="AD48" s="180"/>
      <c r="AG48" s="180"/>
    </row>
    <row r="49" spans="2:33" x14ac:dyDescent="0.2">
      <c r="E49" s="93"/>
      <c r="F49" s="93"/>
      <c r="G49" s="93"/>
      <c r="H49" s="93"/>
      <c r="I49" s="93"/>
      <c r="J49" s="93"/>
      <c r="K49" s="93"/>
      <c r="L49" s="93"/>
      <c r="W49" s="56" t="s">
        <v>48</v>
      </c>
      <c r="X49" s="92">
        <v>9922.75</v>
      </c>
      <c r="Y49" s="92">
        <f>+Y42</f>
        <v>9922.75</v>
      </c>
      <c r="Z49" s="183">
        <f t="shared" si="7"/>
        <v>0</v>
      </c>
      <c r="AD49" s="180"/>
      <c r="AG49" s="180"/>
    </row>
    <row r="50" spans="2:33" x14ac:dyDescent="0.2">
      <c r="E50" s="93"/>
      <c r="F50" s="93"/>
      <c r="G50" s="93"/>
      <c r="H50" s="93"/>
      <c r="I50" s="93"/>
      <c r="J50" s="93"/>
      <c r="K50" s="93"/>
      <c r="L50" s="93"/>
      <c r="W50" s="57" t="s">
        <v>538</v>
      </c>
      <c r="X50" s="184">
        <f>+SUM(X46:X49)</f>
        <v>1900660.5500216491</v>
      </c>
      <c r="Y50" s="184">
        <f>+SUM(Y46:Y49)</f>
        <v>1900660.5500216491</v>
      </c>
      <c r="Z50" s="185">
        <f t="shared" si="7"/>
        <v>0</v>
      </c>
      <c r="AD50" s="180"/>
      <c r="AG50" s="180"/>
    </row>
    <row r="51" spans="2:33" x14ac:dyDescent="0.2">
      <c r="E51" s="93"/>
      <c r="F51" s="93"/>
      <c r="G51" s="93"/>
      <c r="H51" s="93"/>
      <c r="I51" s="93"/>
      <c r="J51" s="93"/>
      <c r="K51" s="93"/>
      <c r="L51" s="93"/>
      <c r="AD51" s="180"/>
      <c r="AG51" s="180"/>
    </row>
    <row r="52" spans="2:33" x14ac:dyDescent="0.2">
      <c r="E52" s="93"/>
      <c r="F52" s="93"/>
      <c r="G52" s="93"/>
      <c r="H52" s="93"/>
      <c r="I52" s="93"/>
      <c r="J52" s="93"/>
      <c r="K52" s="93"/>
      <c r="L52" s="93"/>
      <c r="AD52" s="180"/>
      <c r="AG52" s="180"/>
    </row>
    <row r="53" spans="2:33" x14ac:dyDescent="0.2">
      <c r="E53" s="93"/>
      <c r="F53" s="93"/>
      <c r="G53" s="93"/>
      <c r="H53" s="93"/>
      <c r="I53" s="93"/>
      <c r="J53" s="93"/>
      <c r="K53" s="93"/>
      <c r="L53" s="93"/>
      <c r="AD53" s="180"/>
      <c r="AG53" s="180"/>
    </row>
    <row r="54" spans="2:33" x14ac:dyDescent="0.2">
      <c r="E54" s="93"/>
      <c r="F54" s="93"/>
      <c r="G54" s="93"/>
      <c r="H54" s="93"/>
      <c r="I54" s="93"/>
      <c r="J54" s="93"/>
      <c r="K54" s="93"/>
      <c r="L54" s="93"/>
      <c r="AD54" s="180"/>
      <c r="AG54" s="180"/>
    </row>
    <row r="55" spans="2:33" x14ac:dyDescent="0.2">
      <c r="E55" s="93"/>
      <c r="F55" s="93"/>
      <c r="G55" s="93"/>
      <c r="H55" s="93"/>
      <c r="I55" s="93"/>
      <c r="J55" s="93"/>
      <c r="K55" s="93"/>
      <c r="L55" s="93"/>
      <c r="AD55" s="180"/>
      <c r="AG55" s="180"/>
    </row>
    <row r="56" spans="2:33" x14ac:dyDescent="0.2">
      <c r="B56" s="94" t="s">
        <v>50</v>
      </c>
      <c r="C56" s="95" t="s">
        <v>51</v>
      </c>
      <c r="D56" s="96"/>
      <c r="E56" s="96"/>
      <c r="F56" s="96"/>
      <c r="G56" s="96"/>
      <c r="H56" s="96"/>
      <c r="I56" s="96"/>
      <c r="J56" s="96"/>
      <c r="K56" s="96"/>
      <c r="L56" s="96"/>
      <c r="M56" s="96"/>
      <c r="N56" s="96"/>
      <c r="O56" s="96"/>
      <c r="P56" s="96"/>
      <c r="Q56" s="96"/>
      <c r="R56" s="96"/>
      <c r="S56" s="96"/>
      <c r="T56" s="96"/>
      <c r="U56" s="96"/>
      <c r="V56" s="96"/>
      <c r="W56" s="96"/>
      <c r="X56" s="96"/>
      <c r="Y56" s="96"/>
      <c r="Z56" s="187"/>
    </row>
    <row r="57" spans="2:33" x14ac:dyDescent="0.2">
      <c r="B57" s="99" t="s">
        <v>16</v>
      </c>
      <c r="C57" s="56" t="s">
        <v>542</v>
      </c>
      <c r="Z57" s="188"/>
    </row>
    <row r="58" spans="2:33" x14ac:dyDescent="0.2">
      <c r="B58" s="99" t="s">
        <v>17</v>
      </c>
      <c r="C58" s="56" t="s">
        <v>543</v>
      </c>
      <c r="Z58" s="188"/>
    </row>
    <row r="59" spans="2:33" x14ac:dyDescent="0.2">
      <c r="B59" s="99"/>
      <c r="C59" s="56" t="s">
        <v>544</v>
      </c>
      <c r="Z59" s="188"/>
    </row>
    <row r="60" spans="2:33" x14ac:dyDescent="0.2">
      <c r="B60" s="99"/>
      <c r="C60" s="56" t="s">
        <v>545</v>
      </c>
      <c r="Z60" s="188"/>
    </row>
    <row r="61" spans="2:33" x14ac:dyDescent="0.2">
      <c r="B61" s="99"/>
      <c r="C61" s="56" t="s">
        <v>546</v>
      </c>
      <c r="Z61" s="188"/>
    </row>
    <row r="62" spans="2:33" x14ac:dyDescent="0.2">
      <c r="B62" s="99"/>
      <c r="C62" s="56" t="s">
        <v>547</v>
      </c>
      <c r="Z62" s="188"/>
    </row>
    <row r="63" spans="2:33" x14ac:dyDescent="0.2">
      <c r="B63" s="99" t="s">
        <v>18</v>
      </c>
      <c r="C63" s="56" t="s">
        <v>548</v>
      </c>
      <c r="Z63" s="188"/>
    </row>
    <row r="64" spans="2:33" x14ac:dyDescent="0.2">
      <c r="B64" s="99"/>
      <c r="C64" s="56" t="s">
        <v>549</v>
      </c>
      <c r="Z64" s="188"/>
    </row>
    <row r="65" spans="2:26" x14ac:dyDescent="0.2">
      <c r="B65" s="99"/>
      <c r="C65" s="56" t="s">
        <v>550</v>
      </c>
      <c r="Z65" s="188"/>
    </row>
    <row r="66" spans="2:26" x14ac:dyDescent="0.2">
      <c r="B66" s="99"/>
      <c r="C66" s="56" t="s">
        <v>547</v>
      </c>
      <c r="Z66" s="188"/>
    </row>
    <row r="67" spans="2:26" x14ac:dyDescent="0.2">
      <c r="B67" s="99" t="s">
        <v>19</v>
      </c>
      <c r="C67" s="56" t="s">
        <v>551</v>
      </c>
      <c r="Z67" s="188"/>
    </row>
    <row r="68" spans="2:26" x14ac:dyDescent="0.2">
      <c r="B68" s="99"/>
      <c r="C68" s="56" t="s">
        <v>552</v>
      </c>
      <c r="Z68" s="188"/>
    </row>
    <row r="69" spans="2:26" x14ac:dyDescent="0.2">
      <c r="B69" s="99" t="s">
        <v>20</v>
      </c>
      <c r="C69" s="56" t="s">
        <v>553</v>
      </c>
      <c r="Z69" s="188"/>
    </row>
    <row r="70" spans="2:26" x14ac:dyDescent="0.2">
      <c r="B70" s="99"/>
      <c r="C70" s="131" t="s">
        <v>554</v>
      </c>
      <c r="Z70" s="188"/>
    </row>
    <row r="71" spans="2:26" x14ac:dyDescent="0.2">
      <c r="B71" s="99"/>
      <c r="C71" s="131" t="s">
        <v>383</v>
      </c>
      <c r="Z71" s="188"/>
    </row>
    <row r="72" spans="2:26" x14ac:dyDescent="0.2">
      <c r="B72" s="99"/>
      <c r="C72" s="56" t="s">
        <v>555</v>
      </c>
      <c r="Z72" s="188"/>
    </row>
    <row r="73" spans="2:26" x14ac:dyDescent="0.2">
      <c r="B73" s="99"/>
      <c r="C73" s="56" t="s">
        <v>556</v>
      </c>
      <c r="Z73" s="188"/>
    </row>
    <row r="74" spans="2:26" x14ac:dyDescent="0.2">
      <c r="B74" s="99"/>
      <c r="C74" s="56" t="s">
        <v>386</v>
      </c>
      <c r="Z74" s="188"/>
    </row>
    <row r="75" spans="2:26" x14ac:dyDescent="0.2">
      <c r="B75" s="99"/>
      <c r="C75" s="56" t="s">
        <v>557</v>
      </c>
      <c r="Z75" s="188"/>
    </row>
    <row r="76" spans="2:26" x14ac:dyDescent="0.2">
      <c r="B76" s="99" t="s">
        <v>21</v>
      </c>
      <c r="C76" s="56" t="s">
        <v>558</v>
      </c>
      <c r="Z76" s="188"/>
    </row>
    <row r="77" spans="2:26" x14ac:dyDescent="0.2">
      <c r="B77" s="99"/>
      <c r="C77" s="56" t="s">
        <v>559</v>
      </c>
      <c r="Z77" s="188"/>
    </row>
    <row r="78" spans="2:26" x14ac:dyDescent="0.2">
      <c r="B78" s="99" t="s">
        <v>22</v>
      </c>
      <c r="C78" s="56" t="s">
        <v>388</v>
      </c>
      <c r="Z78" s="188"/>
    </row>
    <row r="79" spans="2:26" x14ac:dyDescent="0.2">
      <c r="B79" s="99" t="s">
        <v>23</v>
      </c>
      <c r="C79" s="56" t="s">
        <v>389</v>
      </c>
      <c r="Z79" s="188"/>
    </row>
    <row r="80" spans="2:26" x14ac:dyDescent="0.2">
      <c r="B80" s="101" t="s">
        <v>25</v>
      </c>
      <c r="C80" s="102" t="s">
        <v>390</v>
      </c>
      <c r="D80" s="102"/>
      <c r="E80" s="102"/>
      <c r="F80" s="102"/>
      <c r="G80" s="102"/>
      <c r="H80" s="102"/>
      <c r="I80" s="102"/>
      <c r="J80" s="102"/>
      <c r="K80" s="102"/>
      <c r="L80" s="102"/>
      <c r="M80" s="102"/>
      <c r="N80" s="102"/>
      <c r="O80" s="102"/>
      <c r="P80" s="102"/>
      <c r="Q80" s="102"/>
      <c r="R80" s="102"/>
      <c r="S80" s="102"/>
      <c r="T80" s="102"/>
      <c r="U80" s="102"/>
      <c r="V80" s="102"/>
      <c r="W80" s="102"/>
      <c r="X80" s="102"/>
      <c r="Y80" s="102"/>
      <c r="Z80" s="189"/>
    </row>
    <row r="81" spans="2:2" x14ac:dyDescent="0.2">
      <c r="B81" s="56" t="s">
        <v>560</v>
      </c>
    </row>
    <row r="82" spans="2:2" x14ac:dyDescent="0.2">
      <c r="B82" s="56" t="s">
        <v>561</v>
      </c>
    </row>
  </sheetData>
  <mergeCells count="9">
    <mergeCell ref="Z8:Z27"/>
    <mergeCell ref="B28:B33"/>
    <mergeCell ref="C28:C33"/>
    <mergeCell ref="Z28:Z33"/>
    <mergeCell ref="B37:E37"/>
    <mergeCell ref="C6:D6"/>
    <mergeCell ref="C7:D7"/>
    <mergeCell ref="G7:X7"/>
    <mergeCell ref="B8:B27"/>
  </mergeCells>
  <pageMargins left="0.70866141732283472" right="0.70866141732283472" top="0.74803149606299213" bottom="0.74803149606299213" header="0.31496062992125984" footer="0.31496062992125984"/>
  <pageSetup scale="35" orientation="landscape" cellComments="atEn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C2AAD-0AF8-420D-BEBF-BC8B13A944A3}">
  <sheetPr>
    <tabColor theme="0" tint="-0.499984740745262"/>
  </sheetPr>
  <dimension ref="A1:AB78"/>
  <sheetViews>
    <sheetView topLeftCell="A30" workbookViewId="0"/>
  </sheetViews>
  <sheetFormatPr defaultColWidth="9.140625" defaultRowHeight="12.75" x14ac:dyDescent="0.2"/>
  <cols>
    <col min="1" max="1" width="3.5703125" style="190" customWidth="1"/>
    <col min="2" max="2" width="39.42578125" style="191" customWidth="1"/>
    <col min="3" max="3" width="33.28515625" style="191" customWidth="1"/>
    <col min="4" max="4" width="30" style="191" customWidth="1"/>
    <col min="5" max="5" width="17.140625" style="191" customWidth="1"/>
    <col min="6" max="6" width="18.42578125" style="191" customWidth="1"/>
    <col min="7" max="7" width="20" style="191" customWidth="1"/>
    <col min="8" max="8" width="19.42578125" style="191" customWidth="1"/>
    <col min="9" max="9" width="20.140625" style="191" customWidth="1"/>
    <col min="10" max="12" width="18.5703125" style="191" customWidth="1"/>
    <col min="13" max="13" width="16.42578125" style="191" customWidth="1"/>
    <col min="14" max="16" width="18.5703125" style="191" customWidth="1"/>
    <col min="17" max="17" width="36" style="191" customWidth="1"/>
    <col min="18" max="18" width="18.5703125" style="191" customWidth="1"/>
    <col min="19" max="19" width="20.7109375" style="191" customWidth="1"/>
    <col min="20" max="20" width="27.42578125" style="191" customWidth="1"/>
    <col min="21" max="21" width="15.28515625" style="191" customWidth="1"/>
    <col min="22" max="24" width="15.7109375" style="191" customWidth="1"/>
    <col min="25" max="25" width="25.7109375" style="191" customWidth="1"/>
    <col min="26" max="26" width="17" style="191" customWidth="1"/>
    <col min="27" max="16384" width="9.140625" style="191"/>
  </cols>
  <sheetData>
    <row r="1" spans="1:28" x14ac:dyDescent="0.2">
      <c r="B1" s="191" t="s">
        <v>562</v>
      </c>
      <c r="F1" s="191" t="s">
        <v>563</v>
      </c>
      <c r="G1" s="191" t="s">
        <v>564</v>
      </c>
      <c r="H1" s="191" t="s">
        <v>565</v>
      </c>
      <c r="I1" s="191" t="s">
        <v>566</v>
      </c>
      <c r="J1" s="191" t="s">
        <v>567</v>
      </c>
      <c r="K1" s="191" t="s">
        <v>568</v>
      </c>
      <c r="L1" s="191" t="s">
        <v>569</v>
      </c>
      <c r="M1" s="191" t="s">
        <v>570</v>
      </c>
      <c r="N1" s="191" t="s">
        <v>571</v>
      </c>
      <c r="O1" s="191" t="s">
        <v>572</v>
      </c>
      <c r="P1" s="191" t="s">
        <v>573</v>
      </c>
      <c r="Q1" s="191" t="s">
        <v>574</v>
      </c>
      <c r="R1" s="191" t="s">
        <v>575</v>
      </c>
      <c r="S1" s="191" t="s">
        <v>576</v>
      </c>
      <c r="T1" s="191" t="s">
        <v>577</v>
      </c>
      <c r="U1" s="191" t="s">
        <v>578</v>
      </c>
      <c r="V1" s="191" t="s">
        <v>579</v>
      </c>
      <c r="W1" s="191" t="s">
        <v>580</v>
      </c>
      <c r="X1" s="191" t="s">
        <v>581</v>
      </c>
      <c r="Y1" s="191" t="s">
        <v>582</v>
      </c>
      <c r="Z1" s="192"/>
    </row>
    <row r="2" spans="1:28" x14ac:dyDescent="0.2">
      <c r="B2" s="193"/>
      <c r="F2" s="191" t="s">
        <v>583</v>
      </c>
      <c r="G2" s="191" t="s">
        <v>583</v>
      </c>
      <c r="H2" s="191" t="s">
        <v>583</v>
      </c>
      <c r="I2" s="191" t="s">
        <v>583</v>
      </c>
      <c r="J2" s="191" t="s">
        <v>583</v>
      </c>
      <c r="K2" s="191" t="s">
        <v>583</v>
      </c>
      <c r="L2" s="191" t="s">
        <v>583</v>
      </c>
      <c r="M2" s="191" t="s">
        <v>583</v>
      </c>
      <c r="N2" s="191" t="s">
        <v>583</v>
      </c>
      <c r="O2" s="191" t="s">
        <v>583</v>
      </c>
      <c r="P2" s="191" t="s">
        <v>583</v>
      </c>
      <c r="Q2" s="191" t="s">
        <v>583</v>
      </c>
      <c r="R2" s="191" t="s">
        <v>583</v>
      </c>
      <c r="S2" s="191" t="s">
        <v>583</v>
      </c>
      <c r="T2" s="191" t="s">
        <v>583</v>
      </c>
      <c r="U2" s="191" t="s">
        <v>583</v>
      </c>
      <c r="V2" s="191" t="s">
        <v>583</v>
      </c>
      <c r="W2" s="191" t="s">
        <v>583</v>
      </c>
      <c r="X2" s="191" t="s">
        <v>583</v>
      </c>
      <c r="Y2" s="191" t="s">
        <v>583</v>
      </c>
    </row>
    <row r="3" spans="1:28" x14ac:dyDescent="0.2">
      <c r="B3" s="193" t="s">
        <v>1</v>
      </c>
      <c r="F3" s="191" t="s">
        <v>584</v>
      </c>
      <c r="G3" s="191" t="s">
        <v>585</v>
      </c>
      <c r="H3" s="191" t="s">
        <v>586</v>
      </c>
      <c r="I3" s="191" t="s">
        <v>587</v>
      </c>
      <c r="J3" s="191" t="s">
        <v>588</v>
      </c>
      <c r="K3" s="191" t="s">
        <v>589</v>
      </c>
      <c r="L3" s="191" t="s">
        <v>590</v>
      </c>
      <c r="M3" s="191" t="s">
        <v>591</v>
      </c>
      <c r="N3" s="191" t="s">
        <v>592</v>
      </c>
      <c r="O3" s="191" t="s">
        <v>593</v>
      </c>
      <c r="P3" s="191" t="s">
        <v>594</v>
      </c>
      <c r="Q3" s="191" t="s">
        <v>595</v>
      </c>
      <c r="R3" s="191" t="s">
        <v>596</v>
      </c>
      <c r="S3" s="191" t="s">
        <v>597</v>
      </c>
      <c r="T3" s="191" t="s">
        <v>598</v>
      </c>
      <c r="U3" s="191" t="s">
        <v>599</v>
      </c>
      <c r="V3" s="191" t="s">
        <v>600</v>
      </c>
      <c r="W3" s="191" t="s">
        <v>601</v>
      </c>
      <c r="X3" s="191" t="s">
        <v>602</v>
      </c>
      <c r="Y3" s="191" t="s">
        <v>603</v>
      </c>
    </row>
    <row r="4" spans="1:28" x14ac:dyDescent="0.2">
      <c r="B4" s="193" t="s">
        <v>604</v>
      </c>
    </row>
    <row r="6" spans="1:28" x14ac:dyDescent="0.2">
      <c r="B6" s="194" t="s">
        <v>605</v>
      </c>
      <c r="F6" s="287">
        <v>1</v>
      </c>
      <c r="G6" s="287"/>
      <c r="H6" s="287"/>
      <c r="I6" s="287"/>
      <c r="J6" s="287"/>
      <c r="K6" s="287"/>
      <c r="L6" s="287"/>
      <c r="M6" s="287"/>
      <c r="N6" s="287"/>
      <c r="O6" s="287"/>
      <c r="P6" s="287"/>
      <c r="Q6" s="287"/>
      <c r="R6" s="287"/>
      <c r="S6" s="287"/>
      <c r="T6" s="287"/>
      <c r="U6" s="287"/>
      <c r="V6" s="287"/>
      <c r="W6" s="287"/>
      <c r="X6" s="287"/>
      <c r="Y6" s="287"/>
    </row>
    <row r="7" spans="1:28" s="194" customFormat="1" ht="12.75" customHeight="1" x14ac:dyDescent="0.2">
      <c r="A7" s="190"/>
      <c r="B7" s="278" t="s">
        <v>606</v>
      </c>
      <c r="C7" s="278" t="s">
        <v>607</v>
      </c>
      <c r="D7" s="278" t="s">
        <v>608</v>
      </c>
      <c r="E7" s="278" t="s">
        <v>609</v>
      </c>
      <c r="F7" s="287" t="s">
        <v>610</v>
      </c>
      <c r="G7" s="287"/>
      <c r="H7" s="287"/>
      <c r="I7" s="287"/>
      <c r="J7" s="287"/>
      <c r="K7" s="287"/>
      <c r="L7" s="287"/>
      <c r="M7" s="287"/>
      <c r="N7" s="287"/>
      <c r="O7" s="287"/>
      <c r="P7" s="287"/>
      <c r="Q7" s="287"/>
      <c r="R7" s="287"/>
      <c r="S7" s="287"/>
      <c r="T7" s="287"/>
      <c r="U7" s="287"/>
      <c r="V7" s="287"/>
      <c r="W7" s="287"/>
      <c r="X7" s="287"/>
      <c r="Y7" s="287"/>
    </row>
    <row r="8" spans="1:28" s="194" customFormat="1" ht="105.75" customHeight="1" x14ac:dyDescent="0.2">
      <c r="A8" s="190"/>
      <c r="B8" s="279"/>
      <c r="C8" s="279"/>
      <c r="D8" s="279"/>
      <c r="E8" s="279"/>
      <c r="F8" s="273" t="s">
        <v>611</v>
      </c>
      <c r="G8" s="273"/>
      <c r="H8" s="273"/>
      <c r="I8" s="273"/>
      <c r="J8" s="289" t="s">
        <v>612</v>
      </c>
      <c r="K8" s="290"/>
      <c r="L8" s="291"/>
      <c r="M8" s="195" t="s">
        <v>613</v>
      </c>
      <c r="N8" s="273" t="s">
        <v>614</v>
      </c>
      <c r="O8" s="273"/>
      <c r="P8" s="273"/>
      <c r="Q8" s="195" t="s">
        <v>615</v>
      </c>
      <c r="R8" s="273" t="s">
        <v>616</v>
      </c>
      <c r="S8" s="273"/>
      <c r="T8" s="195" t="s">
        <v>617</v>
      </c>
      <c r="U8" s="195" t="s">
        <v>618</v>
      </c>
      <c r="V8" s="289" t="s">
        <v>619</v>
      </c>
      <c r="W8" s="290"/>
      <c r="X8" s="290"/>
      <c r="Y8" s="291"/>
    </row>
    <row r="9" spans="1:28" s="194" customFormat="1" ht="56.25" customHeight="1" x14ac:dyDescent="0.2">
      <c r="A9" s="190"/>
      <c r="B9" s="279"/>
      <c r="C9" s="279"/>
      <c r="D9" s="279"/>
      <c r="E9" s="279"/>
      <c r="F9" s="273" t="s">
        <v>620</v>
      </c>
      <c r="G9" s="273"/>
      <c r="H9" s="273" t="s">
        <v>621</v>
      </c>
      <c r="I9" s="273"/>
      <c r="J9" s="273" t="s">
        <v>622</v>
      </c>
      <c r="K9" s="273" t="s">
        <v>623</v>
      </c>
      <c r="L9" s="273" t="s">
        <v>624</v>
      </c>
      <c r="M9" s="273" t="s">
        <v>625</v>
      </c>
      <c r="N9" s="273" t="s">
        <v>626</v>
      </c>
      <c r="O9" s="273" t="s">
        <v>627</v>
      </c>
      <c r="P9" s="273" t="s">
        <v>628</v>
      </c>
      <c r="Q9" s="273" t="s">
        <v>625</v>
      </c>
      <c r="R9" s="273" t="s">
        <v>629</v>
      </c>
      <c r="S9" s="273" t="s">
        <v>630</v>
      </c>
      <c r="T9" s="273" t="s">
        <v>625</v>
      </c>
      <c r="U9" s="273" t="s">
        <v>625</v>
      </c>
      <c r="V9" s="273" t="s">
        <v>631</v>
      </c>
      <c r="W9" s="273" t="s">
        <v>625</v>
      </c>
      <c r="X9" s="273" t="s">
        <v>625</v>
      </c>
      <c r="Y9" s="273" t="s">
        <v>625</v>
      </c>
    </row>
    <row r="10" spans="1:28" s="194" customFormat="1" ht="51" x14ac:dyDescent="0.2">
      <c r="A10" s="190"/>
      <c r="B10" s="280"/>
      <c r="C10" s="280"/>
      <c r="D10" s="280"/>
      <c r="E10" s="280"/>
      <c r="F10" s="195" t="s">
        <v>632</v>
      </c>
      <c r="G10" s="195" t="s">
        <v>633</v>
      </c>
      <c r="H10" s="195" t="s">
        <v>632</v>
      </c>
      <c r="I10" s="195" t="s">
        <v>633</v>
      </c>
      <c r="J10" s="273"/>
      <c r="K10" s="273"/>
      <c r="L10" s="273"/>
      <c r="M10" s="273"/>
      <c r="N10" s="273"/>
      <c r="O10" s="273"/>
      <c r="P10" s="273"/>
      <c r="Q10" s="273"/>
      <c r="R10" s="273"/>
      <c r="S10" s="273"/>
      <c r="T10" s="273"/>
      <c r="U10" s="273"/>
      <c r="V10" s="273"/>
      <c r="W10" s="273"/>
      <c r="X10" s="273"/>
      <c r="Y10" s="273"/>
    </row>
    <row r="11" spans="1:28" s="194" customFormat="1" ht="15" customHeight="1" x14ac:dyDescent="0.25">
      <c r="B11" s="274" t="s">
        <v>16</v>
      </c>
      <c r="C11" s="292"/>
      <c r="D11" s="196" t="s">
        <v>17</v>
      </c>
      <c r="E11" s="196" t="s">
        <v>18</v>
      </c>
      <c r="F11" s="293" t="s">
        <v>19</v>
      </c>
      <c r="G11" s="294"/>
      <c r="H11" s="294"/>
      <c r="I11" s="294"/>
      <c r="J11" s="294"/>
      <c r="K11" s="294"/>
      <c r="L11" s="294"/>
      <c r="M11" s="294"/>
      <c r="N11" s="294"/>
      <c r="O11" s="294"/>
      <c r="P11" s="294"/>
      <c r="Q11" s="294"/>
      <c r="R11" s="294"/>
      <c r="S11" s="294"/>
      <c r="T11" s="294"/>
      <c r="U11" s="294"/>
      <c r="V11" s="294"/>
      <c r="W11" s="294"/>
      <c r="X11" s="294"/>
      <c r="Y11" s="295"/>
    </row>
    <row r="12" spans="1:28" s="194" customFormat="1" ht="45" customHeight="1" x14ac:dyDescent="0.2">
      <c r="A12" s="190">
        <v>1</v>
      </c>
      <c r="B12" s="197" t="s">
        <v>874</v>
      </c>
      <c r="C12" s="197" t="s">
        <v>873</v>
      </c>
      <c r="D12" s="198" t="s">
        <v>875</v>
      </c>
      <c r="E12" s="22">
        <f>+SUM(F12:Y12)</f>
        <v>0.99999999999999978</v>
      </c>
      <c r="F12" s="23">
        <v>0.66872503446423559</v>
      </c>
      <c r="G12" s="23">
        <v>0</v>
      </c>
      <c r="H12" s="23">
        <v>0</v>
      </c>
      <c r="I12" s="23">
        <v>0</v>
      </c>
      <c r="J12" s="23">
        <v>0.32522111775048196</v>
      </c>
      <c r="K12" s="23">
        <v>0</v>
      </c>
      <c r="L12" s="23">
        <v>0</v>
      </c>
      <c r="M12" s="23">
        <v>0</v>
      </c>
      <c r="N12" s="23">
        <v>0</v>
      </c>
      <c r="O12" s="23">
        <v>0</v>
      </c>
      <c r="P12" s="23">
        <v>0</v>
      </c>
      <c r="Q12" s="23">
        <v>0</v>
      </c>
      <c r="R12" s="23">
        <v>6.0538477852822509E-3</v>
      </c>
      <c r="S12" s="23">
        <v>0</v>
      </c>
      <c r="T12" s="23">
        <v>0</v>
      </c>
      <c r="U12" s="23">
        <v>0</v>
      </c>
      <c r="V12" s="23">
        <v>0</v>
      </c>
      <c r="W12" s="23">
        <v>0</v>
      </c>
      <c r="X12" s="23">
        <v>0</v>
      </c>
      <c r="Y12" s="23">
        <v>0</v>
      </c>
      <c r="AB12" s="199">
        <f t="shared" ref="AB12:AB27" si="0">+E12-SUM(F12:Y12)</f>
        <v>0</v>
      </c>
    </row>
    <row r="13" spans="1:28" s="194" customFormat="1" ht="15" hidden="1" customHeight="1" x14ac:dyDescent="0.2">
      <c r="A13" s="190">
        <v>2</v>
      </c>
      <c r="B13" s="197" t="s">
        <v>506</v>
      </c>
      <c r="C13" s="197" t="s">
        <v>506</v>
      </c>
      <c r="D13" s="197" t="s">
        <v>876</v>
      </c>
      <c r="E13" s="200">
        <f t="shared" ref="E13:E27" si="1">+SUM(F13:Y13)</f>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AB13" s="199">
        <f t="shared" si="0"/>
        <v>0</v>
      </c>
    </row>
    <row r="14" spans="1:28" s="194" customFormat="1" ht="15" hidden="1" customHeight="1" x14ac:dyDescent="0.2">
      <c r="A14" s="190">
        <v>3</v>
      </c>
      <c r="B14" s="197" t="s">
        <v>506</v>
      </c>
      <c r="C14" s="197" t="s">
        <v>506</v>
      </c>
      <c r="D14" s="197" t="s">
        <v>876</v>
      </c>
      <c r="E14" s="200">
        <f t="shared" si="1"/>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AB14" s="199">
        <f t="shared" si="0"/>
        <v>0</v>
      </c>
    </row>
    <row r="15" spans="1:28" s="194" customFormat="1" ht="15" hidden="1" customHeight="1" x14ac:dyDescent="0.2">
      <c r="A15" s="190">
        <v>4</v>
      </c>
      <c r="B15" s="197" t="s">
        <v>506</v>
      </c>
      <c r="C15" s="197" t="s">
        <v>506</v>
      </c>
      <c r="D15" s="197" t="s">
        <v>876</v>
      </c>
      <c r="E15" s="200">
        <f t="shared" si="1"/>
        <v>0</v>
      </c>
      <c r="F15" s="24">
        <v>0</v>
      </c>
      <c r="G15" s="24">
        <v>0</v>
      </c>
      <c r="H15" s="24">
        <v>0</v>
      </c>
      <c r="I15" s="24">
        <v>0</v>
      </c>
      <c r="J15" s="24">
        <v>0</v>
      </c>
      <c r="K15" s="24">
        <v>0</v>
      </c>
      <c r="L15" s="24">
        <v>0</v>
      </c>
      <c r="M15" s="24">
        <v>0</v>
      </c>
      <c r="N15" s="24">
        <v>0</v>
      </c>
      <c r="O15" s="24">
        <v>0</v>
      </c>
      <c r="P15" s="24">
        <v>0</v>
      </c>
      <c r="Q15" s="24">
        <v>0</v>
      </c>
      <c r="R15" s="24">
        <v>0</v>
      </c>
      <c r="S15" s="24">
        <v>0</v>
      </c>
      <c r="T15" s="24">
        <v>0</v>
      </c>
      <c r="U15" s="24">
        <v>0</v>
      </c>
      <c r="V15" s="24">
        <v>0</v>
      </c>
      <c r="W15" s="24">
        <v>0</v>
      </c>
      <c r="X15" s="24">
        <v>0</v>
      </c>
      <c r="Y15" s="24">
        <v>0</v>
      </c>
      <c r="AB15" s="199">
        <f t="shared" si="0"/>
        <v>0</v>
      </c>
    </row>
    <row r="16" spans="1:28" s="194" customFormat="1" ht="15" hidden="1" customHeight="1" x14ac:dyDescent="0.2">
      <c r="A16" s="190">
        <v>5</v>
      </c>
      <c r="B16" s="197" t="s">
        <v>506</v>
      </c>
      <c r="C16" s="197" t="s">
        <v>506</v>
      </c>
      <c r="D16" s="197" t="s">
        <v>876</v>
      </c>
      <c r="E16" s="200">
        <f t="shared" si="1"/>
        <v>0</v>
      </c>
      <c r="F16" s="24">
        <v>0</v>
      </c>
      <c r="G16" s="24">
        <v>0</v>
      </c>
      <c r="H16" s="24">
        <v>0</v>
      </c>
      <c r="I16" s="24">
        <v>0</v>
      </c>
      <c r="J16" s="24">
        <v>0</v>
      </c>
      <c r="K16" s="24">
        <v>0</v>
      </c>
      <c r="L16" s="24">
        <v>0</v>
      </c>
      <c r="M16" s="24">
        <v>0</v>
      </c>
      <c r="N16" s="24">
        <v>0</v>
      </c>
      <c r="O16" s="24">
        <v>0</v>
      </c>
      <c r="P16" s="24">
        <v>0</v>
      </c>
      <c r="Q16" s="24">
        <v>0</v>
      </c>
      <c r="R16" s="24">
        <v>0</v>
      </c>
      <c r="S16" s="24">
        <v>0</v>
      </c>
      <c r="T16" s="24">
        <v>0</v>
      </c>
      <c r="U16" s="24">
        <v>0</v>
      </c>
      <c r="V16" s="24">
        <v>0</v>
      </c>
      <c r="W16" s="24">
        <v>0</v>
      </c>
      <c r="X16" s="24">
        <v>0</v>
      </c>
      <c r="Y16" s="24">
        <v>0</v>
      </c>
      <c r="AB16" s="199">
        <f t="shared" si="0"/>
        <v>0</v>
      </c>
    </row>
    <row r="17" spans="1:28" s="194" customFormat="1" ht="15" hidden="1" customHeight="1" x14ac:dyDescent="0.2">
      <c r="A17" s="190">
        <v>6</v>
      </c>
      <c r="B17" s="197" t="s">
        <v>506</v>
      </c>
      <c r="C17" s="197" t="s">
        <v>506</v>
      </c>
      <c r="D17" s="197" t="s">
        <v>876</v>
      </c>
      <c r="E17" s="200">
        <f t="shared" si="1"/>
        <v>0</v>
      </c>
      <c r="F17" s="24">
        <v>0</v>
      </c>
      <c r="G17" s="24">
        <v>0</v>
      </c>
      <c r="H17" s="24">
        <v>0</v>
      </c>
      <c r="I17" s="24">
        <v>0</v>
      </c>
      <c r="J17" s="24">
        <v>0</v>
      </c>
      <c r="K17" s="24">
        <v>0</v>
      </c>
      <c r="L17" s="24">
        <v>0</v>
      </c>
      <c r="M17" s="24">
        <v>0</v>
      </c>
      <c r="N17" s="24">
        <v>0</v>
      </c>
      <c r="O17" s="24">
        <v>0</v>
      </c>
      <c r="P17" s="24">
        <v>0</v>
      </c>
      <c r="Q17" s="24">
        <v>0</v>
      </c>
      <c r="R17" s="24">
        <v>0</v>
      </c>
      <c r="S17" s="24">
        <v>0</v>
      </c>
      <c r="T17" s="24">
        <v>0</v>
      </c>
      <c r="U17" s="24">
        <v>0</v>
      </c>
      <c r="V17" s="24">
        <v>0</v>
      </c>
      <c r="W17" s="24">
        <v>0</v>
      </c>
      <c r="X17" s="24">
        <v>0</v>
      </c>
      <c r="Y17" s="24">
        <v>0</v>
      </c>
      <c r="AB17" s="199">
        <f t="shared" si="0"/>
        <v>0</v>
      </c>
    </row>
    <row r="18" spans="1:28" s="194" customFormat="1" ht="15" hidden="1" customHeight="1" x14ac:dyDescent="0.2">
      <c r="A18" s="190">
        <v>7</v>
      </c>
      <c r="B18" s="197" t="s">
        <v>506</v>
      </c>
      <c r="C18" s="197" t="s">
        <v>506</v>
      </c>
      <c r="D18" s="197" t="s">
        <v>876</v>
      </c>
      <c r="E18" s="200">
        <f t="shared" si="1"/>
        <v>0</v>
      </c>
      <c r="F18" s="24">
        <v>0</v>
      </c>
      <c r="G18" s="24">
        <v>0</v>
      </c>
      <c r="H18" s="24">
        <v>0</v>
      </c>
      <c r="I18" s="24">
        <v>0</v>
      </c>
      <c r="J18" s="24">
        <v>0</v>
      </c>
      <c r="K18" s="24">
        <v>0</v>
      </c>
      <c r="L18" s="24">
        <v>0</v>
      </c>
      <c r="M18" s="24">
        <v>0</v>
      </c>
      <c r="N18" s="24">
        <v>0</v>
      </c>
      <c r="O18" s="24">
        <v>0</v>
      </c>
      <c r="P18" s="24">
        <v>0</v>
      </c>
      <c r="Q18" s="24">
        <v>0</v>
      </c>
      <c r="R18" s="24">
        <v>0</v>
      </c>
      <c r="S18" s="24">
        <v>0</v>
      </c>
      <c r="T18" s="24">
        <v>0</v>
      </c>
      <c r="U18" s="24">
        <v>0</v>
      </c>
      <c r="V18" s="24">
        <v>0</v>
      </c>
      <c r="W18" s="24">
        <v>0</v>
      </c>
      <c r="X18" s="24">
        <v>0</v>
      </c>
      <c r="Y18" s="24">
        <v>0</v>
      </c>
      <c r="AB18" s="199">
        <f t="shared" si="0"/>
        <v>0</v>
      </c>
    </row>
    <row r="19" spans="1:28" s="194" customFormat="1" ht="15" hidden="1" customHeight="1" x14ac:dyDescent="0.2">
      <c r="A19" s="190">
        <v>8</v>
      </c>
      <c r="B19" s="197" t="s">
        <v>506</v>
      </c>
      <c r="C19" s="197" t="s">
        <v>506</v>
      </c>
      <c r="D19" s="197" t="s">
        <v>876</v>
      </c>
      <c r="E19" s="200">
        <f t="shared" si="1"/>
        <v>0</v>
      </c>
      <c r="F19" s="24">
        <v>0</v>
      </c>
      <c r="G19" s="24">
        <v>0</v>
      </c>
      <c r="H19" s="24">
        <v>0</v>
      </c>
      <c r="I19" s="24">
        <v>0</v>
      </c>
      <c r="J19" s="24">
        <v>0</v>
      </c>
      <c r="K19" s="24">
        <v>0</v>
      </c>
      <c r="L19" s="24">
        <v>0</v>
      </c>
      <c r="M19" s="24">
        <v>0</v>
      </c>
      <c r="N19" s="24">
        <v>0</v>
      </c>
      <c r="O19" s="24">
        <v>0</v>
      </c>
      <c r="P19" s="24">
        <v>0</v>
      </c>
      <c r="Q19" s="24">
        <v>0</v>
      </c>
      <c r="R19" s="24">
        <v>0</v>
      </c>
      <c r="S19" s="24">
        <v>0</v>
      </c>
      <c r="T19" s="24">
        <v>0</v>
      </c>
      <c r="U19" s="24">
        <v>0</v>
      </c>
      <c r="V19" s="24">
        <v>0</v>
      </c>
      <c r="W19" s="24">
        <v>0</v>
      </c>
      <c r="X19" s="24">
        <v>0</v>
      </c>
      <c r="Y19" s="24">
        <v>0</v>
      </c>
      <c r="AB19" s="199">
        <f t="shared" si="0"/>
        <v>0</v>
      </c>
    </row>
    <row r="20" spans="1:28" s="194" customFormat="1" ht="15" hidden="1" customHeight="1" x14ac:dyDescent="0.2">
      <c r="A20" s="190">
        <v>9</v>
      </c>
      <c r="B20" s="197" t="s">
        <v>506</v>
      </c>
      <c r="C20" s="197" t="s">
        <v>506</v>
      </c>
      <c r="D20" s="197" t="s">
        <v>876</v>
      </c>
      <c r="E20" s="200">
        <f t="shared" si="1"/>
        <v>0</v>
      </c>
      <c r="F20" s="24">
        <v>0</v>
      </c>
      <c r="G20" s="24">
        <v>0</v>
      </c>
      <c r="H20" s="24">
        <v>0</v>
      </c>
      <c r="I20" s="24">
        <v>0</v>
      </c>
      <c r="J20" s="24">
        <v>0</v>
      </c>
      <c r="K20" s="24">
        <v>0</v>
      </c>
      <c r="L20" s="24">
        <v>0</v>
      </c>
      <c r="M20" s="24">
        <v>0</v>
      </c>
      <c r="N20" s="24">
        <v>0</v>
      </c>
      <c r="O20" s="24">
        <v>0</v>
      </c>
      <c r="P20" s="24">
        <v>0</v>
      </c>
      <c r="Q20" s="24">
        <v>0</v>
      </c>
      <c r="R20" s="24">
        <v>0</v>
      </c>
      <c r="S20" s="24">
        <v>0</v>
      </c>
      <c r="T20" s="24">
        <v>0</v>
      </c>
      <c r="U20" s="24">
        <v>0</v>
      </c>
      <c r="V20" s="24">
        <v>0</v>
      </c>
      <c r="W20" s="24">
        <v>0</v>
      </c>
      <c r="X20" s="24">
        <v>0</v>
      </c>
      <c r="Y20" s="24">
        <v>0</v>
      </c>
      <c r="AB20" s="199">
        <f t="shared" si="0"/>
        <v>0</v>
      </c>
    </row>
    <row r="21" spans="1:28" s="194" customFormat="1" ht="15" hidden="1" customHeight="1" x14ac:dyDescent="0.2">
      <c r="A21" s="190">
        <v>10</v>
      </c>
      <c r="B21" s="197" t="s">
        <v>506</v>
      </c>
      <c r="C21" s="197" t="s">
        <v>506</v>
      </c>
      <c r="D21" s="197" t="s">
        <v>876</v>
      </c>
      <c r="E21" s="200">
        <f t="shared" si="1"/>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AB21" s="199">
        <f t="shared" si="0"/>
        <v>0</v>
      </c>
    </row>
    <row r="22" spans="1:28" s="194" customFormat="1" ht="15" hidden="1" customHeight="1" x14ac:dyDescent="0.2">
      <c r="A22" s="190">
        <v>11</v>
      </c>
      <c r="B22" s="197" t="s">
        <v>506</v>
      </c>
      <c r="C22" s="197" t="s">
        <v>506</v>
      </c>
      <c r="D22" s="197" t="s">
        <v>876</v>
      </c>
      <c r="E22" s="200">
        <f t="shared" si="1"/>
        <v>0</v>
      </c>
      <c r="F22" s="24">
        <v>0</v>
      </c>
      <c r="G22" s="24">
        <v>0</v>
      </c>
      <c r="H22" s="24">
        <v>0</v>
      </c>
      <c r="I22" s="24">
        <v>0</v>
      </c>
      <c r="J22" s="24">
        <v>0</v>
      </c>
      <c r="K22" s="24">
        <v>0</v>
      </c>
      <c r="L22" s="24">
        <v>0</v>
      </c>
      <c r="M22" s="24">
        <v>0</v>
      </c>
      <c r="N22" s="24">
        <v>0</v>
      </c>
      <c r="O22" s="24">
        <v>0</v>
      </c>
      <c r="P22" s="24">
        <v>0</v>
      </c>
      <c r="Q22" s="24">
        <v>0</v>
      </c>
      <c r="R22" s="24">
        <v>0</v>
      </c>
      <c r="S22" s="24">
        <v>0</v>
      </c>
      <c r="T22" s="24">
        <v>0</v>
      </c>
      <c r="U22" s="24">
        <v>0</v>
      </c>
      <c r="V22" s="24">
        <v>0</v>
      </c>
      <c r="W22" s="24">
        <v>0</v>
      </c>
      <c r="X22" s="24">
        <v>0</v>
      </c>
      <c r="Y22" s="24">
        <v>0</v>
      </c>
      <c r="AB22" s="199">
        <f t="shared" si="0"/>
        <v>0</v>
      </c>
    </row>
    <row r="23" spans="1:28" s="194" customFormat="1" ht="15" hidden="1" customHeight="1" x14ac:dyDescent="0.2">
      <c r="A23" s="190">
        <v>12</v>
      </c>
      <c r="B23" s="197" t="s">
        <v>506</v>
      </c>
      <c r="C23" s="197" t="s">
        <v>506</v>
      </c>
      <c r="D23" s="197" t="s">
        <v>876</v>
      </c>
      <c r="E23" s="200">
        <f t="shared" si="1"/>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AB23" s="199">
        <f t="shared" si="0"/>
        <v>0</v>
      </c>
    </row>
    <row r="24" spans="1:28" s="194" customFormat="1" ht="15" hidden="1" customHeight="1" x14ac:dyDescent="0.2">
      <c r="A24" s="190">
        <v>13</v>
      </c>
      <c r="B24" s="197" t="s">
        <v>506</v>
      </c>
      <c r="C24" s="197" t="s">
        <v>506</v>
      </c>
      <c r="D24" s="197" t="s">
        <v>876</v>
      </c>
      <c r="E24" s="200">
        <f t="shared" si="1"/>
        <v>0</v>
      </c>
      <c r="F24" s="24">
        <v>0</v>
      </c>
      <c r="G24" s="24">
        <v>0</v>
      </c>
      <c r="H24" s="24">
        <v>0</v>
      </c>
      <c r="I24" s="24">
        <v>0</v>
      </c>
      <c r="J24" s="24">
        <v>0</v>
      </c>
      <c r="K24" s="24">
        <v>0</v>
      </c>
      <c r="L24" s="24">
        <v>0</v>
      </c>
      <c r="M24" s="24">
        <v>0</v>
      </c>
      <c r="N24" s="24">
        <v>0</v>
      </c>
      <c r="O24" s="24">
        <v>0</v>
      </c>
      <c r="P24" s="24">
        <v>0</v>
      </c>
      <c r="Q24" s="24">
        <v>0</v>
      </c>
      <c r="R24" s="24">
        <v>0</v>
      </c>
      <c r="S24" s="24">
        <v>0</v>
      </c>
      <c r="T24" s="24">
        <v>0</v>
      </c>
      <c r="U24" s="24">
        <v>0</v>
      </c>
      <c r="V24" s="24">
        <v>0</v>
      </c>
      <c r="W24" s="24">
        <v>0</v>
      </c>
      <c r="X24" s="24">
        <v>0</v>
      </c>
      <c r="Y24" s="24">
        <v>0</v>
      </c>
      <c r="AB24" s="199">
        <f t="shared" si="0"/>
        <v>0</v>
      </c>
    </row>
    <row r="25" spans="1:28" s="194" customFormat="1" ht="15" hidden="1" customHeight="1" x14ac:dyDescent="0.2">
      <c r="A25" s="190">
        <v>14</v>
      </c>
      <c r="B25" s="197" t="s">
        <v>506</v>
      </c>
      <c r="C25" s="197" t="s">
        <v>506</v>
      </c>
      <c r="D25" s="197" t="s">
        <v>876</v>
      </c>
      <c r="E25" s="200">
        <f t="shared" si="1"/>
        <v>0</v>
      </c>
      <c r="F25" s="24">
        <v>0</v>
      </c>
      <c r="G25" s="24">
        <v>0</v>
      </c>
      <c r="H25" s="24">
        <v>0</v>
      </c>
      <c r="I25" s="24">
        <v>0</v>
      </c>
      <c r="J25" s="24">
        <v>0</v>
      </c>
      <c r="K25" s="24">
        <v>0</v>
      </c>
      <c r="L25" s="24">
        <v>0</v>
      </c>
      <c r="M25" s="24">
        <v>0</v>
      </c>
      <c r="N25" s="24">
        <v>0</v>
      </c>
      <c r="O25" s="24">
        <v>0</v>
      </c>
      <c r="P25" s="24">
        <v>0</v>
      </c>
      <c r="Q25" s="24">
        <v>0</v>
      </c>
      <c r="R25" s="24">
        <v>0</v>
      </c>
      <c r="S25" s="24">
        <v>0</v>
      </c>
      <c r="T25" s="24">
        <v>0</v>
      </c>
      <c r="U25" s="24">
        <v>0</v>
      </c>
      <c r="V25" s="24">
        <v>0</v>
      </c>
      <c r="W25" s="24">
        <v>0</v>
      </c>
      <c r="X25" s="24">
        <v>0</v>
      </c>
      <c r="Y25" s="24">
        <v>0</v>
      </c>
      <c r="AB25" s="199">
        <f t="shared" si="0"/>
        <v>0</v>
      </c>
    </row>
    <row r="26" spans="1:28" s="194" customFormat="1" ht="15" hidden="1" customHeight="1" x14ac:dyDescent="0.2">
      <c r="A26" s="190">
        <v>15</v>
      </c>
      <c r="B26" s="197" t="s">
        <v>506</v>
      </c>
      <c r="C26" s="197" t="s">
        <v>506</v>
      </c>
      <c r="D26" s="197" t="s">
        <v>876</v>
      </c>
      <c r="E26" s="200">
        <f t="shared" si="1"/>
        <v>0</v>
      </c>
      <c r="F26" s="24">
        <v>0</v>
      </c>
      <c r="G26" s="24">
        <v>0</v>
      </c>
      <c r="H26" s="24">
        <v>0</v>
      </c>
      <c r="I26" s="24">
        <v>0</v>
      </c>
      <c r="J26" s="24">
        <v>0</v>
      </c>
      <c r="K26" s="24">
        <v>0</v>
      </c>
      <c r="L26" s="24">
        <v>0</v>
      </c>
      <c r="M26" s="24">
        <v>0</v>
      </c>
      <c r="N26" s="24">
        <v>0</v>
      </c>
      <c r="O26" s="24">
        <v>0</v>
      </c>
      <c r="P26" s="24">
        <v>0</v>
      </c>
      <c r="Q26" s="24">
        <v>0</v>
      </c>
      <c r="R26" s="24">
        <v>0</v>
      </c>
      <c r="S26" s="24">
        <v>0</v>
      </c>
      <c r="T26" s="24">
        <v>0</v>
      </c>
      <c r="U26" s="24">
        <v>0</v>
      </c>
      <c r="V26" s="24">
        <v>0</v>
      </c>
      <c r="W26" s="24">
        <v>0</v>
      </c>
      <c r="X26" s="24">
        <v>0</v>
      </c>
      <c r="Y26" s="24">
        <v>0</v>
      </c>
      <c r="AB26" s="199">
        <f t="shared" si="0"/>
        <v>0</v>
      </c>
    </row>
    <row r="27" spans="1:28" ht="30" customHeight="1" x14ac:dyDescent="0.2">
      <c r="B27" s="270" t="s">
        <v>507</v>
      </c>
      <c r="C27" s="272"/>
      <c r="D27" s="201" t="s">
        <v>634</v>
      </c>
      <c r="E27" s="200">
        <f t="shared" si="1"/>
        <v>988059.72429062636</v>
      </c>
      <c r="F27" s="202">
        <v>198825.09540233083</v>
      </c>
      <c r="G27" s="202">
        <v>0</v>
      </c>
      <c r="H27" s="202">
        <v>0</v>
      </c>
      <c r="I27" s="202">
        <v>0</v>
      </c>
      <c r="J27" s="202">
        <v>139853.5568851296</v>
      </c>
      <c r="K27" s="202">
        <v>0</v>
      </c>
      <c r="L27" s="202">
        <v>0</v>
      </c>
      <c r="M27" s="202">
        <v>72778.668522753782</v>
      </c>
      <c r="N27" s="202">
        <v>0</v>
      </c>
      <c r="O27" s="202">
        <v>0</v>
      </c>
      <c r="P27" s="202">
        <v>0</v>
      </c>
      <c r="Q27" s="202">
        <v>0</v>
      </c>
      <c r="R27" s="202">
        <v>2522.3093748404067</v>
      </c>
      <c r="S27" s="202">
        <v>0</v>
      </c>
      <c r="T27" s="202">
        <v>0</v>
      </c>
      <c r="U27" s="202">
        <v>239789.03112831883</v>
      </c>
      <c r="V27" s="202">
        <v>0</v>
      </c>
      <c r="W27" s="202">
        <v>0</v>
      </c>
      <c r="X27" s="202">
        <v>334291.06297725299</v>
      </c>
      <c r="Y27" s="202">
        <v>0</v>
      </c>
      <c r="AA27" s="194"/>
      <c r="AB27" s="199">
        <f t="shared" si="0"/>
        <v>0</v>
      </c>
    </row>
    <row r="29" spans="1:28" x14ac:dyDescent="0.2">
      <c r="B29" s="194"/>
    </row>
    <row r="30" spans="1:28" x14ac:dyDescent="0.2">
      <c r="B30" s="194" t="s">
        <v>635</v>
      </c>
    </row>
    <row r="31" spans="1:28" s="194" customFormat="1" ht="15" customHeight="1" x14ac:dyDescent="0.2">
      <c r="A31" s="190"/>
      <c r="B31" s="278" t="s">
        <v>606</v>
      </c>
      <c r="C31" s="281" t="s">
        <v>607</v>
      </c>
      <c r="D31" s="276"/>
      <c r="E31" s="286" t="s">
        <v>636</v>
      </c>
      <c r="F31" s="287" t="s">
        <v>637</v>
      </c>
      <c r="G31" s="287"/>
      <c r="H31" s="287"/>
      <c r="I31" s="287"/>
      <c r="J31" s="287"/>
      <c r="K31" s="287"/>
      <c r="L31" s="287"/>
      <c r="M31" s="287"/>
      <c r="N31" s="287"/>
      <c r="O31" s="287"/>
      <c r="P31" s="287"/>
      <c r="Q31" s="287"/>
      <c r="R31" s="287"/>
      <c r="S31" s="287"/>
      <c r="T31" s="287"/>
      <c r="U31" s="287"/>
      <c r="V31" s="287"/>
      <c r="W31" s="287"/>
      <c r="X31" s="287"/>
      <c r="Y31" s="287"/>
      <c r="Z31" s="288" t="s">
        <v>14</v>
      </c>
    </row>
    <row r="32" spans="1:28" s="194" customFormat="1" ht="67.5" customHeight="1" x14ac:dyDescent="0.2">
      <c r="A32" s="190"/>
      <c r="B32" s="279"/>
      <c r="C32" s="282"/>
      <c r="D32" s="283"/>
      <c r="E32" s="286"/>
      <c r="F32" s="273" t="s">
        <v>611</v>
      </c>
      <c r="G32" s="273"/>
      <c r="H32" s="273"/>
      <c r="I32" s="273"/>
      <c r="J32" s="289" t="s">
        <v>612</v>
      </c>
      <c r="K32" s="290"/>
      <c r="L32" s="291"/>
      <c r="M32" s="195" t="s">
        <v>613</v>
      </c>
      <c r="N32" s="273" t="s">
        <v>614</v>
      </c>
      <c r="O32" s="273"/>
      <c r="P32" s="273"/>
      <c r="Q32" s="195" t="s">
        <v>615</v>
      </c>
      <c r="R32" s="273" t="s">
        <v>616</v>
      </c>
      <c r="S32" s="273"/>
      <c r="T32" s="195" t="s">
        <v>617</v>
      </c>
      <c r="U32" s="195" t="s">
        <v>618</v>
      </c>
      <c r="V32" s="289" t="s">
        <v>619</v>
      </c>
      <c r="W32" s="290"/>
      <c r="X32" s="290"/>
      <c r="Y32" s="291"/>
      <c r="Z32" s="288"/>
    </row>
    <row r="33" spans="1:28" s="194" customFormat="1" ht="67.5" customHeight="1" x14ac:dyDescent="0.2">
      <c r="A33" s="190"/>
      <c r="B33" s="279"/>
      <c r="C33" s="282"/>
      <c r="D33" s="283"/>
      <c r="E33" s="286"/>
      <c r="F33" s="273" t="s">
        <v>620</v>
      </c>
      <c r="G33" s="273"/>
      <c r="H33" s="273" t="s">
        <v>621</v>
      </c>
      <c r="I33" s="273"/>
      <c r="J33" s="273" t="s">
        <v>622</v>
      </c>
      <c r="K33" s="273" t="s">
        <v>623</v>
      </c>
      <c r="L33" s="195"/>
      <c r="M33" s="273" t="s">
        <v>625</v>
      </c>
      <c r="N33" s="273" t="s">
        <v>626</v>
      </c>
      <c r="O33" s="273" t="s">
        <v>627</v>
      </c>
      <c r="P33" s="273" t="s">
        <v>628</v>
      </c>
      <c r="Q33" s="273" t="s">
        <v>625</v>
      </c>
      <c r="R33" s="273" t="s">
        <v>629</v>
      </c>
      <c r="S33" s="273" t="s">
        <v>630</v>
      </c>
      <c r="T33" s="273" t="s">
        <v>625</v>
      </c>
      <c r="U33" s="273" t="s">
        <v>625</v>
      </c>
      <c r="V33" s="273" t="s">
        <v>625</v>
      </c>
      <c r="W33" s="273" t="s">
        <v>625</v>
      </c>
      <c r="X33" s="273" t="s">
        <v>625</v>
      </c>
      <c r="Y33" s="273" t="s">
        <v>625</v>
      </c>
      <c r="Z33" s="288"/>
    </row>
    <row r="34" spans="1:28" s="194" customFormat="1" ht="67.5" customHeight="1" x14ac:dyDescent="0.2">
      <c r="A34" s="190"/>
      <c r="B34" s="280"/>
      <c r="C34" s="284"/>
      <c r="D34" s="285"/>
      <c r="E34" s="286"/>
      <c r="F34" s="195" t="s">
        <v>632</v>
      </c>
      <c r="G34" s="195" t="s">
        <v>633</v>
      </c>
      <c r="H34" s="195" t="s">
        <v>632</v>
      </c>
      <c r="I34" s="195" t="s">
        <v>633</v>
      </c>
      <c r="J34" s="273"/>
      <c r="K34" s="273"/>
      <c r="L34" s="195"/>
      <c r="M34" s="273"/>
      <c r="N34" s="273"/>
      <c r="O34" s="273"/>
      <c r="P34" s="273"/>
      <c r="Q34" s="273"/>
      <c r="R34" s="273"/>
      <c r="S34" s="273"/>
      <c r="T34" s="273"/>
      <c r="U34" s="273"/>
      <c r="V34" s="273"/>
      <c r="W34" s="273"/>
      <c r="X34" s="273"/>
      <c r="Y34" s="273"/>
      <c r="Z34" s="288"/>
    </row>
    <row r="35" spans="1:28" s="194" customFormat="1" ht="15" customHeight="1" x14ac:dyDescent="0.2">
      <c r="A35" s="190"/>
      <c r="B35" s="274" t="s">
        <v>16</v>
      </c>
      <c r="C35" s="275"/>
      <c r="D35" s="276"/>
      <c r="E35" s="203" t="s">
        <v>20</v>
      </c>
      <c r="F35" s="277" t="s">
        <v>21</v>
      </c>
      <c r="G35" s="277"/>
      <c r="H35" s="277"/>
      <c r="I35" s="277"/>
      <c r="J35" s="277"/>
      <c r="K35" s="277"/>
      <c r="L35" s="277"/>
      <c r="M35" s="277"/>
      <c r="N35" s="277"/>
      <c r="O35" s="277"/>
      <c r="P35" s="277"/>
      <c r="Q35" s="277"/>
      <c r="R35" s="277"/>
      <c r="S35" s="277"/>
      <c r="T35" s="277"/>
      <c r="U35" s="277"/>
      <c r="V35" s="277"/>
      <c r="W35" s="277"/>
      <c r="X35" s="277"/>
      <c r="Y35" s="277"/>
      <c r="Z35" s="204" t="s">
        <v>22</v>
      </c>
    </row>
    <row r="36" spans="1:28" s="194" customFormat="1" ht="15" customHeight="1" x14ac:dyDescent="0.2">
      <c r="A36" s="190"/>
      <c r="B36" s="205" t="str">
        <f t="shared" ref="B36:C50" si="2">+B12</f>
        <v>Infrastruktūros valdymas</v>
      </c>
      <c r="C36" s="206" t="str">
        <f t="shared" si="2"/>
        <v>Netiesioginis_turtas</v>
      </c>
      <c r="D36" s="207"/>
      <c r="E36" s="200">
        <v>553.97832153032164</v>
      </c>
      <c r="F36" s="208">
        <f t="shared" ref="F36:Y48" si="3">IFERROR($E36/$E12*F12,FALSE)</f>
        <v>370.45917215780378</v>
      </c>
      <c r="G36" s="208">
        <f t="shared" si="3"/>
        <v>0</v>
      </c>
      <c r="H36" s="208">
        <f t="shared" si="3"/>
        <v>0</v>
      </c>
      <c r="I36" s="208">
        <f t="shared" si="3"/>
        <v>0</v>
      </c>
      <c r="J36" s="208">
        <f t="shared" si="3"/>
        <v>180.16544893762713</v>
      </c>
      <c r="K36" s="208">
        <f t="shared" si="3"/>
        <v>0</v>
      </c>
      <c r="L36" s="208">
        <f t="shared" si="3"/>
        <v>0</v>
      </c>
      <c r="M36" s="208">
        <f t="shared" si="3"/>
        <v>0</v>
      </c>
      <c r="N36" s="208">
        <f t="shared" si="3"/>
        <v>0</v>
      </c>
      <c r="O36" s="208">
        <f t="shared" si="3"/>
        <v>0</v>
      </c>
      <c r="P36" s="208">
        <f t="shared" si="3"/>
        <v>0</v>
      </c>
      <c r="Q36" s="208">
        <f t="shared" si="3"/>
        <v>0</v>
      </c>
      <c r="R36" s="208">
        <f t="shared" si="3"/>
        <v>3.3537004348907171</v>
      </c>
      <c r="S36" s="208">
        <f t="shared" si="3"/>
        <v>0</v>
      </c>
      <c r="T36" s="208">
        <f t="shared" si="3"/>
        <v>0</v>
      </c>
      <c r="U36" s="208">
        <f t="shared" si="3"/>
        <v>0</v>
      </c>
      <c r="V36" s="208">
        <f t="shared" si="3"/>
        <v>0</v>
      </c>
      <c r="W36" s="208">
        <f t="shared" si="3"/>
        <v>0</v>
      </c>
      <c r="X36" s="208">
        <f t="shared" si="3"/>
        <v>0</v>
      </c>
      <c r="Y36" s="208">
        <f t="shared" si="3"/>
        <v>0</v>
      </c>
      <c r="Z36" s="268" t="s">
        <v>638</v>
      </c>
      <c r="AA36" s="25" t="s">
        <v>730</v>
      </c>
      <c r="AB36" s="199">
        <f t="shared" ref="AB36:AB51" si="4">+E36-SUM(F36:Y36)</f>
        <v>0</v>
      </c>
    </row>
    <row r="37" spans="1:28" s="194" customFormat="1" ht="15" hidden="1" customHeight="1" x14ac:dyDescent="0.2">
      <c r="A37" s="190"/>
      <c r="B37" s="205" t="str">
        <f t="shared" si="2"/>
        <v>Netaikoma</v>
      </c>
      <c r="C37" s="206" t="str">
        <f t="shared" si="2"/>
        <v>Netaikoma</v>
      </c>
      <c r="D37" s="207"/>
      <c r="E37" s="200">
        <v>0</v>
      </c>
      <c r="F37" s="208" t="b">
        <f t="shared" si="3"/>
        <v>0</v>
      </c>
      <c r="G37" s="208" t="b">
        <f t="shared" si="3"/>
        <v>0</v>
      </c>
      <c r="H37" s="208" t="b">
        <f t="shared" si="3"/>
        <v>0</v>
      </c>
      <c r="I37" s="208" t="b">
        <f t="shared" si="3"/>
        <v>0</v>
      </c>
      <c r="J37" s="208" t="b">
        <f t="shared" si="3"/>
        <v>0</v>
      </c>
      <c r="K37" s="208" t="b">
        <f t="shared" si="3"/>
        <v>0</v>
      </c>
      <c r="L37" s="208" t="b">
        <f t="shared" si="3"/>
        <v>0</v>
      </c>
      <c r="M37" s="208" t="b">
        <f t="shared" si="3"/>
        <v>0</v>
      </c>
      <c r="N37" s="208" t="b">
        <f t="shared" si="3"/>
        <v>0</v>
      </c>
      <c r="O37" s="208" t="b">
        <f t="shared" si="3"/>
        <v>0</v>
      </c>
      <c r="P37" s="208" t="b">
        <f t="shared" si="3"/>
        <v>0</v>
      </c>
      <c r="Q37" s="208" t="b">
        <f t="shared" si="3"/>
        <v>0</v>
      </c>
      <c r="R37" s="208" t="b">
        <f t="shared" si="3"/>
        <v>0</v>
      </c>
      <c r="S37" s="208" t="b">
        <f t="shared" si="3"/>
        <v>0</v>
      </c>
      <c r="T37" s="208" t="b">
        <f t="shared" si="3"/>
        <v>0</v>
      </c>
      <c r="U37" s="208" t="b">
        <f t="shared" si="3"/>
        <v>0</v>
      </c>
      <c r="V37" s="208" t="b">
        <f t="shared" si="3"/>
        <v>0</v>
      </c>
      <c r="W37" s="208" t="b">
        <f t="shared" si="3"/>
        <v>0</v>
      </c>
      <c r="X37" s="208" t="b">
        <f t="shared" si="3"/>
        <v>0</v>
      </c>
      <c r="Y37" s="208" t="b">
        <f t="shared" si="3"/>
        <v>0</v>
      </c>
      <c r="Z37" s="269"/>
      <c r="AA37" s="25" t="s">
        <v>731</v>
      </c>
      <c r="AB37" s="199">
        <f t="shared" si="4"/>
        <v>0</v>
      </c>
    </row>
    <row r="38" spans="1:28" s="194" customFormat="1" ht="15" hidden="1" customHeight="1" x14ac:dyDescent="0.2">
      <c r="A38" s="190"/>
      <c r="B38" s="205" t="str">
        <f t="shared" si="2"/>
        <v>Netaikoma</v>
      </c>
      <c r="C38" s="206" t="str">
        <f t="shared" si="2"/>
        <v>Netaikoma</v>
      </c>
      <c r="D38" s="207"/>
      <c r="E38" s="200">
        <v>0</v>
      </c>
      <c r="F38" s="208" t="b">
        <f t="shared" si="3"/>
        <v>0</v>
      </c>
      <c r="G38" s="208" t="b">
        <f t="shared" si="3"/>
        <v>0</v>
      </c>
      <c r="H38" s="208" t="b">
        <f t="shared" si="3"/>
        <v>0</v>
      </c>
      <c r="I38" s="208" t="b">
        <f t="shared" si="3"/>
        <v>0</v>
      </c>
      <c r="J38" s="208" t="b">
        <f t="shared" si="3"/>
        <v>0</v>
      </c>
      <c r="K38" s="208" t="b">
        <f t="shared" si="3"/>
        <v>0</v>
      </c>
      <c r="L38" s="208" t="b">
        <f t="shared" si="3"/>
        <v>0</v>
      </c>
      <c r="M38" s="208" t="b">
        <f t="shared" si="3"/>
        <v>0</v>
      </c>
      <c r="N38" s="208" t="b">
        <f t="shared" si="3"/>
        <v>0</v>
      </c>
      <c r="O38" s="208" t="b">
        <f t="shared" si="3"/>
        <v>0</v>
      </c>
      <c r="P38" s="208" t="b">
        <f t="shared" si="3"/>
        <v>0</v>
      </c>
      <c r="Q38" s="208" t="b">
        <f t="shared" si="3"/>
        <v>0</v>
      </c>
      <c r="R38" s="208" t="b">
        <f t="shared" si="3"/>
        <v>0</v>
      </c>
      <c r="S38" s="208" t="b">
        <f t="shared" si="3"/>
        <v>0</v>
      </c>
      <c r="T38" s="208" t="b">
        <f t="shared" si="3"/>
        <v>0</v>
      </c>
      <c r="U38" s="208" t="b">
        <f t="shared" si="3"/>
        <v>0</v>
      </c>
      <c r="V38" s="208" t="b">
        <f t="shared" si="3"/>
        <v>0</v>
      </c>
      <c r="W38" s="208" t="b">
        <f t="shared" si="3"/>
        <v>0</v>
      </c>
      <c r="X38" s="208" t="b">
        <f t="shared" si="3"/>
        <v>0</v>
      </c>
      <c r="Y38" s="208" t="b">
        <f t="shared" si="3"/>
        <v>0</v>
      </c>
      <c r="Z38" s="269"/>
      <c r="AA38" s="25" t="s">
        <v>732</v>
      </c>
      <c r="AB38" s="199">
        <f t="shared" si="4"/>
        <v>0</v>
      </c>
    </row>
    <row r="39" spans="1:28" s="194" customFormat="1" ht="15" hidden="1" customHeight="1" x14ac:dyDescent="0.2">
      <c r="A39" s="190"/>
      <c r="B39" s="205" t="str">
        <f t="shared" si="2"/>
        <v>Netaikoma</v>
      </c>
      <c r="C39" s="206" t="str">
        <f t="shared" si="2"/>
        <v>Netaikoma</v>
      </c>
      <c r="D39" s="207"/>
      <c r="E39" s="200">
        <v>0</v>
      </c>
      <c r="F39" s="208" t="b">
        <f t="shared" si="3"/>
        <v>0</v>
      </c>
      <c r="G39" s="208" t="b">
        <f t="shared" si="3"/>
        <v>0</v>
      </c>
      <c r="H39" s="208" t="b">
        <f t="shared" si="3"/>
        <v>0</v>
      </c>
      <c r="I39" s="208" t="b">
        <f t="shared" si="3"/>
        <v>0</v>
      </c>
      <c r="J39" s="208" t="b">
        <f t="shared" si="3"/>
        <v>0</v>
      </c>
      <c r="K39" s="208" t="b">
        <f t="shared" si="3"/>
        <v>0</v>
      </c>
      <c r="L39" s="208" t="b">
        <f t="shared" si="3"/>
        <v>0</v>
      </c>
      <c r="M39" s="208" t="b">
        <f t="shared" si="3"/>
        <v>0</v>
      </c>
      <c r="N39" s="208" t="b">
        <f t="shared" si="3"/>
        <v>0</v>
      </c>
      <c r="O39" s="208" t="b">
        <f t="shared" si="3"/>
        <v>0</v>
      </c>
      <c r="P39" s="208" t="b">
        <f t="shared" si="3"/>
        <v>0</v>
      </c>
      <c r="Q39" s="208" t="b">
        <f t="shared" si="3"/>
        <v>0</v>
      </c>
      <c r="R39" s="208" t="b">
        <f t="shared" si="3"/>
        <v>0</v>
      </c>
      <c r="S39" s="208" t="b">
        <f t="shared" si="3"/>
        <v>0</v>
      </c>
      <c r="T39" s="208" t="b">
        <f t="shared" si="3"/>
        <v>0</v>
      </c>
      <c r="U39" s="208" t="b">
        <f t="shared" si="3"/>
        <v>0</v>
      </c>
      <c r="V39" s="208" t="b">
        <f t="shared" si="3"/>
        <v>0</v>
      </c>
      <c r="W39" s="208" t="b">
        <f t="shared" si="3"/>
        <v>0</v>
      </c>
      <c r="X39" s="208" t="b">
        <f t="shared" si="3"/>
        <v>0</v>
      </c>
      <c r="Y39" s="208" t="b">
        <f t="shared" si="3"/>
        <v>0</v>
      </c>
      <c r="Z39" s="269"/>
      <c r="AA39" s="25" t="s">
        <v>733</v>
      </c>
      <c r="AB39" s="199">
        <f t="shared" si="4"/>
        <v>0</v>
      </c>
    </row>
    <row r="40" spans="1:28" s="194" customFormat="1" ht="15" hidden="1" customHeight="1" x14ac:dyDescent="0.2">
      <c r="A40" s="190"/>
      <c r="B40" s="205" t="str">
        <f t="shared" si="2"/>
        <v>Netaikoma</v>
      </c>
      <c r="C40" s="206" t="str">
        <f t="shared" si="2"/>
        <v>Netaikoma</v>
      </c>
      <c r="D40" s="207"/>
      <c r="E40" s="200">
        <v>0</v>
      </c>
      <c r="F40" s="208" t="b">
        <f t="shared" si="3"/>
        <v>0</v>
      </c>
      <c r="G40" s="208" t="b">
        <f t="shared" si="3"/>
        <v>0</v>
      </c>
      <c r="H40" s="208" t="b">
        <f t="shared" si="3"/>
        <v>0</v>
      </c>
      <c r="I40" s="208" t="b">
        <f t="shared" si="3"/>
        <v>0</v>
      </c>
      <c r="J40" s="208" t="b">
        <f t="shared" si="3"/>
        <v>0</v>
      </c>
      <c r="K40" s="208" t="b">
        <f t="shared" si="3"/>
        <v>0</v>
      </c>
      <c r="L40" s="208" t="b">
        <f t="shared" si="3"/>
        <v>0</v>
      </c>
      <c r="M40" s="208" t="b">
        <f t="shared" si="3"/>
        <v>0</v>
      </c>
      <c r="N40" s="208" t="b">
        <f t="shared" si="3"/>
        <v>0</v>
      </c>
      <c r="O40" s="208" t="b">
        <f t="shared" si="3"/>
        <v>0</v>
      </c>
      <c r="P40" s="208" t="b">
        <f t="shared" si="3"/>
        <v>0</v>
      </c>
      <c r="Q40" s="208" t="b">
        <f t="shared" si="3"/>
        <v>0</v>
      </c>
      <c r="R40" s="208" t="b">
        <f t="shared" si="3"/>
        <v>0</v>
      </c>
      <c r="S40" s="208" t="b">
        <f t="shared" si="3"/>
        <v>0</v>
      </c>
      <c r="T40" s="208" t="b">
        <f t="shared" si="3"/>
        <v>0</v>
      </c>
      <c r="U40" s="208" t="b">
        <f t="shared" si="3"/>
        <v>0</v>
      </c>
      <c r="V40" s="208" t="b">
        <f t="shared" si="3"/>
        <v>0</v>
      </c>
      <c r="W40" s="208" t="b">
        <f t="shared" si="3"/>
        <v>0</v>
      </c>
      <c r="X40" s="208" t="b">
        <f t="shared" si="3"/>
        <v>0</v>
      </c>
      <c r="Y40" s="208" t="b">
        <f t="shared" si="3"/>
        <v>0</v>
      </c>
      <c r="Z40" s="269"/>
      <c r="AA40" s="25" t="s">
        <v>734</v>
      </c>
      <c r="AB40" s="199">
        <f t="shared" si="4"/>
        <v>0</v>
      </c>
    </row>
    <row r="41" spans="1:28" s="194" customFormat="1" ht="15" hidden="1" customHeight="1" x14ac:dyDescent="0.2">
      <c r="A41" s="190"/>
      <c r="B41" s="205" t="str">
        <f t="shared" si="2"/>
        <v>Netaikoma</v>
      </c>
      <c r="C41" s="206" t="str">
        <f t="shared" si="2"/>
        <v>Netaikoma</v>
      </c>
      <c r="D41" s="207"/>
      <c r="E41" s="200">
        <v>0</v>
      </c>
      <c r="F41" s="208" t="b">
        <f t="shared" si="3"/>
        <v>0</v>
      </c>
      <c r="G41" s="208" t="b">
        <f t="shared" si="3"/>
        <v>0</v>
      </c>
      <c r="H41" s="208" t="b">
        <f t="shared" si="3"/>
        <v>0</v>
      </c>
      <c r="I41" s="208" t="b">
        <f t="shared" si="3"/>
        <v>0</v>
      </c>
      <c r="J41" s="208" t="b">
        <f t="shared" si="3"/>
        <v>0</v>
      </c>
      <c r="K41" s="208" t="b">
        <f t="shared" si="3"/>
        <v>0</v>
      </c>
      <c r="L41" s="208" t="b">
        <f t="shared" si="3"/>
        <v>0</v>
      </c>
      <c r="M41" s="208" t="b">
        <f t="shared" si="3"/>
        <v>0</v>
      </c>
      <c r="N41" s="208" t="b">
        <f t="shared" si="3"/>
        <v>0</v>
      </c>
      <c r="O41" s="208" t="b">
        <f t="shared" si="3"/>
        <v>0</v>
      </c>
      <c r="P41" s="208" t="b">
        <f t="shared" si="3"/>
        <v>0</v>
      </c>
      <c r="Q41" s="208" t="b">
        <f t="shared" si="3"/>
        <v>0</v>
      </c>
      <c r="R41" s="208" t="b">
        <f t="shared" si="3"/>
        <v>0</v>
      </c>
      <c r="S41" s="208" t="b">
        <f t="shared" si="3"/>
        <v>0</v>
      </c>
      <c r="T41" s="208" t="b">
        <f t="shared" si="3"/>
        <v>0</v>
      </c>
      <c r="U41" s="208" t="b">
        <f t="shared" si="3"/>
        <v>0</v>
      </c>
      <c r="V41" s="208" t="b">
        <f t="shared" si="3"/>
        <v>0</v>
      </c>
      <c r="W41" s="208" t="b">
        <f t="shared" si="3"/>
        <v>0</v>
      </c>
      <c r="X41" s="208" t="b">
        <f t="shared" si="3"/>
        <v>0</v>
      </c>
      <c r="Y41" s="208" t="b">
        <f t="shared" si="3"/>
        <v>0</v>
      </c>
      <c r="Z41" s="269"/>
      <c r="AA41" s="25" t="s">
        <v>735</v>
      </c>
      <c r="AB41" s="199">
        <f t="shared" si="4"/>
        <v>0</v>
      </c>
    </row>
    <row r="42" spans="1:28" s="194" customFormat="1" ht="15" hidden="1" customHeight="1" x14ac:dyDescent="0.2">
      <c r="A42" s="190"/>
      <c r="B42" s="205" t="str">
        <f t="shared" si="2"/>
        <v>Netaikoma</v>
      </c>
      <c r="C42" s="206" t="str">
        <f t="shared" si="2"/>
        <v>Netaikoma</v>
      </c>
      <c r="D42" s="207"/>
      <c r="E42" s="200">
        <v>0</v>
      </c>
      <c r="F42" s="208" t="b">
        <f t="shared" si="3"/>
        <v>0</v>
      </c>
      <c r="G42" s="208" t="b">
        <f t="shared" si="3"/>
        <v>0</v>
      </c>
      <c r="H42" s="208" t="b">
        <f t="shared" si="3"/>
        <v>0</v>
      </c>
      <c r="I42" s="208" t="b">
        <f t="shared" si="3"/>
        <v>0</v>
      </c>
      <c r="J42" s="208" t="b">
        <f t="shared" si="3"/>
        <v>0</v>
      </c>
      <c r="K42" s="208" t="b">
        <f t="shared" si="3"/>
        <v>0</v>
      </c>
      <c r="L42" s="208" t="b">
        <f t="shared" si="3"/>
        <v>0</v>
      </c>
      <c r="M42" s="208" t="b">
        <f t="shared" si="3"/>
        <v>0</v>
      </c>
      <c r="N42" s="208" t="b">
        <f t="shared" si="3"/>
        <v>0</v>
      </c>
      <c r="O42" s="208" t="b">
        <f t="shared" si="3"/>
        <v>0</v>
      </c>
      <c r="P42" s="208" t="b">
        <f t="shared" si="3"/>
        <v>0</v>
      </c>
      <c r="Q42" s="208" t="b">
        <f t="shared" si="3"/>
        <v>0</v>
      </c>
      <c r="R42" s="208" t="b">
        <f t="shared" si="3"/>
        <v>0</v>
      </c>
      <c r="S42" s="208" t="b">
        <f t="shared" si="3"/>
        <v>0</v>
      </c>
      <c r="T42" s="208" t="b">
        <f t="shared" si="3"/>
        <v>0</v>
      </c>
      <c r="U42" s="208" t="b">
        <f t="shared" si="3"/>
        <v>0</v>
      </c>
      <c r="V42" s="208" t="b">
        <f t="shared" si="3"/>
        <v>0</v>
      </c>
      <c r="W42" s="208" t="b">
        <f t="shared" si="3"/>
        <v>0</v>
      </c>
      <c r="X42" s="208" t="b">
        <f t="shared" si="3"/>
        <v>0</v>
      </c>
      <c r="Y42" s="208" t="b">
        <f t="shared" si="3"/>
        <v>0</v>
      </c>
      <c r="Z42" s="269"/>
      <c r="AA42" s="25" t="s">
        <v>736</v>
      </c>
      <c r="AB42" s="199">
        <f t="shared" si="4"/>
        <v>0</v>
      </c>
    </row>
    <row r="43" spans="1:28" s="194" customFormat="1" ht="15" hidden="1" customHeight="1" x14ac:dyDescent="0.2">
      <c r="A43" s="190"/>
      <c r="B43" s="205" t="str">
        <f t="shared" si="2"/>
        <v>Netaikoma</v>
      </c>
      <c r="C43" s="206" t="str">
        <f t="shared" si="2"/>
        <v>Netaikoma</v>
      </c>
      <c r="D43" s="207"/>
      <c r="E43" s="200">
        <v>0</v>
      </c>
      <c r="F43" s="208" t="b">
        <f t="shared" si="3"/>
        <v>0</v>
      </c>
      <c r="G43" s="208" t="b">
        <f t="shared" si="3"/>
        <v>0</v>
      </c>
      <c r="H43" s="208" t="b">
        <f t="shared" si="3"/>
        <v>0</v>
      </c>
      <c r="I43" s="208" t="b">
        <f t="shared" si="3"/>
        <v>0</v>
      </c>
      <c r="J43" s="208" t="b">
        <f t="shared" si="3"/>
        <v>0</v>
      </c>
      <c r="K43" s="208" t="b">
        <f t="shared" si="3"/>
        <v>0</v>
      </c>
      <c r="L43" s="208" t="b">
        <f t="shared" si="3"/>
        <v>0</v>
      </c>
      <c r="M43" s="208" t="b">
        <f t="shared" si="3"/>
        <v>0</v>
      </c>
      <c r="N43" s="208" t="b">
        <f t="shared" si="3"/>
        <v>0</v>
      </c>
      <c r="O43" s="208" t="b">
        <f t="shared" si="3"/>
        <v>0</v>
      </c>
      <c r="P43" s="208" t="b">
        <f t="shared" si="3"/>
        <v>0</v>
      </c>
      <c r="Q43" s="208" t="b">
        <f t="shared" si="3"/>
        <v>0</v>
      </c>
      <c r="R43" s="208" t="b">
        <f t="shared" si="3"/>
        <v>0</v>
      </c>
      <c r="S43" s="208" t="b">
        <f t="shared" si="3"/>
        <v>0</v>
      </c>
      <c r="T43" s="208" t="b">
        <f t="shared" si="3"/>
        <v>0</v>
      </c>
      <c r="U43" s="208" t="b">
        <f t="shared" si="3"/>
        <v>0</v>
      </c>
      <c r="V43" s="208" t="b">
        <f t="shared" si="3"/>
        <v>0</v>
      </c>
      <c r="W43" s="208" t="b">
        <f t="shared" si="3"/>
        <v>0</v>
      </c>
      <c r="X43" s="208" t="b">
        <f t="shared" si="3"/>
        <v>0</v>
      </c>
      <c r="Y43" s="208" t="b">
        <f t="shared" si="3"/>
        <v>0</v>
      </c>
      <c r="Z43" s="269"/>
      <c r="AA43" s="25" t="s">
        <v>737</v>
      </c>
      <c r="AB43" s="199">
        <f t="shared" si="4"/>
        <v>0</v>
      </c>
    </row>
    <row r="44" spans="1:28" s="194" customFormat="1" ht="15" hidden="1" customHeight="1" x14ac:dyDescent="0.2">
      <c r="A44" s="190"/>
      <c r="B44" s="205" t="str">
        <f t="shared" si="2"/>
        <v>Netaikoma</v>
      </c>
      <c r="C44" s="206" t="str">
        <f t="shared" si="2"/>
        <v>Netaikoma</v>
      </c>
      <c r="D44" s="207"/>
      <c r="E44" s="200">
        <v>0</v>
      </c>
      <c r="F44" s="208" t="b">
        <f t="shared" si="3"/>
        <v>0</v>
      </c>
      <c r="G44" s="208" t="b">
        <f t="shared" si="3"/>
        <v>0</v>
      </c>
      <c r="H44" s="208" t="b">
        <f t="shared" si="3"/>
        <v>0</v>
      </c>
      <c r="I44" s="208" t="b">
        <f t="shared" si="3"/>
        <v>0</v>
      </c>
      <c r="J44" s="208" t="b">
        <f t="shared" si="3"/>
        <v>0</v>
      </c>
      <c r="K44" s="208" t="b">
        <f t="shared" si="3"/>
        <v>0</v>
      </c>
      <c r="L44" s="208" t="b">
        <f t="shared" si="3"/>
        <v>0</v>
      </c>
      <c r="M44" s="208" t="b">
        <f t="shared" si="3"/>
        <v>0</v>
      </c>
      <c r="N44" s="208" t="b">
        <f t="shared" si="3"/>
        <v>0</v>
      </c>
      <c r="O44" s="208" t="b">
        <f t="shared" si="3"/>
        <v>0</v>
      </c>
      <c r="P44" s="208" t="b">
        <f t="shared" si="3"/>
        <v>0</v>
      </c>
      <c r="Q44" s="208" t="b">
        <f t="shared" si="3"/>
        <v>0</v>
      </c>
      <c r="R44" s="208" t="b">
        <f t="shared" si="3"/>
        <v>0</v>
      </c>
      <c r="S44" s="208" t="b">
        <f t="shared" si="3"/>
        <v>0</v>
      </c>
      <c r="T44" s="208" t="b">
        <f t="shared" si="3"/>
        <v>0</v>
      </c>
      <c r="U44" s="208" t="b">
        <f t="shared" si="3"/>
        <v>0</v>
      </c>
      <c r="V44" s="208" t="b">
        <f t="shared" si="3"/>
        <v>0</v>
      </c>
      <c r="W44" s="208" t="b">
        <f t="shared" si="3"/>
        <v>0</v>
      </c>
      <c r="X44" s="208" t="b">
        <f t="shared" si="3"/>
        <v>0</v>
      </c>
      <c r="Y44" s="208" t="b">
        <f t="shared" si="3"/>
        <v>0</v>
      </c>
      <c r="Z44" s="269"/>
      <c r="AA44" s="25" t="s">
        <v>738</v>
      </c>
      <c r="AB44" s="199">
        <f t="shared" si="4"/>
        <v>0</v>
      </c>
    </row>
    <row r="45" spans="1:28" s="194" customFormat="1" ht="15" hidden="1" customHeight="1" x14ac:dyDescent="0.2">
      <c r="A45" s="190"/>
      <c r="B45" s="205" t="str">
        <f t="shared" si="2"/>
        <v>Netaikoma</v>
      </c>
      <c r="C45" s="206" t="str">
        <f t="shared" si="2"/>
        <v>Netaikoma</v>
      </c>
      <c r="D45" s="207"/>
      <c r="E45" s="200">
        <v>0</v>
      </c>
      <c r="F45" s="208" t="b">
        <f t="shared" si="3"/>
        <v>0</v>
      </c>
      <c r="G45" s="208" t="b">
        <f t="shared" si="3"/>
        <v>0</v>
      </c>
      <c r="H45" s="208" t="b">
        <f t="shared" si="3"/>
        <v>0</v>
      </c>
      <c r="I45" s="208" t="b">
        <f t="shared" si="3"/>
        <v>0</v>
      </c>
      <c r="J45" s="208" t="b">
        <f t="shared" si="3"/>
        <v>0</v>
      </c>
      <c r="K45" s="208" t="b">
        <f t="shared" si="3"/>
        <v>0</v>
      </c>
      <c r="L45" s="208" t="b">
        <f t="shared" si="3"/>
        <v>0</v>
      </c>
      <c r="M45" s="208" t="b">
        <f t="shared" si="3"/>
        <v>0</v>
      </c>
      <c r="N45" s="208" t="b">
        <f t="shared" si="3"/>
        <v>0</v>
      </c>
      <c r="O45" s="208" t="b">
        <f t="shared" si="3"/>
        <v>0</v>
      </c>
      <c r="P45" s="208" t="b">
        <f t="shared" si="3"/>
        <v>0</v>
      </c>
      <c r="Q45" s="208" t="b">
        <f t="shared" si="3"/>
        <v>0</v>
      </c>
      <c r="R45" s="208" t="b">
        <f t="shared" si="3"/>
        <v>0</v>
      </c>
      <c r="S45" s="208" t="b">
        <f t="shared" si="3"/>
        <v>0</v>
      </c>
      <c r="T45" s="208" t="b">
        <f t="shared" si="3"/>
        <v>0</v>
      </c>
      <c r="U45" s="208" t="b">
        <f t="shared" si="3"/>
        <v>0</v>
      </c>
      <c r="V45" s="208" t="b">
        <f t="shared" si="3"/>
        <v>0</v>
      </c>
      <c r="W45" s="208" t="b">
        <f t="shared" si="3"/>
        <v>0</v>
      </c>
      <c r="X45" s="208" t="b">
        <f t="shared" si="3"/>
        <v>0</v>
      </c>
      <c r="Y45" s="208" t="b">
        <f t="shared" si="3"/>
        <v>0</v>
      </c>
      <c r="Z45" s="269"/>
      <c r="AA45" s="25" t="s">
        <v>739</v>
      </c>
      <c r="AB45" s="199">
        <f t="shared" si="4"/>
        <v>0</v>
      </c>
    </row>
    <row r="46" spans="1:28" s="194" customFormat="1" ht="15" hidden="1" customHeight="1" x14ac:dyDescent="0.2">
      <c r="A46" s="190"/>
      <c r="B46" s="205" t="str">
        <f t="shared" si="2"/>
        <v>Netaikoma</v>
      </c>
      <c r="C46" s="206" t="str">
        <f t="shared" si="2"/>
        <v>Netaikoma</v>
      </c>
      <c r="D46" s="207"/>
      <c r="E46" s="200">
        <v>0</v>
      </c>
      <c r="F46" s="208" t="b">
        <f t="shared" si="3"/>
        <v>0</v>
      </c>
      <c r="G46" s="208" t="b">
        <f t="shared" si="3"/>
        <v>0</v>
      </c>
      <c r="H46" s="208" t="b">
        <f t="shared" si="3"/>
        <v>0</v>
      </c>
      <c r="I46" s="208" t="b">
        <f t="shared" si="3"/>
        <v>0</v>
      </c>
      <c r="J46" s="208" t="b">
        <f t="shared" si="3"/>
        <v>0</v>
      </c>
      <c r="K46" s="208" t="b">
        <f t="shared" si="3"/>
        <v>0</v>
      </c>
      <c r="L46" s="208" t="b">
        <f t="shared" si="3"/>
        <v>0</v>
      </c>
      <c r="M46" s="208" t="b">
        <f t="shared" si="3"/>
        <v>0</v>
      </c>
      <c r="N46" s="208" t="b">
        <f t="shared" si="3"/>
        <v>0</v>
      </c>
      <c r="O46" s="208" t="b">
        <f t="shared" si="3"/>
        <v>0</v>
      </c>
      <c r="P46" s="208" t="b">
        <f t="shared" si="3"/>
        <v>0</v>
      </c>
      <c r="Q46" s="208" t="b">
        <f t="shared" si="3"/>
        <v>0</v>
      </c>
      <c r="R46" s="208" t="b">
        <f t="shared" si="3"/>
        <v>0</v>
      </c>
      <c r="S46" s="208" t="b">
        <f t="shared" si="3"/>
        <v>0</v>
      </c>
      <c r="T46" s="208" t="b">
        <f t="shared" si="3"/>
        <v>0</v>
      </c>
      <c r="U46" s="208" t="b">
        <f t="shared" si="3"/>
        <v>0</v>
      </c>
      <c r="V46" s="208" t="b">
        <f t="shared" si="3"/>
        <v>0</v>
      </c>
      <c r="W46" s="208" t="b">
        <f t="shared" si="3"/>
        <v>0</v>
      </c>
      <c r="X46" s="208" t="b">
        <f t="shared" si="3"/>
        <v>0</v>
      </c>
      <c r="Y46" s="208" t="b">
        <f t="shared" si="3"/>
        <v>0</v>
      </c>
      <c r="Z46" s="269"/>
      <c r="AA46" s="25" t="s">
        <v>740</v>
      </c>
      <c r="AB46" s="199">
        <f t="shared" si="4"/>
        <v>0</v>
      </c>
    </row>
    <row r="47" spans="1:28" s="194" customFormat="1" ht="15" hidden="1" customHeight="1" x14ac:dyDescent="0.2">
      <c r="A47" s="190"/>
      <c r="B47" s="205" t="str">
        <f t="shared" si="2"/>
        <v>Netaikoma</v>
      </c>
      <c r="C47" s="206" t="str">
        <f t="shared" si="2"/>
        <v>Netaikoma</v>
      </c>
      <c r="D47" s="207"/>
      <c r="E47" s="200">
        <v>0</v>
      </c>
      <c r="F47" s="208" t="b">
        <f t="shared" si="3"/>
        <v>0</v>
      </c>
      <c r="G47" s="208" t="b">
        <f t="shared" si="3"/>
        <v>0</v>
      </c>
      <c r="H47" s="208" t="b">
        <f t="shared" si="3"/>
        <v>0</v>
      </c>
      <c r="I47" s="208" t="b">
        <f t="shared" si="3"/>
        <v>0</v>
      </c>
      <c r="J47" s="208" t="b">
        <f t="shared" si="3"/>
        <v>0</v>
      </c>
      <c r="K47" s="208" t="b">
        <f t="shared" si="3"/>
        <v>0</v>
      </c>
      <c r="L47" s="208" t="b">
        <f t="shared" si="3"/>
        <v>0</v>
      </c>
      <c r="M47" s="208" t="b">
        <f t="shared" si="3"/>
        <v>0</v>
      </c>
      <c r="N47" s="208" t="b">
        <f t="shared" si="3"/>
        <v>0</v>
      </c>
      <c r="O47" s="208" t="b">
        <f t="shared" si="3"/>
        <v>0</v>
      </c>
      <c r="P47" s="208" t="b">
        <f t="shared" si="3"/>
        <v>0</v>
      </c>
      <c r="Q47" s="208" t="b">
        <f t="shared" si="3"/>
        <v>0</v>
      </c>
      <c r="R47" s="208" t="b">
        <f t="shared" si="3"/>
        <v>0</v>
      </c>
      <c r="S47" s="208" t="b">
        <f t="shared" si="3"/>
        <v>0</v>
      </c>
      <c r="T47" s="208" t="b">
        <f t="shared" si="3"/>
        <v>0</v>
      </c>
      <c r="U47" s="208" t="b">
        <f t="shared" si="3"/>
        <v>0</v>
      </c>
      <c r="V47" s="208" t="b">
        <f t="shared" si="3"/>
        <v>0</v>
      </c>
      <c r="W47" s="208" t="b">
        <f t="shared" si="3"/>
        <v>0</v>
      </c>
      <c r="X47" s="208" t="b">
        <f t="shared" si="3"/>
        <v>0</v>
      </c>
      <c r="Y47" s="208" t="b">
        <f t="shared" si="3"/>
        <v>0</v>
      </c>
      <c r="Z47" s="269"/>
      <c r="AA47" s="25" t="s">
        <v>741</v>
      </c>
      <c r="AB47" s="199">
        <f t="shared" si="4"/>
        <v>0</v>
      </c>
    </row>
    <row r="48" spans="1:28" s="194" customFormat="1" ht="15" hidden="1" customHeight="1" x14ac:dyDescent="0.2">
      <c r="A48" s="190"/>
      <c r="B48" s="205" t="str">
        <f t="shared" si="2"/>
        <v>Netaikoma</v>
      </c>
      <c r="C48" s="206" t="str">
        <f t="shared" si="2"/>
        <v>Netaikoma</v>
      </c>
      <c r="D48" s="207"/>
      <c r="E48" s="200">
        <v>0</v>
      </c>
      <c r="F48" s="208" t="b">
        <f t="shared" si="3"/>
        <v>0</v>
      </c>
      <c r="G48" s="208" t="b">
        <f t="shared" si="3"/>
        <v>0</v>
      </c>
      <c r="H48" s="208" t="b">
        <f t="shared" si="3"/>
        <v>0</v>
      </c>
      <c r="I48" s="208" t="b">
        <f t="shared" si="3"/>
        <v>0</v>
      </c>
      <c r="J48" s="208" t="b">
        <f t="shared" si="3"/>
        <v>0</v>
      </c>
      <c r="K48" s="208" t="b">
        <f t="shared" si="3"/>
        <v>0</v>
      </c>
      <c r="L48" s="208" t="b">
        <f t="shared" si="3"/>
        <v>0</v>
      </c>
      <c r="M48" s="208" t="b">
        <f t="shared" si="3"/>
        <v>0</v>
      </c>
      <c r="N48" s="208" t="b">
        <f t="shared" si="3"/>
        <v>0</v>
      </c>
      <c r="O48" s="208" t="b">
        <f t="shared" si="3"/>
        <v>0</v>
      </c>
      <c r="P48" s="208" t="b">
        <f t="shared" si="3"/>
        <v>0</v>
      </c>
      <c r="Q48" s="208" t="b">
        <f t="shared" si="3"/>
        <v>0</v>
      </c>
      <c r="R48" s="208" t="b">
        <f t="shared" si="3"/>
        <v>0</v>
      </c>
      <c r="S48" s="208" t="b">
        <f t="shared" si="3"/>
        <v>0</v>
      </c>
      <c r="T48" s="208" t="b">
        <f t="shared" si="3"/>
        <v>0</v>
      </c>
      <c r="U48" s="208" t="b">
        <f t="shared" ref="U48:Y48" si="5">IFERROR($E48/$E24*U24,FALSE)</f>
        <v>0</v>
      </c>
      <c r="V48" s="208" t="b">
        <f t="shared" si="5"/>
        <v>0</v>
      </c>
      <c r="W48" s="208" t="b">
        <f t="shared" si="5"/>
        <v>0</v>
      </c>
      <c r="X48" s="208" t="b">
        <f t="shared" si="5"/>
        <v>0</v>
      </c>
      <c r="Y48" s="208" t="b">
        <f t="shared" si="5"/>
        <v>0</v>
      </c>
      <c r="Z48" s="269"/>
      <c r="AA48" s="25" t="s">
        <v>742</v>
      </c>
      <c r="AB48" s="199">
        <f t="shared" si="4"/>
        <v>0</v>
      </c>
    </row>
    <row r="49" spans="1:28" s="194" customFormat="1" ht="15" hidden="1" customHeight="1" x14ac:dyDescent="0.2">
      <c r="A49" s="190"/>
      <c r="B49" s="205" t="str">
        <f t="shared" si="2"/>
        <v>Netaikoma</v>
      </c>
      <c r="C49" s="206" t="str">
        <f t="shared" si="2"/>
        <v>Netaikoma</v>
      </c>
      <c r="D49" s="207"/>
      <c r="E49" s="200">
        <v>0</v>
      </c>
      <c r="F49" s="208" t="b">
        <f t="shared" ref="F49:Y51" si="6">IFERROR($E49/$E25*F25,FALSE)</f>
        <v>0</v>
      </c>
      <c r="G49" s="208" t="b">
        <f t="shared" si="6"/>
        <v>0</v>
      </c>
      <c r="H49" s="208" t="b">
        <f t="shared" si="6"/>
        <v>0</v>
      </c>
      <c r="I49" s="208" t="b">
        <f t="shared" si="6"/>
        <v>0</v>
      </c>
      <c r="J49" s="208" t="b">
        <f t="shared" si="6"/>
        <v>0</v>
      </c>
      <c r="K49" s="208" t="b">
        <f t="shared" si="6"/>
        <v>0</v>
      </c>
      <c r="L49" s="208" t="b">
        <f t="shared" si="6"/>
        <v>0</v>
      </c>
      <c r="M49" s="208" t="b">
        <f t="shared" si="6"/>
        <v>0</v>
      </c>
      <c r="N49" s="208" t="b">
        <f t="shared" si="6"/>
        <v>0</v>
      </c>
      <c r="O49" s="208" t="b">
        <f t="shared" si="6"/>
        <v>0</v>
      </c>
      <c r="P49" s="208" t="b">
        <f t="shared" si="6"/>
        <v>0</v>
      </c>
      <c r="Q49" s="208" t="b">
        <f t="shared" si="6"/>
        <v>0</v>
      </c>
      <c r="R49" s="208" t="b">
        <f t="shared" si="6"/>
        <v>0</v>
      </c>
      <c r="S49" s="208" t="b">
        <f t="shared" si="6"/>
        <v>0</v>
      </c>
      <c r="T49" s="208" t="b">
        <f t="shared" si="6"/>
        <v>0</v>
      </c>
      <c r="U49" s="208" t="b">
        <f t="shared" si="6"/>
        <v>0</v>
      </c>
      <c r="V49" s="208" t="b">
        <f t="shared" si="6"/>
        <v>0</v>
      </c>
      <c r="W49" s="208" t="b">
        <f t="shared" si="6"/>
        <v>0</v>
      </c>
      <c r="X49" s="208" t="b">
        <f t="shared" si="6"/>
        <v>0</v>
      </c>
      <c r="Y49" s="208" t="b">
        <f t="shared" si="6"/>
        <v>0</v>
      </c>
      <c r="Z49" s="269"/>
      <c r="AA49" s="25" t="s">
        <v>743</v>
      </c>
      <c r="AB49" s="199">
        <f t="shared" si="4"/>
        <v>0</v>
      </c>
    </row>
    <row r="50" spans="1:28" s="194" customFormat="1" ht="15" hidden="1" customHeight="1" x14ac:dyDescent="0.2">
      <c r="A50" s="190"/>
      <c r="B50" s="205" t="str">
        <f t="shared" si="2"/>
        <v>Netaikoma</v>
      </c>
      <c r="C50" s="206" t="str">
        <f t="shared" si="2"/>
        <v>Netaikoma</v>
      </c>
      <c r="D50" s="207"/>
      <c r="E50" s="200">
        <v>0</v>
      </c>
      <c r="F50" s="208" t="b">
        <f t="shared" si="6"/>
        <v>0</v>
      </c>
      <c r="G50" s="208" t="b">
        <f t="shared" si="6"/>
        <v>0</v>
      </c>
      <c r="H50" s="208" t="b">
        <f t="shared" si="6"/>
        <v>0</v>
      </c>
      <c r="I50" s="208" t="b">
        <f t="shared" si="6"/>
        <v>0</v>
      </c>
      <c r="J50" s="208" t="b">
        <f t="shared" si="6"/>
        <v>0</v>
      </c>
      <c r="K50" s="208" t="b">
        <f t="shared" si="6"/>
        <v>0</v>
      </c>
      <c r="L50" s="208" t="b">
        <f t="shared" si="6"/>
        <v>0</v>
      </c>
      <c r="M50" s="208" t="b">
        <f t="shared" si="6"/>
        <v>0</v>
      </c>
      <c r="N50" s="208" t="b">
        <f t="shared" si="6"/>
        <v>0</v>
      </c>
      <c r="O50" s="208" t="b">
        <f t="shared" si="6"/>
        <v>0</v>
      </c>
      <c r="P50" s="208" t="b">
        <f t="shared" si="6"/>
        <v>0</v>
      </c>
      <c r="Q50" s="208" t="b">
        <f t="shared" si="6"/>
        <v>0</v>
      </c>
      <c r="R50" s="208" t="b">
        <f t="shared" si="6"/>
        <v>0</v>
      </c>
      <c r="S50" s="208" t="b">
        <f t="shared" si="6"/>
        <v>0</v>
      </c>
      <c r="T50" s="208" t="b">
        <f t="shared" si="6"/>
        <v>0</v>
      </c>
      <c r="U50" s="208" t="b">
        <f t="shared" si="6"/>
        <v>0</v>
      </c>
      <c r="V50" s="208" t="b">
        <f t="shared" si="6"/>
        <v>0</v>
      </c>
      <c r="W50" s="208" t="b">
        <f t="shared" si="6"/>
        <v>0</v>
      </c>
      <c r="X50" s="208" t="b">
        <f t="shared" si="6"/>
        <v>0</v>
      </c>
      <c r="Y50" s="208" t="b">
        <f t="shared" si="6"/>
        <v>0</v>
      </c>
      <c r="Z50" s="269"/>
      <c r="AA50" s="25" t="s">
        <v>744</v>
      </c>
      <c r="AB50" s="199">
        <f t="shared" si="4"/>
        <v>0</v>
      </c>
    </row>
    <row r="51" spans="1:28" x14ac:dyDescent="0.2">
      <c r="B51" s="270" t="s">
        <v>507</v>
      </c>
      <c r="C51" s="271"/>
      <c r="D51" s="272"/>
      <c r="E51" s="200">
        <v>205773.6357310226</v>
      </c>
      <c r="F51" s="208">
        <f t="shared" si="6"/>
        <v>41407.378268432454</v>
      </c>
      <c r="G51" s="208">
        <f t="shared" si="6"/>
        <v>0</v>
      </c>
      <c r="H51" s="208">
        <f t="shared" si="6"/>
        <v>0</v>
      </c>
      <c r="I51" s="208">
        <f t="shared" si="6"/>
        <v>0</v>
      </c>
      <c r="J51" s="208">
        <f t="shared" si="6"/>
        <v>29125.946704112128</v>
      </c>
      <c r="K51" s="208">
        <f t="shared" si="6"/>
        <v>0</v>
      </c>
      <c r="L51" s="208">
        <f t="shared" si="6"/>
        <v>0</v>
      </c>
      <c r="M51" s="208">
        <f t="shared" si="6"/>
        <v>15156.908896718658</v>
      </c>
      <c r="N51" s="208">
        <f t="shared" si="6"/>
        <v>0</v>
      </c>
      <c r="O51" s="208">
        <f t="shared" si="6"/>
        <v>0</v>
      </c>
      <c r="P51" s="208">
        <f t="shared" si="6"/>
        <v>0</v>
      </c>
      <c r="Q51" s="208">
        <f t="shared" si="6"/>
        <v>0</v>
      </c>
      <c r="R51" s="208">
        <f t="shared" si="6"/>
        <v>525.29696104350887</v>
      </c>
      <c r="S51" s="208">
        <f t="shared" si="6"/>
        <v>0</v>
      </c>
      <c r="T51" s="208">
        <f t="shared" si="6"/>
        <v>0</v>
      </c>
      <c r="U51" s="208">
        <f t="shared" si="6"/>
        <v>49938.540688032401</v>
      </c>
      <c r="V51" s="208">
        <f t="shared" si="6"/>
        <v>0</v>
      </c>
      <c r="W51" s="208">
        <f t="shared" si="6"/>
        <v>0</v>
      </c>
      <c r="X51" s="208">
        <f t="shared" si="6"/>
        <v>69619.564212683486</v>
      </c>
      <c r="Y51" s="208">
        <f t="shared" si="6"/>
        <v>0</v>
      </c>
      <c r="Z51" s="209" t="s">
        <v>639</v>
      </c>
      <c r="AB51" s="199">
        <f t="shared" si="4"/>
        <v>0</v>
      </c>
    </row>
    <row r="53" spans="1:28" x14ac:dyDescent="0.2">
      <c r="D53" s="191" t="s">
        <v>640</v>
      </c>
      <c r="E53" s="200">
        <f>+SUM(F53:Y53)</f>
        <v>553.97832153032164</v>
      </c>
      <c r="F53" s="208">
        <v>370.45917215780378</v>
      </c>
      <c r="G53" s="208">
        <v>0</v>
      </c>
      <c r="H53" s="208">
        <v>0</v>
      </c>
      <c r="I53" s="208">
        <v>0</v>
      </c>
      <c r="J53" s="208">
        <v>180.1654489376271</v>
      </c>
      <c r="K53" s="208">
        <v>0</v>
      </c>
      <c r="L53" s="208">
        <v>0</v>
      </c>
      <c r="M53" s="208">
        <v>0</v>
      </c>
      <c r="N53" s="208">
        <v>0</v>
      </c>
      <c r="O53" s="208">
        <v>0</v>
      </c>
      <c r="P53" s="208">
        <v>0</v>
      </c>
      <c r="Q53" s="208">
        <v>0</v>
      </c>
      <c r="R53" s="208">
        <v>3.3537004348907167</v>
      </c>
      <c r="S53" s="208">
        <v>0</v>
      </c>
      <c r="T53" s="208">
        <v>0</v>
      </c>
      <c r="U53" s="208">
        <v>0</v>
      </c>
      <c r="V53" s="208">
        <v>0</v>
      </c>
      <c r="W53" s="208">
        <v>0</v>
      </c>
      <c r="X53" s="208">
        <v>0</v>
      </c>
      <c r="Y53" s="208">
        <v>0</v>
      </c>
      <c r="AB53" s="199">
        <f>+E53-SUM(F53:Y53)</f>
        <v>0</v>
      </c>
    </row>
    <row r="54" spans="1:28" x14ac:dyDescent="0.2">
      <c r="D54" s="191" t="s">
        <v>49</v>
      </c>
      <c r="E54" s="200">
        <f t="shared" ref="E54:Y54" si="7">+SUM(E36:E50)-E53</f>
        <v>0</v>
      </c>
      <c r="F54" s="208">
        <f t="shared" si="7"/>
        <v>0</v>
      </c>
      <c r="G54" s="208">
        <f t="shared" si="7"/>
        <v>0</v>
      </c>
      <c r="H54" s="208">
        <f t="shared" si="7"/>
        <v>0</v>
      </c>
      <c r="I54" s="208">
        <f t="shared" si="7"/>
        <v>0</v>
      </c>
      <c r="J54" s="208">
        <f t="shared" si="7"/>
        <v>0</v>
      </c>
      <c r="K54" s="208">
        <f t="shared" si="7"/>
        <v>0</v>
      </c>
      <c r="L54" s="208">
        <f t="shared" si="7"/>
        <v>0</v>
      </c>
      <c r="M54" s="208">
        <f t="shared" si="7"/>
        <v>0</v>
      </c>
      <c r="N54" s="208">
        <f t="shared" si="7"/>
        <v>0</v>
      </c>
      <c r="O54" s="208">
        <f t="shared" si="7"/>
        <v>0</v>
      </c>
      <c r="P54" s="208">
        <f t="shared" si="7"/>
        <v>0</v>
      </c>
      <c r="Q54" s="208">
        <f t="shared" si="7"/>
        <v>0</v>
      </c>
      <c r="R54" s="208">
        <f t="shared" si="7"/>
        <v>0</v>
      </c>
      <c r="S54" s="208">
        <f t="shared" si="7"/>
        <v>0</v>
      </c>
      <c r="T54" s="208">
        <f t="shared" si="7"/>
        <v>0</v>
      </c>
      <c r="U54" s="208">
        <f t="shared" si="7"/>
        <v>0</v>
      </c>
      <c r="V54" s="208">
        <f t="shared" si="7"/>
        <v>0</v>
      </c>
      <c r="W54" s="208">
        <f t="shared" si="7"/>
        <v>0</v>
      </c>
      <c r="X54" s="208">
        <f t="shared" si="7"/>
        <v>0</v>
      </c>
      <c r="Y54" s="208">
        <f t="shared" si="7"/>
        <v>0</v>
      </c>
      <c r="AB54" s="199">
        <f>+E54-SUM(F54:Y54)</f>
        <v>0</v>
      </c>
    </row>
    <row r="56" spans="1:28" x14ac:dyDescent="0.2">
      <c r="D56" s="191" t="s">
        <v>541</v>
      </c>
      <c r="E56" s="200">
        <f>+SUM(F56:Y56)</f>
        <v>205773.6357310226</v>
      </c>
      <c r="F56" s="208">
        <v>41407.378268432447</v>
      </c>
      <c r="G56" s="208">
        <v>0</v>
      </c>
      <c r="H56" s="208">
        <v>0</v>
      </c>
      <c r="I56" s="208">
        <v>0</v>
      </c>
      <c r="J56" s="208">
        <v>29125.946704112124</v>
      </c>
      <c r="K56" s="208">
        <v>0</v>
      </c>
      <c r="L56" s="208">
        <v>0</v>
      </c>
      <c r="M56" s="208">
        <v>15156.90889671866</v>
      </c>
      <c r="N56" s="208">
        <v>0</v>
      </c>
      <c r="O56" s="208">
        <v>0</v>
      </c>
      <c r="P56" s="208">
        <v>0</v>
      </c>
      <c r="Q56" s="208">
        <v>0</v>
      </c>
      <c r="R56" s="208">
        <v>525.29696104350887</v>
      </c>
      <c r="S56" s="208">
        <v>0</v>
      </c>
      <c r="T56" s="208">
        <v>0</v>
      </c>
      <c r="U56" s="208">
        <v>49938.540688032415</v>
      </c>
      <c r="V56" s="208">
        <v>0</v>
      </c>
      <c r="W56" s="208">
        <v>0</v>
      </c>
      <c r="X56" s="208">
        <v>69619.564212683443</v>
      </c>
      <c r="Y56" s="208">
        <v>0</v>
      </c>
      <c r="AB56" s="199">
        <f>+E56-SUM(F56:Y56)</f>
        <v>0</v>
      </c>
    </row>
    <row r="57" spans="1:28" x14ac:dyDescent="0.2">
      <c r="D57" s="191" t="s">
        <v>49</v>
      </c>
      <c r="E57" s="200">
        <f>+E51-E56</f>
        <v>0</v>
      </c>
      <c r="F57" s="208">
        <f>+F51-F56</f>
        <v>0</v>
      </c>
      <c r="G57" s="208">
        <f t="shared" ref="G57:Y57" si="8">+G51-G56</f>
        <v>0</v>
      </c>
      <c r="H57" s="208">
        <f t="shared" si="8"/>
        <v>0</v>
      </c>
      <c r="I57" s="208">
        <f t="shared" si="8"/>
        <v>0</v>
      </c>
      <c r="J57" s="208">
        <f t="shared" si="8"/>
        <v>0</v>
      </c>
      <c r="K57" s="208">
        <f t="shared" si="8"/>
        <v>0</v>
      </c>
      <c r="L57" s="208">
        <f t="shared" si="8"/>
        <v>0</v>
      </c>
      <c r="M57" s="208">
        <f t="shared" si="8"/>
        <v>0</v>
      </c>
      <c r="N57" s="208">
        <f t="shared" si="8"/>
        <v>0</v>
      </c>
      <c r="O57" s="208">
        <f t="shared" si="8"/>
        <v>0</v>
      </c>
      <c r="P57" s="208">
        <f t="shared" si="8"/>
        <v>0</v>
      </c>
      <c r="Q57" s="208">
        <f t="shared" si="8"/>
        <v>0</v>
      </c>
      <c r="R57" s="208">
        <f t="shared" si="8"/>
        <v>0</v>
      </c>
      <c r="S57" s="208">
        <f t="shared" si="8"/>
        <v>0</v>
      </c>
      <c r="T57" s="208">
        <f t="shared" si="8"/>
        <v>0</v>
      </c>
      <c r="U57" s="208">
        <f t="shared" si="8"/>
        <v>0</v>
      </c>
      <c r="V57" s="208">
        <f t="shared" si="8"/>
        <v>0</v>
      </c>
      <c r="W57" s="208">
        <f t="shared" si="8"/>
        <v>0</v>
      </c>
      <c r="X57" s="208">
        <f t="shared" si="8"/>
        <v>0</v>
      </c>
      <c r="Y57" s="208">
        <f t="shared" si="8"/>
        <v>0</v>
      </c>
      <c r="AB57" s="199">
        <f>+E57-SUM(F57:Y57)</f>
        <v>0</v>
      </c>
    </row>
    <row r="61" spans="1:28" x14ac:dyDescent="0.2">
      <c r="B61" s="210" t="s">
        <v>50</v>
      </c>
      <c r="C61" s="211" t="s">
        <v>51</v>
      </c>
      <c r="D61" s="212"/>
      <c r="E61" s="212"/>
      <c r="F61" s="212"/>
      <c r="G61" s="212"/>
      <c r="H61" s="212"/>
      <c r="I61" s="212"/>
      <c r="J61" s="213"/>
    </row>
    <row r="62" spans="1:28" x14ac:dyDescent="0.2">
      <c r="B62" s="214" t="s">
        <v>16</v>
      </c>
      <c r="C62" s="190" t="s">
        <v>641</v>
      </c>
      <c r="J62" s="215"/>
    </row>
    <row r="63" spans="1:28" x14ac:dyDescent="0.2">
      <c r="B63" s="214"/>
      <c r="C63" s="190" t="s">
        <v>642</v>
      </c>
      <c r="J63" s="215"/>
    </row>
    <row r="64" spans="1:28" x14ac:dyDescent="0.2">
      <c r="B64" s="214"/>
      <c r="C64" s="190" t="s">
        <v>643</v>
      </c>
      <c r="J64" s="215"/>
    </row>
    <row r="65" spans="2:10" x14ac:dyDescent="0.2">
      <c r="B65" s="214" t="s">
        <v>17</v>
      </c>
      <c r="C65" s="190" t="s">
        <v>644</v>
      </c>
      <c r="J65" s="215"/>
    </row>
    <row r="66" spans="2:10" x14ac:dyDescent="0.2">
      <c r="B66" s="214"/>
      <c r="C66" s="190" t="s">
        <v>643</v>
      </c>
      <c r="J66" s="215"/>
    </row>
    <row r="67" spans="2:10" x14ac:dyDescent="0.2">
      <c r="B67" s="216"/>
      <c r="C67" s="190" t="s">
        <v>645</v>
      </c>
      <c r="J67" s="215"/>
    </row>
    <row r="68" spans="2:10" x14ac:dyDescent="0.2">
      <c r="B68" s="217" t="s">
        <v>18</v>
      </c>
      <c r="C68" s="190" t="s">
        <v>646</v>
      </c>
      <c r="J68" s="215"/>
    </row>
    <row r="69" spans="2:10" x14ac:dyDescent="0.2">
      <c r="B69" s="217"/>
      <c r="C69" s="190" t="s">
        <v>647</v>
      </c>
      <c r="J69" s="215"/>
    </row>
    <row r="70" spans="2:10" x14ac:dyDescent="0.2">
      <c r="B70" s="217" t="s">
        <v>19</v>
      </c>
      <c r="C70" s="190" t="s">
        <v>648</v>
      </c>
      <c r="J70" s="215"/>
    </row>
    <row r="71" spans="2:10" x14ac:dyDescent="0.2">
      <c r="B71" s="217"/>
      <c r="C71" s="190" t="s">
        <v>649</v>
      </c>
      <c r="J71" s="215"/>
    </row>
    <row r="72" spans="2:10" x14ac:dyDescent="0.2">
      <c r="B72" s="217" t="s">
        <v>20</v>
      </c>
      <c r="C72" s="191" t="s">
        <v>650</v>
      </c>
      <c r="J72" s="215"/>
    </row>
    <row r="73" spans="2:10" x14ac:dyDescent="0.2">
      <c r="B73" s="217"/>
      <c r="C73" s="191" t="s">
        <v>651</v>
      </c>
      <c r="J73" s="215"/>
    </row>
    <row r="74" spans="2:10" x14ac:dyDescent="0.2">
      <c r="B74" s="217" t="s">
        <v>21</v>
      </c>
      <c r="C74" s="191" t="s">
        <v>652</v>
      </c>
      <c r="J74" s="215"/>
    </row>
    <row r="75" spans="2:10" x14ac:dyDescent="0.2">
      <c r="B75" s="217"/>
      <c r="C75" s="191" t="s">
        <v>653</v>
      </c>
      <c r="J75" s="215"/>
    </row>
    <row r="76" spans="2:10" x14ac:dyDescent="0.2">
      <c r="B76" s="217"/>
      <c r="C76" s="191" t="s">
        <v>649</v>
      </c>
      <c r="J76" s="215"/>
    </row>
    <row r="77" spans="2:10" x14ac:dyDescent="0.2">
      <c r="B77" s="217"/>
      <c r="C77" s="191" t="s">
        <v>654</v>
      </c>
      <c r="J77" s="215"/>
    </row>
    <row r="78" spans="2:10" x14ac:dyDescent="0.2">
      <c r="B78" s="218" t="s">
        <v>22</v>
      </c>
      <c r="C78" s="219" t="s">
        <v>388</v>
      </c>
      <c r="D78" s="220"/>
      <c r="E78" s="220"/>
      <c r="F78" s="220"/>
      <c r="G78" s="220"/>
      <c r="H78" s="220"/>
      <c r="I78" s="220"/>
      <c r="J78" s="221"/>
    </row>
  </sheetData>
  <mergeCells count="63">
    <mergeCell ref="F6:Y6"/>
    <mergeCell ref="B7:B10"/>
    <mergeCell ref="C7:C10"/>
    <mergeCell ref="D7:D10"/>
    <mergeCell ref="E7:E10"/>
    <mergeCell ref="F7:Y7"/>
    <mergeCell ref="F8:I8"/>
    <mergeCell ref="J8:L8"/>
    <mergeCell ref="N8:P8"/>
    <mergeCell ref="R8:S8"/>
    <mergeCell ref="V8:Y8"/>
    <mergeCell ref="F9:G9"/>
    <mergeCell ref="H9:I9"/>
    <mergeCell ref="J9:J10"/>
    <mergeCell ref="K9:K10"/>
    <mergeCell ref="L9:L10"/>
    <mergeCell ref="M9:M10"/>
    <mergeCell ref="N9:N10"/>
    <mergeCell ref="O9:O10"/>
    <mergeCell ref="P9:P10"/>
    <mergeCell ref="B27:C27"/>
    <mergeCell ref="Q9:Q10"/>
    <mergeCell ref="R9:R10"/>
    <mergeCell ref="S9:S10"/>
    <mergeCell ref="T9:T10"/>
    <mergeCell ref="W9:W10"/>
    <mergeCell ref="X9:X10"/>
    <mergeCell ref="Y9:Y10"/>
    <mergeCell ref="B11:C11"/>
    <mergeCell ref="F11:Y11"/>
    <mergeCell ref="U9:U10"/>
    <mergeCell ref="V9:V10"/>
    <mergeCell ref="B31:B34"/>
    <mergeCell ref="C31:D34"/>
    <mergeCell ref="E31:E34"/>
    <mergeCell ref="F31:Y31"/>
    <mergeCell ref="Z31:Z34"/>
    <mergeCell ref="F32:I32"/>
    <mergeCell ref="J32:L32"/>
    <mergeCell ref="N32:P32"/>
    <mergeCell ref="R32:S32"/>
    <mergeCell ref="V32:Y32"/>
    <mergeCell ref="H33:I33"/>
    <mergeCell ref="J33:J34"/>
    <mergeCell ref="K33:K34"/>
    <mergeCell ref="M33:M34"/>
    <mergeCell ref="N33:N34"/>
    <mergeCell ref="Z36:Z50"/>
    <mergeCell ref="B51:D51"/>
    <mergeCell ref="U33:U34"/>
    <mergeCell ref="V33:V34"/>
    <mergeCell ref="W33:W34"/>
    <mergeCell ref="X33:X34"/>
    <mergeCell ref="Y33:Y34"/>
    <mergeCell ref="B35:D35"/>
    <mergeCell ref="F35:Y35"/>
    <mergeCell ref="O33:O34"/>
    <mergeCell ref="P33:P34"/>
    <mergeCell ref="Q33:Q34"/>
    <mergeCell ref="R33:R34"/>
    <mergeCell ref="S33:S34"/>
    <mergeCell ref="T33:T34"/>
    <mergeCell ref="F33:G33"/>
  </mergeCells>
  <pageMargins left="0.7" right="0.7" top="0.75" bottom="0.75" header="0.3" footer="0.3"/>
  <pageSetup scale="2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E377D-6CBD-4834-B014-183C793F5B3A}">
  <sheetPr>
    <tabColor theme="0" tint="-0.499984740745262"/>
  </sheetPr>
  <dimension ref="B1:AS473"/>
  <sheetViews>
    <sheetView workbookViewId="0">
      <selection activeCell="F19" sqref="F19"/>
    </sheetView>
  </sheetViews>
  <sheetFormatPr defaultColWidth="9.140625" defaultRowHeight="12.75" x14ac:dyDescent="0.2"/>
  <cols>
    <col min="1" max="1" width="4.28515625" style="228" customWidth="1"/>
    <col min="2" max="2" width="9.140625" style="228"/>
    <col min="3" max="3" width="54.42578125" style="228" customWidth="1"/>
    <col min="4" max="4" width="44.42578125" style="228" customWidth="1"/>
    <col min="5" max="5" width="13.5703125" style="228" bestFit="1" customWidth="1"/>
    <col min="6" max="6" width="23.5703125" style="228" bestFit="1" customWidth="1"/>
    <col min="7" max="7" width="23.5703125" style="228" customWidth="1"/>
    <col min="8" max="8" width="16.85546875" style="228" customWidth="1"/>
    <col min="9" max="9" width="12.28515625" style="228" customWidth="1"/>
    <col min="10" max="12" width="14.7109375" style="222" customWidth="1"/>
    <col min="13" max="13" width="14.7109375" style="240" hidden="1" customWidth="1"/>
    <col min="14" max="14" width="11.7109375" style="222" customWidth="1"/>
    <col min="15" max="15" width="12.42578125" style="222" customWidth="1"/>
    <col min="16" max="16" width="16.7109375" style="222" customWidth="1"/>
    <col min="17" max="20" width="13.85546875" style="222" customWidth="1"/>
    <col min="21" max="22" width="13.85546875" style="228" customWidth="1"/>
    <col min="23" max="28" width="13.85546875" style="222" customWidth="1"/>
    <col min="29" max="29" width="18" style="222" customWidth="1"/>
    <col min="30" max="30" width="18" style="228" customWidth="1"/>
    <col min="31" max="32" width="9.140625" style="228"/>
    <col min="33" max="33" width="12.140625" style="241" customWidth="1"/>
    <col min="34" max="34" width="14.42578125" style="228" customWidth="1"/>
    <col min="35" max="35" width="14.85546875" style="241" customWidth="1"/>
    <col min="36" max="36" width="14.42578125" style="228" customWidth="1"/>
    <col min="37" max="37" width="13.85546875" style="228" customWidth="1"/>
    <col min="38" max="38" width="12.7109375" style="228" customWidth="1"/>
    <col min="39" max="39" width="16.28515625" style="228" customWidth="1"/>
    <col min="40" max="40" width="12.7109375" style="228" customWidth="1"/>
    <col min="41" max="42" width="14.42578125" style="228" customWidth="1"/>
    <col min="43" max="43" width="10.5703125" style="228" customWidth="1"/>
    <col min="44" max="44" width="13.42578125" style="228" customWidth="1"/>
    <col min="45" max="16384" width="9.140625" style="228"/>
  </cols>
  <sheetData>
    <row r="1" spans="2:44" ht="30.75" customHeight="1" x14ac:dyDescent="0.2">
      <c r="B1" s="222"/>
      <c r="C1" s="222"/>
      <c r="D1" s="222"/>
      <c r="E1" s="222"/>
      <c r="F1" s="222"/>
      <c r="G1" s="222"/>
      <c r="H1" s="223"/>
      <c r="I1" s="224"/>
      <c r="J1" s="225"/>
      <c r="K1" s="225"/>
      <c r="L1" s="223"/>
      <c r="M1" s="226"/>
      <c r="N1" s="223"/>
      <c r="O1" s="223"/>
      <c r="P1" s="223"/>
      <c r="Q1" s="227">
        <f>SUM(Q11:Q473)</f>
        <v>6636289.8599999966</v>
      </c>
      <c r="R1" s="227">
        <f t="shared" ref="R1:AD1" si="0">SUM(R11:R473)</f>
        <v>3120273.7800000003</v>
      </c>
      <c r="S1" s="227">
        <f t="shared" si="0"/>
        <v>681762.02000000014</v>
      </c>
      <c r="T1" s="227">
        <f t="shared" si="0"/>
        <v>0</v>
      </c>
      <c r="U1" s="227">
        <f t="shared" si="0"/>
        <v>-41841.769685665749</v>
      </c>
      <c r="V1" s="227">
        <f t="shared" si="0"/>
        <v>0</v>
      </c>
      <c r="W1" s="227">
        <f t="shared" si="0"/>
        <v>2876095.8296856652</v>
      </c>
      <c r="X1" s="227">
        <f t="shared" si="0"/>
        <v>664593.81000000006</v>
      </c>
      <c r="Y1" s="227">
        <f t="shared" si="0"/>
        <v>0</v>
      </c>
      <c r="Z1" s="227">
        <f t="shared" si="0"/>
        <v>2211502.0196856647</v>
      </c>
      <c r="AA1" s="227">
        <f t="shared" si="0"/>
        <v>576958.03968566575</v>
      </c>
      <c r="AB1" s="227">
        <f t="shared" si="0"/>
        <v>1634543.979999997</v>
      </c>
      <c r="AC1" s="227">
        <f t="shared" si="0"/>
        <v>60625.380021648976</v>
      </c>
      <c r="AD1" s="227">
        <f t="shared" si="0"/>
        <v>0</v>
      </c>
      <c r="AG1" s="227">
        <f>SUM(AG11:AG473)</f>
        <v>1695169.360088106</v>
      </c>
      <c r="AH1" s="227"/>
      <c r="AI1" s="227"/>
      <c r="AJ1" s="227"/>
      <c r="AK1" s="227"/>
      <c r="AL1" s="227">
        <f>SUM(AL11:AL473)</f>
        <v>88871</v>
      </c>
      <c r="AM1" s="227">
        <f t="shared" ref="AM1:AN1" si="1">SUM(AM11:AM473)</f>
        <v>5159.3720971010353</v>
      </c>
      <c r="AN1" s="227">
        <f t="shared" si="1"/>
        <v>83972</v>
      </c>
      <c r="AO1" s="227"/>
      <c r="AP1" s="227"/>
      <c r="AQ1" s="227"/>
      <c r="AR1" s="229">
        <f>SUM(AR11:AR473)</f>
        <v>0</v>
      </c>
    </row>
    <row r="2" spans="2:44" x14ac:dyDescent="0.2">
      <c r="B2" s="26" t="s">
        <v>655</v>
      </c>
      <c r="C2" s="26"/>
      <c r="D2" s="26"/>
      <c r="E2" s="26"/>
      <c r="F2" s="26"/>
      <c r="G2" s="26"/>
      <c r="H2" s="26"/>
      <c r="I2" s="27"/>
      <c r="J2" s="28"/>
      <c r="K2" s="26"/>
      <c r="L2" s="26"/>
      <c r="M2" s="29"/>
      <c r="N2" s="26"/>
      <c r="O2" s="26"/>
      <c r="P2" s="26"/>
      <c r="Q2" s="26"/>
      <c r="R2" s="26"/>
      <c r="S2" s="26"/>
      <c r="T2" s="30"/>
      <c r="U2" s="31"/>
      <c r="V2" s="31"/>
      <c r="W2" s="30"/>
      <c r="X2" s="30"/>
      <c r="Y2" s="223"/>
      <c r="Z2" s="30"/>
      <c r="AA2" s="30"/>
      <c r="AB2" s="30"/>
      <c r="AC2" s="30"/>
      <c r="AG2" s="230" t="s">
        <v>656</v>
      </c>
      <c r="AI2" s="230"/>
    </row>
    <row r="3" spans="2:44" x14ac:dyDescent="0.2">
      <c r="B3" s="32"/>
      <c r="C3" s="32"/>
      <c r="D3" s="32"/>
      <c r="E3" s="32"/>
      <c r="F3" s="32"/>
      <c r="G3" s="32"/>
      <c r="H3" s="32"/>
      <c r="I3" s="33"/>
      <c r="J3" s="32"/>
      <c r="K3" s="32"/>
      <c r="L3" s="32"/>
      <c r="M3" s="34"/>
      <c r="N3" s="32"/>
      <c r="O3" s="32"/>
      <c r="P3" s="32"/>
      <c r="Q3" s="32"/>
      <c r="R3" s="32"/>
      <c r="S3" s="32"/>
      <c r="T3" s="32"/>
      <c r="U3" s="33"/>
      <c r="V3" s="33"/>
      <c r="W3" s="32"/>
      <c r="X3" s="32"/>
      <c r="Y3" s="32"/>
      <c r="Z3" s="32"/>
      <c r="AA3" s="32"/>
      <c r="AB3" s="32"/>
      <c r="AC3" s="32"/>
      <c r="AD3" s="231"/>
      <c r="AG3" s="232"/>
      <c r="AI3" s="232"/>
    </row>
    <row r="4" spans="2:44" s="233" customFormat="1" ht="14.25" customHeight="1" x14ac:dyDescent="0.2">
      <c r="B4" s="300" t="s">
        <v>657</v>
      </c>
      <c r="C4" s="300" t="s">
        <v>658</v>
      </c>
      <c r="D4" s="300" t="s">
        <v>659</v>
      </c>
      <c r="E4" s="303" t="s">
        <v>660</v>
      </c>
      <c r="F4" s="306" t="s">
        <v>661</v>
      </c>
      <c r="G4" s="306" t="s">
        <v>662</v>
      </c>
      <c r="H4" s="297" t="s">
        <v>663</v>
      </c>
      <c r="I4" s="297" t="s">
        <v>664</v>
      </c>
      <c r="J4" s="297" t="s">
        <v>665</v>
      </c>
      <c r="K4" s="297" t="s">
        <v>666</v>
      </c>
      <c r="L4" s="297" t="s">
        <v>667</v>
      </c>
      <c r="M4" s="299" t="s">
        <v>668</v>
      </c>
      <c r="N4" s="297" t="s">
        <v>669</v>
      </c>
      <c r="O4" s="297" t="s">
        <v>670</v>
      </c>
      <c r="P4" s="297" t="s">
        <v>671</v>
      </c>
      <c r="Q4" s="297" t="s">
        <v>672</v>
      </c>
      <c r="R4" s="297"/>
      <c r="S4" s="297"/>
      <c r="T4" s="297"/>
      <c r="U4" s="297"/>
      <c r="V4" s="297"/>
      <c r="W4" s="297"/>
      <c r="X4" s="297"/>
      <c r="Y4" s="297"/>
      <c r="Z4" s="297"/>
      <c r="AA4" s="297"/>
      <c r="AB4" s="297"/>
      <c r="AC4" s="51" t="s">
        <v>673</v>
      </c>
      <c r="AD4" s="51" t="s">
        <v>673</v>
      </c>
      <c r="AG4" s="234">
        <v>2020</v>
      </c>
      <c r="AH4" s="235"/>
      <c r="AI4" s="236"/>
      <c r="AJ4" s="235"/>
      <c r="AK4" s="235"/>
      <c r="AL4" s="35">
        <v>43831</v>
      </c>
      <c r="AM4" s="237"/>
      <c r="AN4" s="35">
        <v>44197</v>
      </c>
      <c r="AO4" s="237"/>
      <c r="AP4" s="237"/>
      <c r="AQ4" s="237"/>
      <c r="AR4" s="237"/>
    </row>
    <row r="5" spans="2:44" s="233" customFormat="1" ht="12.75" customHeight="1" x14ac:dyDescent="0.2">
      <c r="B5" s="301"/>
      <c r="C5" s="301"/>
      <c r="D5" s="301"/>
      <c r="E5" s="304"/>
      <c r="F5" s="307"/>
      <c r="G5" s="307"/>
      <c r="H5" s="297"/>
      <c r="I5" s="297"/>
      <c r="J5" s="297"/>
      <c r="K5" s="297"/>
      <c r="L5" s="297"/>
      <c r="M5" s="299"/>
      <c r="N5" s="297"/>
      <c r="O5" s="297"/>
      <c r="P5" s="297"/>
      <c r="Q5" s="297" t="s">
        <v>674</v>
      </c>
      <c r="R5" s="297" t="s">
        <v>675</v>
      </c>
      <c r="S5" s="297"/>
      <c r="T5" s="297"/>
      <c r="U5" s="297"/>
      <c r="V5" s="297"/>
      <c r="W5" s="297"/>
      <c r="X5" s="297" t="s">
        <v>676</v>
      </c>
      <c r="Y5" s="297" t="s">
        <v>677</v>
      </c>
      <c r="Z5" s="297" t="s">
        <v>678</v>
      </c>
      <c r="AA5" s="297"/>
      <c r="AB5" s="297"/>
      <c r="AC5" s="297" t="s">
        <v>679</v>
      </c>
      <c r="AD5" s="297" t="s">
        <v>680</v>
      </c>
      <c r="AG5" s="298" t="s">
        <v>681</v>
      </c>
      <c r="AH5" s="296" t="s">
        <v>682</v>
      </c>
      <c r="AI5" s="296" t="s">
        <v>683</v>
      </c>
      <c r="AJ5" s="296" t="s">
        <v>682</v>
      </c>
      <c r="AK5" s="296" t="s">
        <v>684</v>
      </c>
      <c r="AL5" s="296" t="s">
        <v>685</v>
      </c>
      <c r="AM5" s="296" t="s">
        <v>686</v>
      </c>
      <c r="AN5" s="296" t="s">
        <v>687</v>
      </c>
      <c r="AO5" s="296" t="s">
        <v>688</v>
      </c>
      <c r="AP5" s="296" t="s">
        <v>689</v>
      </c>
      <c r="AQ5" s="296" t="s">
        <v>690</v>
      </c>
      <c r="AR5" s="296" t="s">
        <v>691</v>
      </c>
    </row>
    <row r="6" spans="2:44" s="233" customFormat="1" ht="12.75" customHeight="1" x14ac:dyDescent="0.2">
      <c r="B6" s="301"/>
      <c r="C6" s="301"/>
      <c r="D6" s="301"/>
      <c r="E6" s="304"/>
      <c r="F6" s="307"/>
      <c r="G6" s="307"/>
      <c r="H6" s="297"/>
      <c r="I6" s="297"/>
      <c r="J6" s="297"/>
      <c r="K6" s="297"/>
      <c r="L6" s="297"/>
      <c r="M6" s="299"/>
      <c r="N6" s="297"/>
      <c r="O6" s="297"/>
      <c r="P6" s="297"/>
      <c r="Q6" s="297"/>
      <c r="R6" s="297" t="s">
        <v>692</v>
      </c>
      <c r="S6" s="297" t="s">
        <v>693</v>
      </c>
      <c r="T6" s="297" t="s">
        <v>694</v>
      </c>
      <c r="U6" s="297" t="s">
        <v>695</v>
      </c>
      <c r="V6" s="297" t="s">
        <v>696</v>
      </c>
      <c r="W6" s="297" t="s">
        <v>697</v>
      </c>
      <c r="X6" s="297"/>
      <c r="Y6" s="297"/>
      <c r="Z6" s="297" t="s">
        <v>698</v>
      </c>
      <c r="AA6" s="297" t="s">
        <v>699</v>
      </c>
      <c r="AB6" s="297" t="s">
        <v>700</v>
      </c>
      <c r="AC6" s="297"/>
      <c r="AD6" s="297"/>
      <c r="AG6" s="298"/>
      <c r="AH6" s="296"/>
      <c r="AI6" s="296"/>
      <c r="AJ6" s="296"/>
      <c r="AK6" s="296"/>
      <c r="AL6" s="296"/>
      <c r="AM6" s="296"/>
      <c r="AN6" s="296"/>
      <c r="AO6" s="296"/>
      <c r="AP6" s="296"/>
      <c r="AQ6" s="296"/>
      <c r="AR6" s="296"/>
    </row>
    <row r="7" spans="2:44" s="233" customFormat="1" ht="12.75" customHeight="1" x14ac:dyDescent="0.2">
      <c r="B7" s="301"/>
      <c r="C7" s="301"/>
      <c r="D7" s="301"/>
      <c r="E7" s="304"/>
      <c r="F7" s="307"/>
      <c r="G7" s="307"/>
      <c r="H7" s="297"/>
      <c r="I7" s="297"/>
      <c r="J7" s="297"/>
      <c r="K7" s="297"/>
      <c r="L7" s="297"/>
      <c r="M7" s="299"/>
      <c r="N7" s="297"/>
      <c r="O7" s="297"/>
      <c r="P7" s="297"/>
      <c r="Q7" s="297"/>
      <c r="R7" s="297"/>
      <c r="S7" s="297"/>
      <c r="T7" s="297"/>
      <c r="U7" s="297"/>
      <c r="V7" s="297"/>
      <c r="W7" s="297"/>
      <c r="X7" s="297"/>
      <c r="Y7" s="297"/>
      <c r="Z7" s="297"/>
      <c r="AA7" s="297"/>
      <c r="AB7" s="297"/>
      <c r="AC7" s="297"/>
      <c r="AD7" s="297"/>
      <c r="AG7" s="298"/>
      <c r="AH7" s="296"/>
      <c r="AI7" s="296"/>
      <c r="AJ7" s="296"/>
      <c r="AK7" s="296"/>
      <c r="AL7" s="296"/>
      <c r="AM7" s="296"/>
      <c r="AN7" s="296"/>
      <c r="AO7" s="296"/>
      <c r="AP7" s="296"/>
      <c r="AQ7" s="296"/>
      <c r="AR7" s="296"/>
    </row>
    <row r="8" spans="2:44" s="233" customFormat="1" x14ac:dyDescent="0.2">
      <c r="B8" s="301"/>
      <c r="C8" s="301"/>
      <c r="D8" s="301"/>
      <c r="E8" s="304"/>
      <c r="F8" s="307"/>
      <c r="G8" s="307"/>
      <c r="H8" s="297"/>
      <c r="I8" s="297"/>
      <c r="J8" s="297"/>
      <c r="K8" s="297"/>
      <c r="L8" s="297"/>
      <c r="M8" s="299"/>
      <c r="N8" s="297"/>
      <c r="O8" s="297"/>
      <c r="P8" s="297"/>
      <c r="Q8" s="297"/>
      <c r="R8" s="297"/>
      <c r="S8" s="297"/>
      <c r="T8" s="297"/>
      <c r="U8" s="297"/>
      <c r="V8" s="297"/>
      <c r="W8" s="297"/>
      <c r="X8" s="297"/>
      <c r="Y8" s="297"/>
      <c r="Z8" s="297"/>
      <c r="AA8" s="297"/>
      <c r="AB8" s="297"/>
      <c r="AC8" s="297"/>
      <c r="AD8" s="297"/>
      <c r="AG8" s="298"/>
      <c r="AH8" s="296"/>
      <c r="AI8" s="296"/>
      <c r="AJ8" s="296"/>
      <c r="AK8" s="296"/>
      <c r="AL8" s="296"/>
      <c r="AM8" s="296"/>
      <c r="AN8" s="296"/>
      <c r="AO8" s="296"/>
      <c r="AP8" s="296"/>
      <c r="AQ8" s="296"/>
      <c r="AR8" s="296"/>
    </row>
    <row r="9" spans="2:44" s="233" customFormat="1" x14ac:dyDescent="0.2">
      <c r="B9" s="302"/>
      <c r="C9" s="302"/>
      <c r="D9" s="302"/>
      <c r="E9" s="305"/>
      <c r="F9" s="308"/>
      <c r="G9" s="308"/>
      <c r="H9" s="297"/>
      <c r="I9" s="297"/>
      <c r="J9" s="297"/>
      <c r="K9" s="297"/>
      <c r="L9" s="51" t="s">
        <v>701</v>
      </c>
      <c r="M9" s="53" t="s">
        <v>701</v>
      </c>
      <c r="N9" s="297"/>
      <c r="O9" s="297"/>
      <c r="P9" s="297"/>
      <c r="Q9" s="51" t="s">
        <v>702</v>
      </c>
      <c r="R9" s="51" t="s">
        <v>702</v>
      </c>
      <c r="S9" s="51" t="s">
        <v>702</v>
      </c>
      <c r="T9" s="51" t="s">
        <v>702</v>
      </c>
      <c r="U9" s="51" t="s">
        <v>702</v>
      </c>
      <c r="V9" s="51" t="s">
        <v>702</v>
      </c>
      <c r="W9" s="51" t="s">
        <v>702</v>
      </c>
      <c r="X9" s="51" t="s">
        <v>702</v>
      </c>
      <c r="Y9" s="51" t="s">
        <v>702</v>
      </c>
      <c r="Z9" s="51" t="s">
        <v>702</v>
      </c>
      <c r="AA9" s="51" t="s">
        <v>702</v>
      </c>
      <c r="AB9" s="51" t="s">
        <v>702</v>
      </c>
      <c r="AC9" s="51" t="s">
        <v>702</v>
      </c>
      <c r="AD9" s="51" t="s">
        <v>702</v>
      </c>
      <c r="AG9" s="52"/>
      <c r="AH9" s="50"/>
      <c r="AI9" s="52"/>
      <c r="AJ9" s="50"/>
      <c r="AK9" s="50"/>
      <c r="AL9" s="50"/>
      <c r="AM9" s="238"/>
      <c r="AN9" s="50"/>
      <c r="AO9" s="238"/>
      <c r="AP9" s="238"/>
      <c r="AQ9" s="238"/>
      <c r="AR9" s="238"/>
    </row>
    <row r="10" spans="2:44" x14ac:dyDescent="0.2">
      <c r="B10" s="36">
        <v>1</v>
      </c>
      <c r="C10" s="36">
        <v>2</v>
      </c>
      <c r="D10" s="36">
        <v>3</v>
      </c>
      <c r="E10" s="36">
        <v>4</v>
      </c>
      <c r="F10" s="36">
        <v>5</v>
      </c>
      <c r="G10" s="36"/>
      <c r="H10" s="36">
        <v>6</v>
      </c>
      <c r="I10" s="36">
        <v>7</v>
      </c>
      <c r="J10" s="36">
        <v>8</v>
      </c>
      <c r="K10" s="36">
        <v>9</v>
      </c>
      <c r="L10" s="36">
        <v>10</v>
      </c>
      <c r="M10" s="37" t="s">
        <v>703</v>
      </c>
      <c r="N10" s="36">
        <v>11</v>
      </c>
      <c r="O10" s="36">
        <v>12</v>
      </c>
      <c r="P10" s="36">
        <v>13</v>
      </c>
      <c r="Q10" s="36">
        <v>14</v>
      </c>
      <c r="R10" s="36">
        <v>15</v>
      </c>
      <c r="S10" s="36">
        <v>16</v>
      </c>
      <c r="T10" s="36">
        <v>17</v>
      </c>
      <c r="U10" s="36">
        <v>18</v>
      </c>
      <c r="V10" s="36">
        <v>19</v>
      </c>
      <c r="W10" s="36">
        <v>20</v>
      </c>
      <c r="X10" s="36">
        <v>21</v>
      </c>
      <c r="Y10" s="36">
        <v>22</v>
      </c>
      <c r="Z10" s="36">
        <v>23</v>
      </c>
      <c r="AA10" s="36">
        <v>24</v>
      </c>
      <c r="AB10" s="36">
        <v>25</v>
      </c>
      <c r="AC10" s="36">
        <v>26</v>
      </c>
      <c r="AD10" s="36">
        <v>27</v>
      </c>
      <c r="AG10" s="38"/>
      <c r="AH10" s="39"/>
      <c r="AI10" s="38"/>
      <c r="AJ10" s="39"/>
      <c r="AK10" s="39"/>
      <c r="AL10" s="39"/>
      <c r="AM10" s="239"/>
      <c r="AN10" s="39"/>
      <c r="AO10" s="239"/>
      <c r="AP10" s="239"/>
      <c r="AQ10" s="239"/>
      <c r="AR10" s="239"/>
    </row>
    <row r="11" spans="2:44" x14ac:dyDescent="0.2">
      <c r="B11" s="40">
        <v>1</v>
      </c>
      <c r="C11" s="41" t="s">
        <v>877</v>
      </c>
      <c r="D11" s="41" t="s">
        <v>878</v>
      </c>
      <c r="E11" s="41">
        <v>703</v>
      </c>
      <c r="F11" s="41" t="s">
        <v>806</v>
      </c>
      <c r="G11" s="41" t="str">
        <f>+LEFT(F11,2)</f>
        <v>TS</v>
      </c>
      <c r="H11" s="42">
        <v>11100001</v>
      </c>
      <c r="I11" s="43">
        <v>42194</v>
      </c>
      <c r="J11" s="43" t="s">
        <v>704</v>
      </c>
      <c r="K11" s="43" t="s">
        <v>704</v>
      </c>
      <c r="L11" s="44">
        <v>4</v>
      </c>
      <c r="M11" s="45">
        <v>4</v>
      </c>
      <c r="N11" s="43" t="s">
        <v>704</v>
      </c>
      <c r="O11" s="43" t="s">
        <v>704</v>
      </c>
      <c r="P11" s="43" t="s">
        <v>534</v>
      </c>
      <c r="Q11" s="46">
        <v>579</v>
      </c>
      <c r="R11" s="46">
        <v>0</v>
      </c>
      <c r="S11" s="46">
        <v>0</v>
      </c>
      <c r="T11" s="46">
        <v>0</v>
      </c>
      <c r="U11" s="46">
        <v>0</v>
      </c>
      <c r="V11" s="46">
        <v>0</v>
      </c>
      <c r="W11" s="46">
        <v>579</v>
      </c>
      <c r="X11" s="46">
        <v>0</v>
      </c>
      <c r="Y11" s="46">
        <v>0</v>
      </c>
      <c r="Z11" s="46">
        <v>579</v>
      </c>
      <c r="AA11" s="46">
        <v>579</v>
      </c>
      <c r="AB11" s="46">
        <v>0</v>
      </c>
      <c r="AC11" s="46">
        <v>0</v>
      </c>
      <c r="AD11" s="46">
        <v>0</v>
      </c>
      <c r="AE11" s="31"/>
      <c r="AF11" s="31"/>
      <c r="AG11" s="46">
        <v>0</v>
      </c>
      <c r="AH11" s="43">
        <f>+DATE(YEAR(I11),MONTH(I11)+1,1)</f>
        <v>42217</v>
      </c>
      <c r="AI11" s="46"/>
      <c r="AJ11" s="43">
        <f>+IF(ISBLANK(AI11),AH11,AI11)</f>
        <v>42217</v>
      </c>
      <c r="AK11" s="43">
        <f>+EDATE(AJ11,$L11*12)</f>
        <v>43678</v>
      </c>
      <c r="AL11" s="47" t="b">
        <f>IFERROR(DATEDIF(MAX($AJ11,$AL$4),$AK11,"m"),FALSE)</f>
        <v>0</v>
      </c>
      <c r="AM11" s="47" t="b">
        <f>IFERROR(AG11/AL11,FALSE)</f>
        <v>0</v>
      </c>
      <c r="AN11" s="47" t="b">
        <f>IFERROR(DATEDIF(MAX($AJ11,$AN$4),$AK11,"m"),FALSE)</f>
        <v>0</v>
      </c>
      <c r="AO11" s="47">
        <f>+AL11-AN11</f>
        <v>0</v>
      </c>
      <c r="AP11" s="47" t="b">
        <f>+AK11&lt;$AN$4</f>
        <v>1</v>
      </c>
      <c r="AQ11" s="47">
        <f>IF($AP11,AG11,AM11*AO11)</f>
        <v>0</v>
      </c>
      <c r="AR11" s="46">
        <f>+AQ11-AC11</f>
        <v>0</v>
      </c>
    </row>
    <row r="12" spans="2:44" x14ac:dyDescent="0.2">
      <c r="B12" s="40">
        <v>2</v>
      </c>
      <c r="C12" s="41" t="s">
        <v>879</v>
      </c>
      <c r="D12" s="41" t="s">
        <v>878</v>
      </c>
      <c r="E12" s="41">
        <v>703</v>
      </c>
      <c r="F12" s="41" t="s">
        <v>746</v>
      </c>
      <c r="G12" s="41" t="str">
        <f t="shared" ref="G12:G75" si="2">+LEFT(F12,2)</f>
        <v>BS</v>
      </c>
      <c r="H12" s="42">
        <v>11100002</v>
      </c>
      <c r="I12" s="43">
        <v>42853</v>
      </c>
      <c r="J12" s="43" t="s">
        <v>704</v>
      </c>
      <c r="K12" s="43" t="s">
        <v>704</v>
      </c>
      <c r="L12" s="44">
        <v>4</v>
      </c>
      <c r="M12" s="45">
        <v>4</v>
      </c>
      <c r="N12" s="43" t="s">
        <v>17</v>
      </c>
      <c r="O12" s="43" t="s">
        <v>704</v>
      </c>
      <c r="P12" s="43" t="s">
        <v>534</v>
      </c>
      <c r="Q12" s="46">
        <v>473</v>
      </c>
      <c r="R12" s="46">
        <v>0</v>
      </c>
      <c r="S12" s="46">
        <v>0</v>
      </c>
      <c r="T12" s="46">
        <v>0</v>
      </c>
      <c r="U12" s="46">
        <v>0</v>
      </c>
      <c r="V12" s="46">
        <v>0</v>
      </c>
      <c r="W12" s="46">
        <v>473</v>
      </c>
      <c r="X12" s="46">
        <v>473</v>
      </c>
      <c r="Y12" s="46">
        <v>0</v>
      </c>
      <c r="Z12" s="46">
        <v>0</v>
      </c>
      <c r="AA12" s="46">
        <v>0</v>
      </c>
      <c r="AB12" s="46">
        <v>0</v>
      </c>
      <c r="AC12" s="46">
        <v>0</v>
      </c>
      <c r="AD12" s="46">
        <v>0</v>
      </c>
      <c r="AE12" s="31"/>
      <c r="AF12" s="31"/>
      <c r="AG12" s="46">
        <v>0</v>
      </c>
      <c r="AH12" s="43">
        <f t="shared" ref="AH12:AH75" si="3">+DATE(YEAR(I12),MONTH(I12)+1,1)</f>
        <v>42856</v>
      </c>
      <c r="AI12" s="46"/>
      <c r="AJ12" s="43">
        <f t="shared" ref="AJ12:AJ75" si="4">+IF(ISBLANK(AI12),AH12,AI12)</f>
        <v>42856</v>
      </c>
      <c r="AK12" s="43">
        <f t="shared" ref="AK12:AK75" si="5">+EDATE(AJ12,$L12*12)</f>
        <v>44317</v>
      </c>
      <c r="AL12" s="47">
        <f t="shared" ref="AL12:AL75" si="6">IFERROR(DATEDIF(MAX($AJ12,$AL$4),$AK12,"m"),FALSE)</f>
        <v>16</v>
      </c>
      <c r="AM12" s="47">
        <f t="shared" ref="AM12:AM75" si="7">IFERROR(AG12/AL12,FALSE)</f>
        <v>0</v>
      </c>
      <c r="AN12" s="47">
        <f t="shared" ref="AN12:AN75" si="8">IFERROR(DATEDIF(MAX($AJ12,$AN$4),$AK12,"m"),FALSE)</f>
        <v>4</v>
      </c>
      <c r="AO12" s="47">
        <f t="shared" ref="AO12:AO75" si="9">+AL12-AN12</f>
        <v>12</v>
      </c>
      <c r="AP12" s="47" t="b">
        <f t="shared" ref="AP12:AP75" si="10">+AK12&lt;$AN$4</f>
        <v>0</v>
      </c>
      <c r="AQ12" s="47">
        <f t="shared" ref="AQ12:AQ75" si="11">IF($AP12,AG12,AM12*AO12)</f>
        <v>0</v>
      </c>
      <c r="AR12" s="46">
        <f t="shared" ref="AR12:AR75" si="12">+AQ12-AC12</f>
        <v>0</v>
      </c>
    </row>
    <row r="13" spans="2:44" x14ac:dyDescent="0.2">
      <c r="B13" s="40">
        <v>3</v>
      </c>
      <c r="C13" s="41" t="s">
        <v>880</v>
      </c>
      <c r="D13" s="41" t="s">
        <v>881</v>
      </c>
      <c r="E13" s="41">
        <v>714</v>
      </c>
      <c r="F13" s="41" t="s">
        <v>806</v>
      </c>
      <c r="G13" s="41" t="str">
        <f t="shared" si="2"/>
        <v>TS</v>
      </c>
      <c r="H13" s="42" t="s">
        <v>1277</v>
      </c>
      <c r="I13" s="43">
        <v>41486</v>
      </c>
      <c r="J13" s="43" t="s">
        <v>704</v>
      </c>
      <c r="K13" s="43" t="s">
        <v>704</v>
      </c>
      <c r="L13" s="44">
        <v>55</v>
      </c>
      <c r="M13" s="45" t="s">
        <v>1519</v>
      </c>
      <c r="N13" s="43" t="s">
        <v>704</v>
      </c>
      <c r="O13" s="43" t="s">
        <v>704</v>
      </c>
      <c r="P13" s="43" t="s">
        <v>534</v>
      </c>
      <c r="Q13" s="46">
        <v>153.44999999999999</v>
      </c>
      <c r="R13" s="46">
        <v>0</v>
      </c>
      <c r="S13" s="46">
        <v>153.44999999999999</v>
      </c>
      <c r="T13" s="46">
        <v>0</v>
      </c>
      <c r="U13" s="46">
        <v>0</v>
      </c>
      <c r="V13" s="46">
        <v>0</v>
      </c>
      <c r="W13" s="46">
        <v>0</v>
      </c>
      <c r="X13" s="46">
        <v>0</v>
      </c>
      <c r="Y13" s="46">
        <v>0</v>
      </c>
      <c r="Z13" s="46">
        <v>0</v>
      </c>
      <c r="AA13" s="46">
        <v>0</v>
      </c>
      <c r="AB13" s="46">
        <v>0</v>
      </c>
      <c r="AC13" s="46">
        <v>0</v>
      </c>
      <c r="AD13" s="46">
        <v>0</v>
      </c>
      <c r="AE13" s="31"/>
      <c r="AF13" s="31"/>
      <c r="AG13" s="46">
        <v>0</v>
      </c>
      <c r="AH13" s="43">
        <f t="shared" si="3"/>
        <v>41487</v>
      </c>
      <c r="AI13" s="46"/>
      <c r="AJ13" s="43">
        <f t="shared" si="4"/>
        <v>41487</v>
      </c>
      <c r="AK13" s="43">
        <f t="shared" si="5"/>
        <v>61576</v>
      </c>
      <c r="AL13" s="47">
        <f t="shared" si="6"/>
        <v>583</v>
      </c>
      <c r="AM13" s="47">
        <f t="shared" si="7"/>
        <v>0</v>
      </c>
      <c r="AN13" s="47">
        <f t="shared" si="8"/>
        <v>571</v>
      </c>
      <c r="AO13" s="47">
        <f t="shared" si="9"/>
        <v>12</v>
      </c>
      <c r="AP13" s="47" t="b">
        <f t="shared" si="10"/>
        <v>0</v>
      </c>
      <c r="AQ13" s="47">
        <f t="shared" si="11"/>
        <v>0</v>
      </c>
      <c r="AR13" s="46">
        <f t="shared" si="12"/>
        <v>0</v>
      </c>
    </row>
    <row r="14" spans="2:44" x14ac:dyDescent="0.2">
      <c r="B14" s="40">
        <v>4</v>
      </c>
      <c r="C14" s="41" t="s">
        <v>882</v>
      </c>
      <c r="D14" s="41" t="s">
        <v>881</v>
      </c>
      <c r="E14" s="41">
        <v>714</v>
      </c>
      <c r="F14" s="41" t="s">
        <v>806</v>
      </c>
      <c r="G14" s="41" t="str">
        <f t="shared" si="2"/>
        <v>TS</v>
      </c>
      <c r="H14" s="42" t="s">
        <v>1278</v>
      </c>
      <c r="I14" s="43">
        <v>41486</v>
      </c>
      <c r="J14" s="43" t="s">
        <v>704</v>
      </c>
      <c r="K14" s="43" t="s">
        <v>704</v>
      </c>
      <c r="L14" s="44">
        <v>55</v>
      </c>
      <c r="M14" s="45" t="s">
        <v>1519</v>
      </c>
      <c r="N14" s="43" t="s">
        <v>704</v>
      </c>
      <c r="O14" s="43" t="s">
        <v>704</v>
      </c>
      <c r="P14" s="43" t="s">
        <v>534</v>
      </c>
      <c r="Q14" s="46">
        <v>932.84</v>
      </c>
      <c r="R14" s="46">
        <v>0</v>
      </c>
      <c r="S14" s="46">
        <v>932.84</v>
      </c>
      <c r="T14" s="46">
        <v>0</v>
      </c>
      <c r="U14" s="46">
        <v>0</v>
      </c>
      <c r="V14" s="46">
        <v>0</v>
      </c>
      <c r="W14" s="46">
        <v>0</v>
      </c>
      <c r="X14" s="46">
        <v>0</v>
      </c>
      <c r="Y14" s="46">
        <v>0</v>
      </c>
      <c r="Z14" s="46">
        <v>0</v>
      </c>
      <c r="AA14" s="46">
        <v>0</v>
      </c>
      <c r="AB14" s="46">
        <v>0</v>
      </c>
      <c r="AC14" s="46">
        <v>0</v>
      </c>
      <c r="AD14" s="46">
        <v>0</v>
      </c>
      <c r="AE14" s="31"/>
      <c r="AF14" s="31"/>
      <c r="AG14" s="46">
        <v>0</v>
      </c>
      <c r="AH14" s="43">
        <f t="shared" si="3"/>
        <v>41487</v>
      </c>
      <c r="AI14" s="46"/>
      <c r="AJ14" s="43">
        <f t="shared" si="4"/>
        <v>41487</v>
      </c>
      <c r="AK14" s="43">
        <f t="shared" si="5"/>
        <v>61576</v>
      </c>
      <c r="AL14" s="47">
        <f t="shared" si="6"/>
        <v>583</v>
      </c>
      <c r="AM14" s="47">
        <f t="shared" si="7"/>
        <v>0</v>
      </c>
      <c r="AN14" s="47">
        <f t="shared" si="8"/>
        <v>571</v>
      </c>
      <c r="AO14" s="47">
        <f t="shared" si="9"/>
        <v>12</v>
      </c>
      <c r="AP14" s="47" t="b">
        <f t="shared" si="10"/>
        <v>0</v>
      </c>
      <c r="AQ14" s="47">
        <f t="shared" si="11"/>
        <v>0</v>
      </c>
      <c r="AR14" s="46">
        <f t="shared" si="12"/>
        <v>0</v>
      </c>
    </row>
    <row r="15" spans="2:44" x14ac:dyDescent="0.2">
      <c r="B15" s="40">
        <v>5</v>
      </c>
      <c r="C15" s="41" t="s">
        <v>883</v>
      </c>
      <c r="D15" s="41" t="s">
        <v>881</v>
      </c>
      <c r="E15" s="41">
        <v>714</v>
      </c>
      <c r="F15" s="41" t="s">
        <v>806</v>
      </c>
      <c r="G15" s="41" t="str">
        <f t="shared" si="2"/>
        <v>TS</v>
      </c>
      <c r="H15" s="42" t="s">
        <v>1279</v>
      </c>
      <c r="I15" s="43">
        <v>41486</v>
      </c>
      <c r="J15" s="43" t="s">
        <v>704</v>
      </c>
      <c r="K15" s="43" t="s">
        <v>704</v>
      </c>
      <c r="L15" s="44">
        <v>55</v>
      </c>
      <c r="M15" s="45" t="s">
        <v>1519</v>
      </c>
      <c r="N15" s="43" t="s">
        <v>704</v>
      </c>
      <c r="O15" s="43" t="s">
        <v>704</v>
      </c>
      <c r="P15" s="43" t="s">
        <v>534</v>
      </c>
      <c r="Q15" s="46">
        <v>606.28</v>
      </c>
      <c r="R15" s="46">
        <v>0</v>
      </c>
      <c r="S15" s="46">
        <v>606.28</v>
      </c>
      <c r="T15" s="46">
        <v>0</v>
      </c>
      <c r="U15" s="46">
        <v>0</v>
      </c>
      <c r="V15" s="46">
        <v>0</v>
      </c>
      <c r="W15" s="46">
        <v>0</v>
      </c>
      <c r="X15" s="46">
        <v>0</v>
      </c>
      <c r="Y15" s="46">
        <v>0</v>
      </c>
      <c r="Z15" s="46">
        <v>0</v>
      </c>
      <c r="AA15" s="46">
        <v>0</v>
      </c>
      <c r="AB15" s="46">
        <v>0</v>
      </c>
      <c r="AC15" s="46">
        <v>0</v>
      </c>
      <c r="AD15" s="46">
        <v>0</v>
      </c>
      <c r="AE15" s="31"/>
      <c r="AF15" s="31"/>
      <c r="AG15" s="46">
        <v>0</v>
      </c>
      <c r="AH15" s="43">
        <f t="shared" si="3"/>
        <v>41487</v>
      </c>
      <c r="AI15" s="46"/>
      <c r="AJ15" s="43">
        <f t="shared" si="4"/>
        <v>41487</v>
      </c>
      <c r="AK15" s="43">
        <f t="shared" si="5"/>
        <v>61576</v>
      </c>
      <c r="AL15" s="47">
        <f t="shared" si="6"/>
        <v>583</v>
      </c>
      <c r="AM15" s="47">
        <f t="shared" si="7"/>
        <v>0</v>
      </c>
      <c r="AN15" s="47">
        <f t="shared" si="8"/>
        <v>571</v>
      </c>
      <c r="AO15" s="47">
        <f t="shared" si="9"/>
        <v>12</v>
      </c>
      <c r="AP15" s="47" t="b">
        <f t="shared" si="10"/>
        <v>0</v>
      </c>
      <c r="AQ15" s="47">
        <f t="shared" si="11"/>
        <v>0</v>
      </c>
      <c r="AR15" s="46">
        <f t="shared" si="12"/>
        <v>0</v>
      </c>
    </row>
    <row r="16" spans="2:44" x14ac:dyDescent="0.2">
      <c r="B16" s="40">
        <v>6</v>
      </c>
      <c r="C16" s="41" t="s">
        <v>884</v>
      </c>
      <c r="D16" s="41" t="s">
        <v>881</v>
      </c>
      <c r="E16" s="41">
        <v>714</v>
      </c>
      <c r="F16" s="41" t="s">
        <v>806</v>
      </c>
      <c r="G16" s="41" t="str">
        <f t="shared" si="2"/>
        <v>TS</v>
      </c>
      <c r="H16" s="42" t="s">
        <v>1280</v>
      </c>
      <c r="I16" s="43">
        <v>41486</v>
      </c>
      <c r="J16" s="43" t="s">
        <v>704</v>
      </c>
      <c r="K16" s="43" t="s">
        <v>704</v>
      </c>
      <c r="L16" s="44">
        <v>55</v>
      </c>
      <c r="M16" s="45" t="s">
        <v>1519</v>
      </c>
      <c r="N16" s="43" t="s">
        <v>704</v>
      </c>
      <c r="O16" s="43" t="s">
        <v>704</v>
      </c>
      <c r="P16" s="43" t="s">
        <v>534</v>
      </c>
      <c r="Q16" s="46">
        <v>1652.33</v>
      </c>
      <c r="R16" s="46">
        <v>0</v>
      </c>
      <c r="S16" s="46">
        <v>1652.33</v>
      </c>
      <c r="T16" s="46">
        <v>0</v>
      </c>
      <c r="U16" s="46">
        <v>0</v>
      </c>
      <c r="V16" s="46">
        <v>0</v>
      </c>
      <c r="W16" s="46">
        <v>0</v>
      </c>
      <c r="X16" s="46">
        <v>0</v>
      </c>
      <c r="Y16" s="46">
        <v>0</v>
      </c>
      <c r="Z16" s="46">
        <v>0</v>
      </c>
      <c r="AA16" s="46">
        <v>0</v>
      </c>
      <c r="AB16" s="46">
        <v>0</v>
      </c>
      <c r="AC16" s="46">
        <v>0</v>
      </c>
      <c r="AD16" s="46">
        <v>0</v>
      </c>
      <c r="AE16" s="31"/>
      <c r="AF16" s="31"/>
      <c r="AG16" s="46">
        <v>0</v>
      </c>
      <c r="AH16" s="43">
        <f t="shared" si="3"/>
        <v>41487</v>
      </c>
      <c r="AI16" s="46"/>
      <c r="AJ16" s="43">
        <f t="shared" si="4"/>
        <v>41487</v>
      </c>
      <c r="AK16" s="43">
        <f t="shared" si="5"/>
        <v>61576</v>
      </c>
      <c r="AL16" s="47">
        <f t="shared" si="6"/>
        <v>583</v>
      </c>
      <c r="AM16" s="47">
        <f t="shared" si="7"/>
        <v>0</v>
      </c>
      <c r="AN16" s="47">
        <f t="shared" si="8"/>
        <v>571</v>
      </c>
      <c r="AO16" s="47">
        <f t="shared" si="9"/>
        <v>12</v>
      </c>
      <c r="AP16" s="47" t="b">
        <f t="shared" si="10"/>
        <v>0</v>
      </c>
      <c r="AQ16" s="47">
        <f t="shared" si="11"/>
        <v>0</v>
      </c>
      <c r="AR16" s="46">
        <f t="shared" si="12"/>
        <v>0</v>
      </c>
    </row>
    <row r="17" spans="2:44" x14ac:dyDescent="0.2">
      <c r="B17" s="40">
        <v>7</v>
      </c>
      <c r="C17" s="41" t="s">
        <v>885</v>
      </c>
      <c r="D17" s="41" t="s">
        <v>881</v>
      </c>
      <c r="E17" s="41">
        <v>714</v>
      </c>
      <c r="F17" s="41" t="s">
        <v>806</v>
      </c>
      <c r="G17" s="41" t="str">
        <f t="shared" si="2"/>
        <v>TS</v>
      </c>
      <c r="H17" s="42" t="s">
        <v>1281</v>
      </c>
      <c r="I17" s="43">
        <v>41486</v>
      </c>
      <c r="J17" s="43" t="s">
        <v>704</v>
      </c>
      <c r="K17" s="43" t="s">
        <v>704</v>
      </c>
      <c r="L17" s="44">
        <v>55</v>
      </c>
      <c r="M17" s="45" t="s">
        <v>1519</v>
      </c>
      <c r="N17" s="43" t="s">
        <v>704</v>
      </c>
      <c r="O17" s="43" t="s">
        <v>704</v>
      </c>
      <c r="P17" s="43" t="s">
        <v>534</v>
      </c>
      <c r="Q17" s="46">
        <v>151.86000000000001</v>
      </c>
      <c r="R17" s="46">
        <v>0</v>
      </c>
      <c r="S17" s="46">
        <v>151.86000000000001</v>
      </c>
      <c r="T17" s="46">
        <v>0</v>
      </c>
      <c r="U17" s="46">
        <v>0</v>
      </c>
      <c r="V17" s="46">
        <v>0</v>
      </c>
      <c r="W17" s="46">
        <v>0</v>
      </c>
      <c r="X17" s="46">
        <v>0</v>
      </c>
      <c r="Y17" s="46">
        <v>0</v>
      </c>
      <c r="Z17" s="46">
        <v>0</v>
      </c>
      <c r="AA17" s="46">
        <v>0</v>
      </c>
      <c r="AB17" s="46">
        <v>0</v>
      </c>
      <c r="AC17" s="46">
        <v>0</v>
      </c>
      <c r="AD17" s="46">
        <v>0</v>
      </c>
      <c r="AE17" s="31"/>
      <c r="AF17" s="31"/>
      <c r="AG17" s="46">
        <v>0</v>
      </c>
      <c r="AH17" s="43">
        <f t="shared" si="3"/>
        <v>41487</v>
      </c>
      <c r="AI17" s="46"/>
      <c r="AJ17" s="43">
        <f t="shared" si="4"/>
        <v>41487</v>
      </c>
      <c r="AK17" s="43">
        <f t="shared" si="5"/>
        <v>61576</v>
      </c>
      <c r="AL17" s="47">
        <f t="shared" si="6"/>
        <v>583</v>
      </c>
      <c r="AM17" s="47">
        <f t="shared" si="7"/>
        <v>0</v>
      </c>
      <c r="AN17" s="47">
        <f t="shared" si="8"/>
        <v>571</v>
      </c>
      <c r="AO17" s="47">
        <f t="shared" si="9"/>
        <v>12</v>
      </c>
      <c r="AP17" s="47" t="b">
        <f t="shared" si="10"/>
        <v>0</v>
      </c>
      <c r="AQ17" s="47">
        <f t="shared" si="11"/>
        <v>0</v>
      </c>
      <c r="AR17" s="46">
        <f t="shared" si="12"/>
        <v>0</v>
      </c>
    </row>
    <row r="18" spans="2:44" x14ac:dyDescent="0.2">
      <c r="B18" s="40">
        <v>8</v>
      </c>
      <c r="C18" s="41" t="s">
        <v>886</v>
      </c>
      <c r="D18" s="41" t="s">
        <v>881</v>
      </c>
      <c r="E18" s="41">
        <v>714</v>
      </c>
      <c r="F18" s="41" t="s">
        <v>806</v>
      </c>
      <c r="G18" s="41" t="str">
        <f t="shared" si="2"/>
        <v>TS</v>
      </c>
      <c r="H18" s="42" t="s">
        <v>1282</v>
      </c>
      <c r="I18" s="43">
        <v>41486</v>
      </c>
      <c r="J18" s="43" t="s">
        <v>704</v>
      </c>
      <c r="K18" s="43" t="s">
        <v>704</v>
      </c>
      <c r="L18" s="44">
        <v>55</v>
      </c>
      <c r="M18" s="45" t="s">
        <v>1519</v>
      </c>
      <c r="N18" s="43" t="s">
        <v>704</v>
      </c>
      <c r="O18" s="43" t="s">
        <v>704</v>
      </c>
      <c r="P18" s="43" t="s">
        <v>534</v>
      </c>
      <c r="Q18" s="46">
        <v>640.96</v>
      </c>
      <c r="R18" s="46">
        <v>0</v>
      </c>
      <c r="S18" s="46">
        <v>640.96</v>
      </c>
      <c r="T18" s="46">
        <v>0</v>
      </c>
      <c r="U18" s="46">
        <v>0</v>
      </c>
      <c r="V18" s="46">
        <v>0</v>
      </c>
      <c r="W18" s="46">
        <v>0</v>
      </c>
      <c r="X18" s="46">
        <v>0</v>
      </c>
      <c r="Y18" s="46">
        <v>0</v>
      </c>
      <c r="Z18" s="46">
        <v>0</v>
      </c>
      <c r="AA18" s="46">
        <v>0</v>
      </c>
      <c r="AB18" s="46">
        <v>0</v>
      </c>
      <c r="AC18" s="46">
        <v>0</v>
      </c>
      <c r="AD18" s="46">
        <v>0</v>
      </c>
      <c r="AE18" s="31"/>
      <c r="AF18" s="31"/>
      <c r="AG18" s="46">
        <v>0</v>
      </c>
      <c r="AH18" s="43">
        <f t="shared" si="3"/>
        <v>41487</v>
      </c>
      <c r="AI18" s="46"/>
      <c r="AJ18" s="43">
        <f t="shared" si="4"/>
        <v>41487</v>
      </c>
      <c r="AK18" s="43">
        <f t="shared" si="5"/>
        <v>61576</v>
      </c>
      <c r="AL18" s="47">
        <f t="shared" si="6"/>
        <v>583</v>
      </c>
      <c r="AM18" s="47">
        <f t="shared" si="7"/>
        <v>0</v>
      </c>
      <c r="AN18" s="47">
        <f t="shared" si="8"/>
        <v>571</v>
      </c>
      <c r="AO18" s="47">
        <f t="shared" si="9"/>
        <v>12</v>
      </c>
      <c r="AP18" s="47" t="b">
        <f t="shared" si="10"/>
        <v>0</v>
      </c>
      <c r="AQ18" s="47">
        <f t="shared" si="11"/>
        <v>0</v>
      </c>
      <c r="AR18" s="46">
        <f t="shared" si="12"/>
        <v>0</v>
      </c>
    </row>
    <row r="19" spans="2:44" x14ac:dyDescent="0.2">
      <c r="B19" s="40">
        <v>9</v>
      </c>
      <c r="C19" s="41" t="s">
        <v>887</v>
      </c>
      <c r="D19" s="41" t="s">
        <v>881</v>
      </c>
      <c r="E19" s="41">
        <v>714</v>
      </c>
      <c r="F19" s="41" t="s">
        <v>806</v>
      </c>
      <c r="G19" s="41" t="str">
        <f t="shared" si="2"/>
        <v>TS</v>
      </c>
      <c r="H19" s="42" t="s">
        <v>1283</v>
      </c>
      <c r="I19" s="43">
        <v>41486</v>
      </c>
      <c r="J19" s="43" t="s">
        <v>704</v>
      </c>
      <c r="K19" s="43" t="s">
        <v>704</v>
      </c>
      <c r="L19" s="44">
        <v>55</v>
      </c>
      <c r="M19" s="45" t="s">
        <v>1519</v>
      </c>
      <c r="N19" s="43" t="s">
        <v>704</v>
      </c>
      <c r="O19" s="43" t="s">
        <v>704</v>
      </c>
      <c r="P19" s="43" t="s">
        <v>534</v>
      </c>
      <c r="Q19" s="46">
        <v>820.42</v>
      </c>
      <c r="R19" s="46">
        <v>0</v>
      </c>
      <c r="S19" s="46">
        <v>820.42</v>
      </c>
      <c r="T19" s="46">
        <v>0</v>
      </c>
      <c r="U19" s="46">
        <v>0</v>
      </c>
      <c r="V19" s="46">
        <v>0</v>
      </c>
      <c r="W19" s="46">
        <v>0</v>
      </c>
      <c r="X19" s="46">
        <v>0</v>
      </c>
      <c r="Y19" s="46">
        <v>0</v>
      </c>
      <c r="Z19" s="46">
        <v>0</v>
      </c>
      <c r="AA19" s="46">
        <v>0</v>
      </c>
      <c r="AB19" s="46">
        <v>0</v>
      </c>
      <c r="AC19" s="46">
        <v>0</v>
      </c>
      <c r="AD19" s="46">
        <v>0</v>
      </c>
      <c r="AE19" s="31"/>
      <c r="AF19" s="31"/>
      <c r="AG19" s="46">
        <v>0</v>
      </c>
      <c r="AH19" s="43">
        <f t="shared" si="3"/>
        <v>41487</v>
      </c>
      <c r="AI19" s="46"/>
      <c r="AJ19" s="43">
        <f t="shared" si="4"/>
        <v>41487</v>
      </c>
      <c r="AK19" s="43">
        <f t="shared" si="5"/>
        <v>61576</v>
      </c>
      <c r="AL19" s="47">
        <f t="shared" si="6"/>
        <v>583</v>
      </c>
      <c r="AM19" s="47">
        <f t="shared" si="7"/>
        <v>0</v>
      </c>
      <c r="AN19" s="47">
        <f t="shared" si="8"/>
        <v>571</v>
      </c>
      <c r="AO19" s="47">
        <f t="shared" si="9"/>
        <v>12</v>
      </c>
      <c r="AP19" s="47" t="b">
        <f t="shared" si="10"/>
        <v>0</v>
      </c>
      <c r="AQ19" s="47">
        <f t="shared" si="11"/>
        <v>0</v>
      </c>
      <c r="AR19" s="46">
        <f t="shared" si="12"/>
        <v>0</v>
      </c>
    </row>
    <row r="20" spans="2:44" x14ac:dyDescent="0.2">
      <c r="B20" s="40">
        <v>10</v>
      </c>
      <c r="C20" s="41" t="s">
        <v>888</v>
      </c>
      <c r="D20" s="41" t="s">
        <v>881</v>
      </c>
      <c r="E20" s="41">
        <v>714</v>
      </c>
      <c r="F20" s="41" t="s">
        <v>806</v>
      </c>
      <c r="G20" s="41" t="str">
        <f t="shared" si="2"/>
        <v>TS</v>
      </c>
      <c r="H20" s="42" t="s">
        <v>1284</v>
      </c>
      <c r="I20" s="43">
        <v>41486</v>
      </c>
      <c r="J20" s="43" t="s">
        <v>704</v>
      </c>
      <c r="K20" s="43" t="s">
        <v>704</v>
      </c>
      <c r="L20" s="44">
        <v>55</v>
      </c>
      <c r="M20" s="45" t="s">
        <v>1519</v>
      </c>
      <c r="N20" s="43" t="s">
        <v>704</v>
      </c>
      <c r="O20" s="43" t="s">
        <v>704</v>
      </c>
      <c r="P20" s="43" t="s">
        <v>534</v>
      </c>
      <c r="Q20" s="46">
        <v>113.93</v>
      </c>
      <c r="R20" s="46">
        <v>0</v>
      </c>
      <c r="S20" s="46">
        <v>113.93</v>
      </c>
      <c r="T20" s="46">
        <v>0</v>
      </c>
      <c r="U20" s="46">
        <v>0</v>
      </c>
      <c r="V20" s="46">
        <v>0</v>
      </c>
      <c r="W20" s="46">
        <v>0</v>
      </c>
      <c r="X20" s="46">
        <v>0</v>
      </c>
      <c r="Y20" s="46">
        <v>0</v>
      </c>
      <c r="Z20" s="46">
        <v>0</v>
      </c>
      <c r="AA20" s="46">
        <v>0</v>
      </c>
      <c r="AB20" s="46">
        <v>0</v>
      </c>
      <c r="AC20" s="46">
        <v>0</v>
      </c>
      <c r="AD20" s="46">
        <v>0</v>
      </c>
      <c r="AE20" s="31"/>
      <c r="AF20" s="31"/>
      <c r="AG20" s="46">
        <v>0</v>
      </c>
      <c r="AH20" s="43">
        <f t="shared" si="3"/>
        <v>41487</v>
      </c>
      <c r="AI20" s="46"/>
      <c r="AJ20" s="43">
        <f t="shared" si="4"/>
        <v>41487</v>
      </c>
      <c r="AK20" s="43">
        <f t="shared" si="5"/>
        <v>61576</v>
      </c>
      <c r="AL20" s="47">
        <f t="shared" si="6"/>
        <v>583</v>
      </c>
      <c r="AM20" s="47">
        <f t="shared" si="7"/>
        <v>0</v>
      </c>
      <c r="AN20" s="47">
        <f t="shared" si="8"/>
        <v>571</v>
      </c>
      <c r="AO20" s="47">
        <f t="shared" si="9"/>
        <v>12</v>
      </c>
      <c r="AP20" s="47" t="b">
        <f t="shared" si="10"/>
        <v>0</v>
      </c>
      <c r="AQ20" s="47">
        <f t="shared" si="11"/>
        <v>0</v>
      </c>
      <c r="AR20" s="46">
        <f t="shared" si="12"/>
        <v>0</v>
      </c>
    </row>
    <row r="21" spans="2:44" x14ac:dyDescent="0.2">
      <c r="B21" s="40">
        <v>11</v>
      </c>
      <c r="C21" s="41" t="s">
        <v>889</v>
      </c>
      <c r="D21" s="41" t="s">
        <v>881</v>
      </c>
      <c r="E21" s="41">
        <v>714</v>
      </c>
      <c r="F21" s="41" t="s">
        <v>806</v>
      </c>
      <c r="G21" s="41" t="str">
        <f t="shared" si="2"/>
        <v>TS</v>
      </c>
      <c r="H21" s="42" t="s">
        <v>1285</v>
      </c>
      <c r="I21" s="43">
        <v>41486</v>
      </c>
      <c r="J21" s="43" t="s">
        <v>704</v>
      </c>
      <c r="K21" s="43" t="s">
        <v>704</v>
      </c>
      <c r="L21" s="44">
        <v>55</v>
      </c>
      <c r="M21" s="45" t="s">
        <v>1519</v>
      </c>
      <c r="N21" s="43" t="s">
        <v>704</v>
      </c>
      <c r="O21" s="43" t="s">
        <v>704</v>
      </c>
      <c r="P21" s="43" t="s">
        <v>534</v>
      </c>
      <c r="Q21" s="46">
        <v>451.36</v>
      </c>
      <c r="R21" s="46">
        <v>0</v>
      </c>
      <c r="S21" s="46">
        <v>451.36</v>
      </c>
      <c r="T21" s="46">
        <v>0</v>
      </c>
      <c r="U21" s="46">
        <v>0</v>
      </c>
      <c r="V21" s="46">
        <v>0</v>
      </c>
      <c r="W21" s="46">
        <v>0</v>
      </c>
      <c r="X21" s="46">
        <v>0</v>
      </c>
      <c r="Y21" s="46">
        <v>0</v>
      </c>
      <c r="Z21" s="46">
        <v>0</v>
      </c>
      <c r="AA21" s="46">
        <v>0</v>
      </c>
      <c r="AB21" s="46">
        <v>0</v>
      </c>
      <c r="AC21" s="46">
        <v>0</v>
      </c>
      <c r="AD21" s="46">
        <v>0</v>
      </c>
      <c r="AE21" s="31"/>
      <c r="AF21" s="31"/>
      <c r="AG21" s="46">
        <v>0</v>
      </c>
      <c r="AH21" s="43">
        <f t="shared" si="3"/>
        <v>41487</v>
      </c>
      <c r="AI21" s="46"/>
      <c r="AJ21" s="43">
        <f t="shared" si="4"/>
        <v>41487</v>
      </c>
      <c r="AK21" s="43">
        <f t="shared" si="5"/>
        <v>61576</v>
      </c>
      <c r="AL21" s="47">
        <f t="shared" si="6"/>
        <v>583</v>
      </c>
      <c r="AM21" s="47">
        <f t="shared" si="7"/>
        <v>0</v>
      </c>
      <c r="AN21" s="47">
        <f t="shared" si="8"/>
        <v>571</v>
      </c>
      <c r="AO21" s="47">
        <f t="shared" si="9"/>
        <v>12</v>
      </c>
      <c r="AP21" s="47" t="b">
        <f t="shared" si="10"/>
        <v>0</v>
      </c>
      <c r="AQ21" s="47">
        <f t="shared" si="11"/>
        <v>0</v>
      </c>
      <c r="AR21" s="46">
        <f t="shared" si="12"/>
        <v>0</v>
      </c>
    </row>
    <row r="22" spans="2:44" x14ac:dyDescent="0.2">
      <c r="B22" s="40">
        <v>12</v>
      </c>
      <c r="C22" s="41" t="s">
        <v>890</v>
      </c>
      <c r="D22" s="41" t="s">
        <v>881</v>
      </c>
      <c r="E22" s="41">
        <v>714</v>
      </c>
      <c r="F22" s="41" t="s">
        <v>806</v>
      </c>
      <c r="G22" s="41" t="str">
        <f t="shared" si="2"/>
        <v>TS</v>
      </c>
      <c r="H22" s="42" t="s">
        <v>1286</v>
      </c>
      <c r="I22" s="43">
        <v>41486</v>
      </c>
      <c r="J22" s="43" t="s">
        <v>704</v>
      </c>
      <c r="K22" s="43" t="s">
        <v>704</v>
      </c>
      <c r="L22" s="44">
        <v>33</v>
      </c>
      <c r="M22" s="45" t="s">
        <v>1519</v>
      </c>
      <c r="N22" s="43" t="s">
        <v>704</v>
      </c>
      <c r="O22" s="43" t="s">
        <v>704</v>
      </c>
      <c r="P22" s="43" t="s">
        <v>534</v>
      </c>
      <c r="Q22" s="46">
        <v>209.21</v>
      </c>
      <c r="R22" s="46">
        <v>0</v>
      </c>
      <c r="S22" s="46">
        <v>209.21</v>
      </c>
      <c r="T22" s="46">
        <v>0</v>
      </c>
      <c r="U22" s="46">
        <v>0</v>
      </c>
      <c r="V22" s="46">
        <v>0</v>
      </c>
      <c r="W22" s="46">
        <v>0</v>
      </c>
      <c r="X22" s="46">
        <v>0</v>
      </c>
      <c r="Y22" s="46">
        <v>0</v>
      </c>
      <c r="Z22" s="46">
        <v>0</v>
      </c>
      <c r="AA22" s="46">
        <v>0</v>
      </c>
      <c r="AB22" s="46">
        <v>0</v>
      </c>
      <c r="AC22" s="46">
        <v>0</v>
      </c>
      <c r="AD22" s="46">
        <v>0</v>
      </c>
      <c r="AE22" s="31"/>
      <c r="AF22" s="31"/>
      <c r="AG22" s="46">
        <v>0</v>
      </c>
      <c r="AH22" s="43">
        <f t="shared" si="3"/>
        <v>41487</v>
      </c>
      <c r="AI22" s="46"/>
      <c r="AJ22" s="43">
        <f t="shared" si="4"/>
        <v>41487</v>
      </c>
      <c r="AK22" s="43">
        <f t="shared" si="5"/>
        <v>53540</v>
      </c>
      <c r="AL22" s="47">
        <f t="shared" si="6"/>
        <v>319</v>
      </c>
      <c r="AM22" s="47">
        <f t="shared" si="7"/>
        <v>0</v>
      </c>
      <c r="AN22" s="47">
        <f t="shared" si="8"/>
        <v>307</v>
      </c>
      <c r="AO22" s="47">
        <f t="shared" si="9"/>
        <v>12</v>
      </c>
      <c r="AP22" s="47" t="b">
        <f t="shared" si="10"/>
        <v>0</v>
      </c>
      <c r="AQ22" s="47">
        <f t="shared" si="11"/>
        <v>0</v>
      </c>
      <c r="AR22" s="46">
        <f t="shared" si="12"/>
        <v>0</v>
      </c>
    </row>
    <row r="23" spans="2:44" x14ac:dyDescent="0.2">
      <c r="B23" s="40">
        <v>13</v>
      </c>
      <c r="C23" s="41" t="s">
        <v>891</v>
      </c>
      <c r="D23" s="41" t="s">
        <v>881</v>
      </c>
      <c r="E23" s="41">
        <v>714</v>
      </c>
      <c r="F23" s="41" t="s">
        <v>806</v>
      </c>
      <c r="G23" s="41" t="str">
        <f t="shared" si="2"/>
        <v>TS</v>
      </c>
      <c r="H23" s="42" t="s">
        <v>1287</v>
      </c>
      <c r="I23" s="43">
        <v>41486</v>
      </c>
      <c r="J23" s="43" t="s">
        <v>704</v>
      </c>
      <c r="K23" s="43" t="s">
        <v>704</v>
      </c>
      <c r="L23" s="44">
        <v>33</v>
      </c>
      <c r="M23" s="45" t="s">
        <v>1519</v>
      </c>
      <c r="N23" s="43" t="s">
        <v>704</v>
      </c>
      <c r="O23" s="43" t="s">
        <v>704</v>
      </c>
      <c r="P23" s="43" t="s">
        <v>534</v>
      </c>
      <c r="Q23" s="46">
        <v>1259.51</v>
      </c>
      <c r="R23" s="46">
        <v>0</v>
      </c>
      <c r="S23" s="46">
        <v>1259.51</v>
      </c>
      <c r="T23" s="46">
        <v>0</v>
      </c>
      <c r="U23" s="46">
        <v>0</v>
      </c>
      <c r="V23" s="46">
        <v>0</v>
      </c>
      <c r="W23" s="46">
        <v>0</v>
      </c>
      <c r="X23" s="46">
        <v>0</v>
      </c>
      <c r="Y23" s="46">
        <v>0</v>
      </c>
      <c r="Z23" s="46">
        <v>0</v>
      </c>
      <c r="AA23" s="46">
        <v>0</v>
      </c>
      <c r="AB23" s="46">
        <v>0</v>
      </c>
      <c r="AC23" s="46">
        <v>0</v>
      </c>
      <c r="AD23" s="46">
        <v>0</v>
      </c>
      <c r="AE23" s="31"/>
      <c r="AF23" s="31"/>
      <c r="AG23" s="46">
        <v>0</v>
      </c>
      <c r="AH23" s="43">
        <f t="shared" si="3"/>
        <v>41487</v>
      </c>
      <c r="AI23" s="46"/>
      <c r="AJ23" s="43">
        <f t="shared" si="4"/>
        <v>41487</v>
      </c>
      <c r="AK23" s="43">
        <f t="shared" si="5"/>
        <v>53540</v>
      </c>
      <c r="AL23" s="47">
        <f t="shared" si="6"/>
        <v>319</v>
      </c>
      <c r="AM23" s="47">
        <f t="shared" si="7"/>
        <v>0</v>
      </c>
      <c r="AN23" s="47">
        <f t="shared" si="8"/>
        <v>307</v>
      </c>
      <c r="AO23" s="47">
        <f t="shared" si="9"/>
        <v>12</v>
      </c>
      <c r="AP23" s="47" t="b">
        <f t="shared" si="10"/>
        <v>0</v>
      </c>
      <c r="AQ23" s="47">
        <f t="shared" si="11"/>
        <v>0</v>
      </c>
      <c r="AR23" s="46">
        <f t="shared" si="12"/>
        <v>0</v>
      </c>
    </row>
    <row r="24" spans="2:44" x14ac:dyDescent="0.2">
      <c r="B24" s="40">
        <v>14</v>
      </c>
      <c r="C24" s="41" t="s">
        <v>892</v>
      </c>
      <c r="D24" s="41" t="s">
        <v>881</v>
      </c>
      <c r="E24" s="41">
        <v>714</v>
      </c>
      <c r="F24" s="41" t="s">
        <v>806</v>
      </c>
      <c r="G24" s="41" t="str">
        <f t="shared" si="2"/>
        <v>TS</v>
      </c>
      <c r="H24" s="42" t="s">
        <v>1288</v>
      </c>
      <c r="I24" s="43">
        <v>41486</v>
      </c>
      <c r="J24" s="43" t="s">
        <v>704</v>
      </c>
      <c r="K24" s="43" t="s">
        <v>704</v>
      </c>
      <c r="L24" s="44">
        <v>33</v>
      </c>
      <c r="M24" s="45" t="s">
        <v>1519</v>
      </c>
      <c r="N24" s="43" t="s">
        <v>704</v>
      </c>
      <c r="O24" s="43" t="s">
        <v>704</v>
      </c>
      <c r="P24" s="43" t="s">
        <v>534</v>
      </c>
      <c r="Q24" s="46">
        <v>1833.99</v>
      </c>
      <c r="R24" s="46">
        <v>0</v>
      </c>
      <c r="S24" s="46">
        <v>1833.99</v>
      </c>
      <c r="T24" s="46">
        <v>0</v>
      </c>
      <c r="U24" s="46">
        <v>0</v>
      </c>
      <c r="V24" s="46">
        <v>0</v>
      </c>
      <c r="W24" s="46">
        <v>0</v>
      </c>
      <c r="X24" s="46">
        <v>0</v>
      </c>
      <c r="Y24" s="46">
        <v>0</v>
      </c>
      <c r="Z24" s="46">
        <v>0</v>
      </c>
      <c r="AA24" s="46">
        <v>0</v>
      </c>
      <c r="AB24" s="46">
        <v>0</v>
      </c>
      <c r="AC24" s="46">
        <v>0</v>
      </c>
      <c r="AD24" s="46">
        <v>0</v>
      </c>
      <c r="AE24" s="31"/>
      <c r="AF24" s="31"/>
      <c r="AG24" s="46">
        <v>0</v>
      </c>
      <c r="AH24" s="43">
        <f t="shared" si="3"/>
        <v>41487</v>
      </c>
      <c r="AI24" s="46"/>
      <c r="AJ24" s="43">
        <f t="shared" si="4"/>
        <v>41487</v>
      </c>
      <c r="AK24" s="43">
        <f t="shared" si="5"/>
        <v>53540</v>
      </c>
      <c r="AL24" s="47">
        <f t="shared" si="6"/>
        <v>319</v>
      </c>
      <c r="AM24" s="47">
        <f t="shared" si="7"/>
        <v>0</v>
      </c>
      <c r="AN24" s="47">
        <f t="shared" si="8"/>
        <v>307</v>
      </c>
      <c r="AO24" s="47">
        <f t="shared" si="9"/>
        <v>12</v>
      </c>
      <c r="AP24" s="47" t="b">
        <f t="shared" si="10"/>
        <v>0</v>
      </c>
      <c r="AQ24" s="47">
        <f t="shared" si="11"/>
        <v>0</v>
      </c>
      <c r="AR24" s="46">
        <f t="shared" si="12"/>
        <v>0</v>
      </c>
    </row>
    <row r="25" spans="2:44" x14ac:dyDescent="0.2">
      <c r="B25" s="40">
        <v>15</v>
      </c>
      <c r="C25" s="41" t="s">
        <v>893</v>
      </c>
      <c r="D25" s="41" t="s">
        <v>881</v>
      </c>
      <c r="E25" s="41">
        <v>714</v>
      </c>
      <c r="F25" s="41" t="s">
        <v>806</v>
      </c>
      <c r="G25" s="41" t="str">
        <f t="shared" si="2"/>
        <v>TS</v>
      </c>
      <c r="H25" s="42" t="s">
        <v>1289</v>
      </c>
      <c r="I25" s="43">
        <v>41486</v>
      </c>
      <c r="J25" s="43" t="s">
        <v>704</v>
      </c>
      <c r="K25" s="43" t="s">
        <v>704</v>
      </c>
      <c r="L25" s="44">
        <v>33</v>
      </c>
      <c r="M25" s="45" t="s">
        <v>1519</v>
      </c>
      <c r="N25" s="43" t="s">
        <v>704</v>
      </c>
      <c r="O25" s="43" t="s">
        <v>704</v>
      </c>
      <c r="P25" s="43" t="s">
        <v>534</v>
      </c>
      <c r="Q25" s="46">
        <v>202.89</v>
      </c>
      <c r="R25" s="46">
        <v>0</v>
      </c>
      <c r="S25" s="46">
        <v>202.89</v>
      </c>
      <c r="T25" s="46">
        <v>0</v>
      </c>
      <c r="U25" s="46">
        <v>0</v>
      </c>
      <c r="V25" s="46">
        <v>0</v>
      </c>
      <c r="W25" s="46">
        <v>0</v>
      </c>
      <c r="X25" s="46">
        <v>0</v>
      </c>
      <c r="Y25" s="46">
        <v>0</v>
      </c>
      <c r="Z25" s="46">
        <v>0</v>
      </c>
      <c r="AA25" s="46">
        <v>0</v>
      </c>
      <c r="AB25" s="46">
        <v>0</v>
      </c>
      <c r="AC25" s="46">
        <v>0</v>
      </c>
      <c r="AD25" s="46">
        <v>0</v>
      </c>
      <c r="AE25" s="31"/>
      <c r="AF25" s="31"/>
      <c r="AG25" s="46">
        <v>0</v>
      </c>
      <c r="AH25" s="43">
        <f t="shared" si="3"/>
        <v>41487</v>
      </c>
      <c r="AI25" s="46"/>
      <c r="AJ25" s="43">
        <f t="shared" si="4"/>
        <v>41487</v>
      </c>
      <c r="AK25" s="43">
        <f t="shared" si="5"/>
        <v>53540</v>
      </c>
      <c r="AL25" s="47">
        <f t="shared" si="6"/>
        <v>319</v>
      </c>
      <c r="AM25" s="47">
        <f t="shared" si="7"/>
        <v>0</v>
      </c>
      <c r="AN25" s="47">
        <f t="shared" si="8"/>
        <v>307</v>
      </c>
      <c r="AO25" s="47">
        <f t="shared" si="9"/>
        <v>12</v>
      </c>
      <c r="AP25" s="47" t="b">
        <f t="shared" si="10"/>
        <v>0</v>
      </c>
      <c r="AQ25" s="47">
        <f t="shared" si="11"/>
        <v>0</v>
      </c>
      <c r="AR25" s="46">
        <f t="shared" si="12"/>
        <v>0</v>
      </c>
    </row>
    <row r="26" spans="2:44" x14ac:dyDescent="0.2">
      <c r="B26" s="40">
        <v>16</v>
      </c>
      <c r="C26" s="41" t="s">
        <v>894</v>
      </c>
      <c r="D26" s="41" t="s">
        <v>881</v>
      </c>
      <c r="E26" s="41">
        <v>714</v>
      </c>
      <c r="F26" s="41" t="s">
        <v>806</v>
      </c>
      <c r="G26" s="41" t="str">
        <f t="shared" si="2"/>
        <v>TS</v>
      </c>
      <c r="H26" s="42" t="s">
        <v>1290</v>
      </c>
      <c r="I26" s="43">
        <v>41717</v>
      </c>
      <c r="J26" s="43" t="s">
        <v>704</v>
      </c>
      <c r="K26" s="43" t="s">
        <v>704</v>
      </c>
      <c r="L26" s="44">
        <v>33</v>
      </c>
      <c r="M26" s="45" t="s">
        <v>1519</v>
      </c>
      <c r="N26" s="43" t="s">
        <v>704</v>
      </c>
      <c r="O26" s="43" t="s">
        <v>704</v>
      </c>
      <c r="P26" s="43" t="s">
        <v>534</v>
      </c>
      <c r="Q26" s="46">
        <v>2995.68</v>
      </c>
      <c r="R26" s="46">
        <v>0</v>
      </c>
      <c r="S26" s="46">
        <v>2995.68</v>
      </c>
      <c r="T26" s="46">
        <v>0</v>
      </c>
      <c r="U26" s="46">
        <v>0</v>
      </c>
      <c r="V26" s="46">
        <v>0</v>
      </c>
      <c r="W26" s="46">
        <v>0</v>
      </c>
      <c r="X26" s="46">
        <v>0</v>
      </c>
      <c r="Y26" s="46">
        <v>0</v>
      </c>
      <c r="Z26" s="46">
        <v>0</v>
      </c>
      <c r="AA26" s="46">
        <v>0</v>
      </c>
      <c r="AB26" s="46">
        <v>0</v>
      </c>
      <c r="AC26" s="46">
        <v>0</v>
      </c>
      <c r="AD26" s="46">
        <v>0</v>
      </c>
      <c r="AE26" s="31"/>
      <c r="AF26" s="31"/>
      <c r="AG26" s="46">
        <v>0</v>
      </c>
      <c r="AH26" s="43">
        <f t="shared" si="3"/>
        <v>41730</v>
      </c>
      <c r="AI26" s="46"/>
      <c r="AJ26" s="43">
        <f t="shared" si="4"/>
        <v>41730</v>
      </c>
      <c r="AK26" s="43">
        <f t="shared" si="5"/>
        <v>53783</v>
      </c>
      <c r="AL26" s="47">
        <f t="shared" si="6"/>
        <v>327</v>
      </c>
      <c r="AM26" s="47">
        <f t="shared" si="7"/>
        <v>0</v>
      </c>
      <c r="AN26" s="47">
        <f t="shared" si="8"/>
        <v>315</v>
      </c>
      <c r="AO26" s="47">
        <f t="shared" si="9"/>
        <v>12</v>
      </c>
      <c r="AP26" s="47" t="b">
        <f t="shared" si="10"/>
        <v>0</v>
      </c>
      <c r="AQ26" s="47">
        <f t="shared" si="11"/>
        <v>0</v>
      </c>
      <c r="AR26" s="46">
        <f t="shared" si="12"/>
        <v>0</v>
      </c>
    </row>
    <row r="27" spans="2:44" x14ac:dyDescent="0.2">
      <c r="B27" s="40">
        <v>17</v>
      </c>
      <c r="C27" s="41" t="s">
        <v>895</v>
      </c>
      <c r="D27" s="41" t="s">
        <v>881</v>
      </c>
      <c r="E27" s="41">
        <v>714</v>
      </c>
      <c r="F27" s="41" t="s">
        <v>806</v>
      </c>
      <c r="G27" s="41" t="str">
        <f t="shared" si="2"/>
        <v>TS</v>
      </c>
      <c r="H27" s="42" t="s">
        <v>1291</v>
      </c>
      <c r="I27" s="43">
        <v>41486</v>
      </c>
      <c r="J27" s="43" t="s">
        <v>704</v>
      </c>
      <c r="K27" s="43" t="s">
        <v>704</v>
      </c>
      <c r="L27" s="44">
        <v>33</v>
      </c>
      <c r="M27" s="45" t="s">
        <v>1519</v>
      </c>
      <c r="N27" s="43" t="s">
        <v>704</v>
      </c>
      <c r="O27" s="43" t="s">
        <v>704</v>
      </c>
      <c r="P27" s="43" t="s">
        <v>534</v>
      </c>
      <c r="Q27" s="46">
        <v>138.69</v>
      </c>
      <c r="R27" s="46">
        <v>0</v>
      </c>
      <c r="S27" s="46">
        <v>138.69</v>
      </c>
      <c r="T27" s="46">
        <v>0</v>
      </c>
      <c r="U27" s="46">
        <v>0</v>
      </c>
      <c r="V27" s="46">
        <v>0</v>
      </c>
      <c r="W27" s="46">
        <v>0</v>
      </c>
      <c r="X27" s="46">
        <v>0</v>
      </c>
      <c r="Y27" s="46">
        <v>0</v>
      </c>
      <c r="Z27" s="46">
        <v>0</v>
      </c>
      <c r="AA27" s="46">
        <v>0</v>
      </c>
      <c r="AB27" s="46">
        <v>0</v>
      </c>
      <c r="AC27" s="46">
        <v>0</v>
      </c>
      <c r="AD27" s="46">
        <v>0</v>
      </c>
      <c r="AE27" s="31"/>
      <c r="AF27" s="31"/>
      <c r="AG27" s="46">
        <v>0</v>
      </c>
      <c r="AH27" s="43">
        <f t="shared" si="3"/>
        <v>41487</v>
      </c>
      <c r="AI27" s="46"/>
      <c r="AJ27" s="43">
        <f t="shared" si="4"/>
        <v>41487</v>
      </c>
      <c r="AK27" s="43">
        <f t="shared" si="5"/>
        <v>53540</v>
      </c>
      <c r="AL27" s="47">
        <f t="shared" si="6"/>
        <v>319</v>
      </c>
      <c r="AM27" s="47">
        <f t="shared" si="7"/>
        <v>0</v>
      </c>
      <c r="AN27" s="47">
        <f t="shared" si="8"/>
        <v>307</v>
      </c>
      <c r="AO27" s="47">
        <f t="shared" si="9"/>
        <v>12</v>
      </c>
      <c r="AP27" s="47" t="b">
        <f t="shared" si="10"/>
        <v>0</v>
      </c>
      <c r="AQ27" s="47">
        <f t="shared" si="11"/>
        <v>0</v>
      </c>
      <c r="AR27" s="46">
        <f t="shared" si="12"/>
        <v>0</v>
      </c>
    </row>
    <row r="28" spans="2:44" x14ac:dyDescent="0.2">
      <c r="B28" s="40">
        <v>18</v>
      </c>
      <c r="C28" s="41" t="s">
        <v>896</v>
      </c>
      <c r="D28" s="41" t="s">
        <v>881</v>
      </c>
      <c r="E28" s="41">
        <v>714</v>
      </c>
      <c r="F28" s="41" t="s">
        <v>806</v>
      </c>
      <c r="G28" s="41" t="str">
        <f t="shared" si="2"/>
        <v>TS</v>
      </c>
      <c r="H28" s="42" t="s">
        <v>1292</v>
      </c>
      <c r="I28" s="43">
        <v>41486</v>
      </c>
      <c r="J28" s="43" t="s">
        <v>704</v>
      </c>
      <c r="K28" s="43" t="s">
        <v>704</v>
      </c>
      <c r="L28" s="44">
        <v>33</v>
      </c>
      <c r="M28" s="45" t="s">
        <v>1519</v>
      </c>
      <c r="N28" s="43" t="s">
        <v>704</v>
      </c>
      <c r="O28" s="43" t="s">
        <v>704</v>
      </c>
      <c r="P28" s="43" t="s">
        <v>534</v>
      </c>
      <c r="Q28" s="46">
        <v>617.58000000000004</v>
      </c>
      <c r="R28" s="46">
        <v>0</v>
      </c>
      <c r="S28" s="46">
        <v>617.58000000000004</v>
      </c>
      <c r="T28" s="46">
        <v>0</v>
      </c>
      <c r="U28" s="46">
        <v>0</v>
      </c>
      <c r="V28" s="46">
        <v>0</v>
      </c>
      <c r="W28" s="46">
        <v>0</v>
      </c>
      <c r="X28" s="46">
        <v>0</v>
      </c>
      <c r="Y28" s="46">
        <v>0</v>
      </c>
      <c r="Z28" s="46">
        <v>0</v>
      </c>
      <c r="AA28" s="46">
        <v>0</v>
      </c>
      <c r="AB28" s="46">
        <v>0</v>
      </c>
      <c r="AC28" s="46">
        <v>0</v>
      </c>
      <c r="AD28" s="46">
        <v>0</v>
      </c>
      <c r="AE28" s="31"/>
      <c r="AF28" s="31"/>
      <c r="AG28" s="46">
        <v>0</v>
      </c>
      <c r="AH28" s="43">
        <f t="shared" si="3"/>
        <v>41487</v>
      </c>
      <c r="AI28" s="46"/>
      <c r="AJ28" s="43">
        <f t="shared" si="4"/>
        <v>41487</v>
      </c>
      <c r="AK28" s="43">
        <f t="shared" si="5"/>
        <v>53540</v>
      </c>
      <c r="AL28" s="47">
        <f t="shared" si="6"/>
        <v>319</v>
      </c>
      <c r="AM28" s="47">
        <f t="shared" si="7"/>
        <v>0</v>
      </c>
      <c r="AN28" s="47">
        <f t="shared" si="8"/>
        <v>307</v>
      </c>
      <c r="AO28" s="47">
        <f t="shared" si="9"/>
        <v>12</v>
      </c>
      <c r="AP28" s="47" t="b">
        <f t="shared" si="10"/>
        <v>0</v>
      </c>
      <c r="AQ28" s="47">
        <f t="shared" si="11"/>
        <v>0</v>
      </c>
      <c r="AR28" s="46">
        <f t="shared" si="12"/>
        <v>0</v>
      </c>
    </row>
    <row r="29" spans="2:44" x14ac:dyDescent="0.2">
      <c r="B29" s="40">
        <v>19</v>
      </c>
      <c r="C29" s="41" t="s">
        <v>897</v>
      </c>
      <c r="D29" s="41" t="s">
        <v>881</v>
      </c>
      <c r="E29" s="41">
        <v>714</v>
      </c>
      <c r="F29" s="41" t="s">
        <v>806</v>
      </c>
      <c r="G29" s="41" t="str">
        <f t="shared" si="2"/>
        <v>TS</v>
      </c>
      <c r="H29" s="42" t="s">
        <v>1293</v>
      </c>
      <c r="I29" s="43">
        <v>41486</v>
      </c>
      <c r="J29" s="43" t="s">
        <v>704</v>
      </c>
      <c r="K29" s="43" t="s">
        <v>704</v>
      </c>
      <c r="L29" s="44">
        <v>55</v>
      </c>
      <c r="M29" s="45" t="s">
        <v>1519</v>
      </c>
      <c r="N29" s="43" t="s">
        <v>704</v>
      </c>
      <c r="O29" s="43" t="s">
        <v>704</v>
      </c>
      <c r="P29" s="43" t="s">
        <v>534</v>
      </c>
      <c r="Q29" s="46">
        <v>7480.53</v>
      </c>
      <c r="R29" s="46">
        <v>0</v>
      </c>
      <c r="S29" s="46">
        <v>7480.53</v>
      </c>
      <c r="T29" s="46">
        <v>0</v>
      </c>
      <c r="U29" s="46">
        <v>0</v>
      </c>
      <c r="V29" s="46">
        <v>0</v>
      </c>
      <c r="W29" s="46">
        <v>0</v>
      </c>
      <c r="X29" s="46">
        <v>0</v>
      </c>
      <c r="Y29" s="46">
        <v>0</v>
      </c>
      <c r="Z29" s="46">
        <v>0</v>
      </c>
      <c r="AA29" s="46">
        <v>0</v>
      </c>
      <c r="AB29" s="46">
        <v>0</v>
      </c>
      <c r="AC29" s="46">
        <v>0</v>
      </c>
      <c r="AD29" s="46">
        <v>0</v>
      </c>
      <c r="AE29" s="31"/>
      <c r="AF29" s="31"/>
      <c r="AG29" s="46">
        <v>0</v>
      </c>
      <c r="AH29" s="43">
        <f t="shared" si="3"/>
        <v>41487</v>
      </c>
      <c r="AI29" s="46"/>
      <c r="AJ29" s="43">
        <f t="shared" si="4"/>
        <v>41487</v>
      </c>
      <c r="AK29" s="43">
        <f t="shared" si="5"/>
        <v>61576</v>
      </c>
      <c r="AL29" s="47">
        <f t="shared" si="6"/>
        <v>583</v>
      </c>
      <c r="AM29" s="47">
        <f t="shared" si="7"/>
        <v>0</v>
      </c>
      <c r="AN29" s="47">
        <f t="shared" si="8"/>
        <v>571</v>
      </c>
      <c r="AO29" s="47">
        <f t="shared" si="9"/>
        <v>12</v>
      </c>
      <c r="AP29" s="47" t="b">
        <f t="shared" si="10"/>
        <v>0</v>
      </c>
      <c r="AQ29" s="47">
        <f t="shared" si="11"/>
        <v>0</v>
      </c>
      <c r="AR29" s="46">
        <f t="shared" si="12"/>
        <v>0</v>
      </c>
    </row>
    <row r="30" spans="2:44" x14ac:dyDescent="0.2">
      <c r="B30" s="40">
        <v>20</v>
      </c>
      <c r="C30" s="41" t="s">
        <v>898</v>
      </c>
      <c r="D30" s="41" t="s">
        <v>881</v>
      </c>
      <c r="E30" s="41">
        <v>714</v>
      </c>
      <c r="F30" s="41" t="s">
        <v>806</v>
      </c>
      <c r="G30" s="41" t="str">
        <f t="shared" si="2"/>
        <v>TS</v>
      </c>
      <c r="H30" s="42" t="s">
        <v>1294</v>
      </c>
      <c r="I30" s="43">
        <v>41486</v>
      </c>
      <c r="J30" s="43" t="s">
        <v>704</v>
      </c>
      <c r="K30" s="43" t="s">
        <v>704</v>
      </c>
      <c r="L30" s="44">
        <v>33</v>
      </c>
      <c r="M30" s="45" t="s">
        <v>1519</v>
      </c>
      <c r="N30" s="43" t="s">
        <v>704</v>
      </c>
      <c r="O30" s="43" t="s">
        <v>704</v>
      </c>
      <c r="P30" s="43" t="s">
        <v>534</v>
      </c>
      <c r="Q30" s="46">
        <v>4671.01</v>
      </c>
      <c r="R30" s="46">
        <v>0</v>
      </c>
      <c r="S30" s="46">
        <v>4671.01</v>
      </c>
      <c r="T30" s="46">
        <v>0</v>
      </c>
      <c r="U30" s="46">
        <v>0</v>
      </c>
      <c r="V30" s="46">
        <v>0</v>
      </c>
      <c r="W30" s="46">
        <v>0</v>
      </c>
      <c r="X30" s="46">
        <v>0</v>
      </c>
      <c r="Y30" s="46">
        <v>0</v>
      </c>
      <c r="Z30" s="46">
        <v>0</v>
      </c>
      <c r="AA30" s="46">
        <v>0</v>
      </c>
      <c r="AB30" s="46">
        <v>0</v>
      </c>
      <c r="AC30" s="46">
        <v>0</v>
      </c>
      <c r="AD30" s="46">
        <v>0</v>
      </c>
      <c r="AE30" s="31"/>
      <c r="AF30" s="31"/>
      <c r="AG30" s="46">
        <v>0</v>
      </c>
      <c r="AH30" s="43">
        <f t="shared" si="3"/>
        <v>41487</v>
      </c>
      <c r="AI30" s="46"/>
      <c r="AJ30" s="43">
        <f t="shared" si="4"/>
        <v>41487</v>
      </c>
      <c r="AK30" s="43">
        <f t="shared" si="5"/>
        <v>53540</v>
      </c>
      <c r="AL30" s="47">
        <f t="shared" si="6"/>
        <v>319</v>
      </c>
      <c r="AM30" s="47">
        <f t="shared" si="7"/>
        <v>0</v>
      </c>
      <c r="AN30" s="47">
        <f t="shared" si="8"/>
        <v>307</v>
      </c>
      <c r="AO30" s="47">
        <f t="shared" si="9"/>
        <v>12</v>
      </c>
      <c r="AP30" s="47" t="b">
        <f t="shared" si="10"/>
        <v>0</v>
      </c>
      <c r="AQ30" s="47">
        <f t="shared" si="11"/>
        <v>0</v>
      </c>
      <c r="AR30" s="46">
        <f t="shared" si="12"/>
        <v>0</v>
      </c>
    </row>
    <row r="31" spans="2:44" x14ac:dyDescent="0.2">
      <c r="B31" s="40">
        <v>21</v>
      </c>
      <c r="C31" s="41" t="s">
        <v>899</v>
      </c>
      <c r="D31" s="41" t="s">
        <v>881</v>
      </c>
      <c r="E31" s="41">
        <v>714</v>
      </c>
      <c r="F31" s="41" t="s">
        <v>806</v>
      </c>
      <c r="G31" s="41" t="str">
        <f t="shared" si="2"/>
        <v>TS</v>
      </c>
      <c r="H31" s="42" t="s">
        <v>1295</v>
      </c>
      <c r="I31" s="43">
        <v>41486</v>
      </c>
      <c r="J31" s="43" t="s">
        <v>704</v>
      </c>
      <c r="K31" s="43" t="s">
        <v>704</v>
      </c>
      <c r="L31" s="44">
        <v>33</v>
      </c>
      <c r="M31" s="45" t="s">
        <v>1519</v>
      </c>
      <c r="N31" s="43" t="s">
        <v>704</v>
      </c>
      <c r="O31" s="43" t="s">
        <v>704</v>
      </c>
      <c r="P31" s="43" t="s">
        <v>534</v>
      </c>
      <c r="Q31" s="46">
        <v>3121.07</v>
      </c>
      <c r="R31" s="46">
        <v>0</v>
      </c>
      <c r="S31" s="46">
        <v>3121.07</v>
      </c>
      <c r="T31" s="46">
        <v>0</v>
      </c>
      <c r="U31" s="46">
        <v>0</v>
      </c>
      <c r="V31" s="46">
        <v>0</v>
      </c>
      <c r="W31" s="46">
        <v>0</v>
      </c>
      <c r="X31" s="46">
        <v>0</v>
      </c>
      <c r="Y31" s="46">
        <v>0</v>
      </c>
      <c r="Z31" s="46">
        <v>0</v>
      </c>
      <c r="AA31" s="46">
        <v>0</v>
      </c>
      <c r="AB31" s="46">
        <v>0</v>
      </c>
      <c r="AC31" s="46">
        <v>0</v>
      </c>
      <c r="AD31" s="46">
        <v>0</v>
      </c>
      <c r="AE31" s="31"/>
      <c r="AF31" s="31"/>
      <c r="AG31" s="46">
        <v>0</v>
      </c>
      <c r="AH31" s="43">
        <f t="shared" si="3"/>
        <v>41487</v>
      </c>
      <c r="AI31" s="46"/>
      <c r="AJ31" s="43">
        <f t="shared" si="4"/>
        <v>41487</v>
      </c>
      <c r="AK31" s="43">
        <f t="shared" si="5"/>
        <v>53540</v>
      </c>
      <c r="AL31" s="47">
        <f t="shared" si="6"/>
        <v>319</v>
      </c>
      <c r="AM31" s="47">
        <f t="shared" si="7"/>
        <v>0</v>
      </c>
      <c r="AN31" s="47">
        <f t="shared" si="8"/>
        <v>307</v>
      </c>
      <c r="AO31" s="47">
        <f t="shared" si="9"/>
        <v>12</v>
      </c>
      <c r="AP31" s="47" t="b">
        <f t="shared" si="10"/>
        <v>0</v>
      </c>
      <c r="AQ31" s="47">
        <f t="shared" si="11"/>
        <v>0</v>
      </c>
      <c r="AR31" s="46">
        <f t="shared" si="12"/>
        <v>0</v>
      </c>
    </row>
    <row r="32" spans="2:44" x14ac:dyDescent="0.2">
      <c r="B32" s="40">
        <v>22</v>
      </c>
      <c r="C32" s="41" t="s">
        <v>900</v>
      </c>
      <c r="D32" s="41" t="s">
        <v>881</v>
      </c>
      <c r="E32" s="41">
        <v>714</v>
      </c>
      <c r="F32" s="41" t="s">
        <v>806</v>
      </c>
      <c r="G32" s="41" t="str">
        <f t="shared" si="2"/>
        <v>TS</v>
      </c>
      <c r="H32" s="42" t="s">
        <v>1296</v>
      </c>
      <c r="I32" s="43">
        <v>41486</v>
      </c>
      <c r="J32" s="43" t="s">
        <v>704</v>
      </c>
      <c r="K32" s="43" t="s">
        <v>704</v>
      </c>
      <c r="L32" s="44">
        <v>33</v>
      </c>
      <c r="M32" s="45" t="s">
        <v>1519</v>
      </c>
      <c r="N32" s="43" t="s">
        <v>704</v>
      </c>
      <c r="O32" s="43" t="s">
        <v>704</v>
      </c>
      <c r="P32" s="43" t="s">
        <v>534</v>
      </c>
      <c r="Q32" s="46">
        <v>938.78</v>
      </c>
      <c r="R32" s="46">
        <v>0</v>
      </c>
      <c r="S32" s="46">
        <v>938.78</v>
      </c>
      <c r="T32" s="46">
        <v>0</v>
      </c>
      <c r="U32" s="46">
        <v>0</v>
      </c>
      <c r="V32" s="46">
        <v>0</v>
      </c>
      <c r="W32" s="46">
        <v>0</v>
      </c>
      <c r="X32" s="46">
        <v>0</v>
      </c>
      <c r="Y32" s="46">
        <v>0</v>
      </c>
      <c r="Z32" s="46">
        <v>0</v>
      </c>
      <c r="AA32" s="46">
        <v>0</v>
      </c>
      <c r="AB32" s="46">
        <v>0</v>
      </c>
      <c r="AC32" s="46">
        <v>0</v>
      </c>
      <c r="AD32" s="46">
        <v>0</v>
      </c>
      <c r="AE32" s="31"/>
      <c r="AF32" s="31"/>
      <c r="AG32" s="46">
        <v>0</v>
      </c>
      <c r="AH32" s="43">
        <f t="shared" si="3"/>
        <v>41487</v>
      </c>
      <c r="AI32" s="46"/>
      <c r="AJ32" s="43">
        <f t="shared" si="4"/>
        <v>41487</v>
      </c>
      <c r="AK32" s="43">
        <f t="shared" si="5"/>
        <v>53540</v>
      </c>
      <c r="AL32" s="47">
        <f t="shared" si="6"/>
        <v>319</v>
      </c>
      <c r="AM32" s="47">
        <f t="shared" si="7"/>
        <v>0</v>
      </c>
      <c r="AN32" s="47">
        <f t="shared" si="8"/>
        <v>307</v>
      </c>
      <c r="AO32" s="47">
        <f t="shared" si="9"/>
        <v>12</v>
      </c>
      <c r="AP32" s="47" t="b">
        <f t="shared" si="10"/>
        <v>0</v>
      </c>
      <c r="AQ32" s="47">
        <f t="shared" si="11"/>
        <v>0</v>
      </c>
      <c r="AR32" s="46">
        <f t="shared" si="12"/>
        <v>0</v>
      </c>
    </row>
    <row r="33" spans="2:44" x14ac:dyDescent="0.2">
      <c r="B33" s="40">
        <v>23</v>
      </c>
      <c r="C33" s="41" t="s">
        <v>901</v>
      </c>
      <c r="D33" s="41" t="s">
        <v>881</v>
      </c>
      <c r="E33" s="41">
        <v>714</v>
      </c>
      <c r="F33" s="41" t="s">
        <v>806</v>
      </c>
      <c r="G33" s="41" t="str">
        <f t="shared" si="2"/>
        <v>TS</v>
      </c>
      <c r="H33" s="42" t="s">
        <v>1297</v>
      </c>
      <c r="I33" s="43">
        <v>41486</v>
      </c>
      <c r="J33" s="43" t="s">
        <v>704</v>
      </c>
      <c r="K33" s="43" t="s">
        <v>704</v>
      </c>
      <c r="L33" s="44">
        <v>55</v>
      </c>
      <c r="M33" s="45" t="s">
        <v>1519</v>
      </c>
      <c r="N33" s="43" t="s">
        <v>704</v>
      </c>
      <c r="O33" s="43" t="s">
        <v>704</v>
      </c>
      <c r="P33" s="43" t="s">
        <v>534</v>
      </c>
      <c r="Q33" s="46">
        <v>2156.02</v>
      </c>
      <c r="R33" s="46">
        <v>0</v>
      </c>
      <c r="S33" s="46">
        <v>2156.02</v>
      </c>
      <c r="T33" s="46">
        <v>0</v>
      </c>
      <c r="U33" s="46">
        <v>0</v>
      </c>
      <c r="V33" s="46">
        <v>0</v>
      </c>
      <c r="W33" s="46">
        <v>0</v>
      </c>
      <c r="X33" s="46">
        <v>0</v>
      </c>
      <c r="Y33" s="46">
        <v>0</v>
      </c>
      <c r="Z33" s="46">
        <v>0</v>
      </c>
      <c r="AA33" s="46">
        <v>0</v>
      </c>
      <c r="AB33" s="46">
        <v>0</v>
      </c>
      <c r="AC33" s="46">
        <v>0</v>
      </c>
      <c r="AD33" s="46">
        <v>0</v>
      </c>
      <c r="AE33" s="31"/>
      <c r="AF33" s="31"/>
      <c r="AG33" s="46">
        <v>0</v>
      </c>
      <c r="AH33" s="43">
        <f t="shared" si="3"/>
        <v>41487</v>
      </c>
      <c r="AI33" s="46"/>
      <c r="AJ33" s="43">
        <f t="shared" si="4"/>
        <v>41487</v>
      </c>
      <c r="AK33" s="43">
        <f t="shared" si="5"/>
        <v>61576</v>
      </c>
      <c r="AL33" s="47">
        <f t="shared" si="6"/>
        <v>583</v>
      </c>
      <c r="AM33" s="47">
        <f t="shared" si="7"/>
        <v>0</v>
      </c>
      <c r="AN33" s="47">
        <f t="shared" si="8"/>
        <v>571</v>
      </c>
      <c r="AO33" s="47">
        <f t="shared" si="9"/>
        <v>12</v>
      </c>
      <c r="AP33" s="47" t="b">
        <f t="shared" si="10"/>
        <v>0</v>
      </c>
      <c r="AQ33" s="47">
        <f t="shared" si="11"/>
        <v>0</v>
      </c>
      <c r="AR33" s="46">
        <f t="shared" si="12"/>
        <v>0</v>
      </c>
    </row>
    <row r="34" spans="2:44" x14ac:dyDescent="0.2">
      <c r="B34" s="40">
        <v>24</v>
      </c>
      <c r="C34" s="41" t="s">
        <v>902</v>
      </c>
      <c r="D34" s="41" t="s">
        <v>881</v>
      </c>
      <c r="E34" s="41">
        <v>714</v>
      </c>
      <c r="F34" s="41" t="s">
        <v>806</v>
      </c>
      <c r="G34" s="41" t="str">
        <f t="shared" si="2"/>
        <v>TS</v>
      </c>
      <c r="H34" s="42" t="s">
        <v>1298</v>
      </c>
      <c r="I34" s="43">
        <v>41486</v>
      </c>
      <c r="J34" s="43" t="s">
        <v>704</v>
      </c>
      <c r="K34" s="43" t="s">
        <v>704</v>
      </c>
      <c r="L34" s="44">
        <v>33</v>
      </c>
      <c r="M34" s="45" t="s">
        <v>1519</v>
      </c>
      <c r="N34" s="43" t="s">
        <v>704</v>
      </c>
      <c r="O34" s="43" t="s">
        <v>704</v>
      </c>
      <c r="P34" s="43" t="s">
        <v>534</v>
      </c>
      <c r="Q34" s="46">
        <v>9858.07</v>
      </c>
      <c r="R34" s="46">
        <v>0</v>
      </c>
      <c r="S34" s="46">
        <v>9858.07</v>
      </c>
      <c r="T34" s="46">
        <v>0</v>
      </c>
      <c r="U34" s="46">
        <v>0</v>
      </c>
      <c r="V34" s="46">
        <v>0</v>
      </c>
      <c r="W34" s="46">
        <v>0</v>
      </c>
      <c r="X34" s="46">
        <v>0</v>
      </c>
      <c r="Y34" s="46">
        <v>0</v>
      </c>
      <c r="Z34" s="46">
        <v>0</v>
      </c>
      <c r="AA34" s="46">
        <v>0</v>
      </c>
      <c r="AB34" s="46">
        <v>0</v>
      </c>
      <c r="AC34" s="46">
        <v>0</v>
      </c>
      <c r="AD34" s="46">
        <v>0</v>
      </c>
      <c r="AE34" s="31"/>
      <c r="AF34" s="31"/>
      <c r="AG34" s="46">
        <v>0</v>
      </c>
      <c r="AH34" s="43">
        <f t="shared" si="3"/>
        <v>41487</v>
      </c>
      <c r="AI34" s="46"/>
      <c r="AJ34" s="43">
        <f t="shared" si="4"/>
        <v>41487</v>
      </c>
      <c r="AK34" s="43">
        <f t="shared" si="5"/>
        <v>53540</v>
      </c>
      <c r="AL34" s="47">
        <f t="shared" si="6"/>
        <v>319</v>
      </c>
      <c r="AM34" s="47">
        <f t="shared" si="7"/>
        <v>0</v>
      </c>
      <c r="AN34" s="47">
        <f t="shared" si="8"/>
        <v>307</v>
      </c>
      <c r="AO34" s="47">
        <f t="shared" si="9"/>
        <v>12</v>
      </c>
      <c r="AP34" s="47" t="b">
        <f t="shared" si="10"/>
        <v>0</v>
      </c>
      <c r="AQ34" s="47">
        <f t="shared" si="11"/>
        <v>0</v>
      </c>
      <c r="AR34" s="46">
        <f t="shared" si="12"/>
        <v>0</v>
      </c>
    </row>
    <row r="35" spans="2:44" x14ac:dyDescent="0.2">
      <c r="B35" s="40">
        <v>25</v>
      </c>
      <c r="C35" s="41" t="s">
        <v>903</v>
      </c>
      <c r="D35" s="41" t="s">
        <v>881</v>
      </c>
      <c r="E35" s="41">
        <v>714</v>
      </c>
      <c r="F35" s="41" t="s">
        <v>806</v>
      </c>
      <c r="G35" s="41" t="str">
        <f t="shared" si="2"/>
        <v>TS</v>
      </c>
      <c r="H35" s="42" t="s">
        <v>1299</v>
      </c>
      <c r="I35" s="43">
        <v>41486</v>
      </c>
      <c r="J35" s="43" t="s">
        <v>704</v>
      </c>
      <c r="K35" s="43" t="s">
        <v>704</v>
      </c>
      <c r="L35" s="44">
        <v>33</v>
      </c>
      <c r="M35" s="45" t="s">
        <v>1519</v>
      </c>
      <c r="N35" s="43" t="s">
        <v>704</v>
      </c>
      <c r="O35" s="43" t="s">
        <v>704</v>
      </c>
      <c r="P35" s="43" t="s">
        <v>534</v>
      </c>
      <c r="Q35" s="46">
        <v>2956.99</v>
      </c>
      <c r="R35" s="46">
        <v>0</v>
      </c>
      <c r="S35" s="46">
        <v>2956.99</v>
      </c>
      <c r="T35" s="46">
        <v>0</v>
      </c>
      <c r="U35" s="46">
        <v>0</v>
      </c>
      <c r="V35" s="46">
        <v>0</v>
      </c>
      <c r="W35" s="46">
        <v>0</v>
      </c>
      <c r="X35" s="46">
        <v>0</v>
      </c>
      <c r="Y35" s="46">
        <v>0</v>
      </c>
      <c r="Z35" s="46">
        <v>0</v>
      </c>
      <c r="AA35" s="46">
        <v>0</v>
      </c>
      <c r="AB35" s="46">
        <v>0</v>
      </c>
      <c r="AC35" s="46">
        <v>0</v>
      </c>
      <c r="AD35" s="46">
        <v>0</v>
      </c>
      <c r="AE35" s="31"/>
      <c r="AF35" s="31"/>
      <c r="AG35" s="46">
        <v>0</v>
      </c>
      <c r="AH35" s="43">
        <f t="shared" si="3"/>
        <v>41487</v>
      </c>
      <c r="AI35" s="46"/>
      <c r="AJ35" s="43">
        <f t="shared" si="4"/>
        <v>41487</v>
      </c>
      <c r="AK35" s="43">
        <f t="shared" si="5"/>
        <v>53540</v>
      </c>
      <c r="AL35" s="47">
        <f t="shared" si="6"/>
        <v>319</v>
      </c>
      <c r="AM35" s="47">
        <f t="shared" si="7"/>
        <v>0</v>
      </c>
      <c r="AN35" s="47">
        <f t="shared" si="8"/>
        <v>307</v>
      </c>
      <c r="AO35" s="47">
        <f t="shared" si="9"/>
        <v>12</v>
      </c>
      <c r="AP35" s="47" t="b">
        <f t="shared" si="10"/>
        <v>0</v>
      </c>
      <c r="AQ35" s="47">
        <f t="shared" si="11"/>
        <v>0</v>
      </c>
      <c r="AR35" s="46">
        <f t="shared" si="12"/>
        <v>0</v>
      </c>
    </row>
    <row r="36" spans="2:44" x14ac:dyDescent="0.2">
      <c r="B36" s="40">
        <v>26</v>
      </c>
      <c r="C36" s="41" t="s">
        <v>904</v>
      </c>
      <c r="D36" s="41" t="s">
        <v>881</v>
      </c>
      <c r="E36" s="41">
        <v>714</v>
      </c>
      <c r="F36" s="41" t="s">
        <v>806</v>
      </c>
      <c r="G36" s="41" t="str">
        <f t="shared" si="2"/>
        <v>TS</v>
      </c>
      <c r="H36" s="42" t="s">
        <v>1300</v>
      </c>
      <c r="I36" s="43">
        <v>41486</v>
      </c>
      <c r="J36" s="43" t="s">
        <v>704</v>
      </c>
      <c r="K36" s="43" t="s">
        <v>704</v>
      </c>
      <c r="L36" s="44">
        <v>33</v>
      </c>
      <c r="M36" s="45" t="s">
        <v>1519</v>
      </c>
      <c r="N36" s="43" t="s">
        <v>704</v>
      </c>
      <c r="O36" s="43" t="s">
        <v>704</v>
      </c>
      <c r="P36" s="43" t="s">
        <v>534</v>
      </c>
      <c r="Q36" s="46">
        <v>23318.94</v>
      </c>
      <c r="R36" s="46">
        <v>0</v>
      </c>
      <c r="S36" s="46">
        <v>23318.94</v>
      </c>
      <c r="T36" s="46">
        <v>0</v>
      </c>
      <c r="U36" s="46">
        <v>0</v>
      </c>
      <c r="V36" s="46">
        <v>0</v>
      </c>
      <c r="W36" s="46">
        <v>0</v>
      </c>
      <c r="X36" s="46">
        <v>0</v>
      </c>
      <c r="Y36" s="46">
        <v>0</v>
      </c>
      <c r="Z36" s="46">
        <v>0</v>
      </c>
      <c r="AA36" s="46">
        <v>0</v>
      </c>
      <c r="AB36" s="46">
        <v>0</v>
      </c>
      <c r="AC36" s="46">
        <v>0</v>
      </c>
      <c r="AD36" s="46">
        <v>0</v>
      </c>
      <c r="AE36" s="31"/>
      <c r="AF36" s="31"/>
      <c r="AG36" s="46">
        <v>0</v>
      </c>
      <c r="AH36" s="43">
        <f t="shared" si="3"/>
        <v>41487</v>
      </c>
      <c r="AI36" s="46"/>
      <c r="AJ36" s="43">
        <f t="shared" si="4"/>
        <v>41487</v>
      </c>
      <c r="AK36" s="43">
        <f t="shared" si="5"/>
        <v>53540</v>
      </c>
      <c r="AL36" s="47">
        <f t="shared" si="6"/>
        <v>319</v>
      </c>
      <c r="AM36" s="47">
        <f t="shared" si="7"/>
        <v>0</v>
      </c>
      <c r="AN36" s="47">
        <f t="shared" si="8"/>
        <v>307</v>
      </c>
      <c r="AO36" s="47">
        <f t="shared" si="9"/>
        <v>12</v>
      </c>
      <c r="AP36" s="47" t="b">
        <f t="shared" si="10"/>
        <v>0</v>
      </c>
      <c r="AQ36" s="47">
        <f t="shared" si="11"/>
        <v>0</v>
      </c>
      <c r="AR36" s="46">
        <f t="shared" si="12"/>
        <v>0</v>
      </c>
    </row>
    <row r="37" spans="2:44" x14ac:dyDescent="0.2">
      <c r="B37" s="40">
        <v>27</v>
      </c>
      <c r="C37" s="41" t="s">
        <v>905</v>
      </c>
      <c r="D37" s="41" t="s">
        <v>881</v>
      </c>
      <c r="E37" s="41">
        <v>714</v>
      </c>
      <c r="F37" s="41" t="s">
        <v>806</v>
      </c>
      <c r="G37" s="41" t="str">
        <f t="shared" si="2"/>
        <v>TS</v>
      </c>
      <c r="H37" s="42" t="s">
        <v>1301</v>
      </c>
      <c r="I37" s="43">
        <v>41486</v>
      </c>
      <c r="J37" s="43" t="s">
        <v>704</v>
      </c>
      <c r="K37" s="43" t="s">
        <v>704</v>
      </c>
      <c r="L37" s="44">
        <v>45</v>
      </c>
      <c r="M37" s="45" t="s">
        <v>1519</v>
      </c>
      <c r="N37" s="43" t="s">
        <v>704</v>
      </c>
      <c r="O37" s="43" t="s">
        <v>704</v>
      </c>
      <c r="P37" s="43" t="s">
        <v>534</v>
      </c>
      <c r="Q37" s="46">
        <v>20107.39</v>
      </c>
      <c r="R37" s="46">
        <v>0</v>
      </c>
      <c r="S37" s="46">
        <v>20107.39</v>
      </c>
      <c r="T37" s="46">
        <v>0</v>
      </c>
      <c r="U37" s="46">
        <v>0</v>
      </c>
      <c r="V37" s="46">
        <v>0</v>
      </c>
      <c r="W37" s="46">
        <v>0</v>
      </c>
      <c r="X37" s="46">
        <v>0</v>
      </c>
      <c r="Y37" s="46">
        <v>0</v>
      </c>
      <c r="Z37" s="46">
        <v>0</v>
      </c>
      <c r="AA37" s="46">
        <v>0</v>
      </c>
      <c r="AB37" s="46">
        <v>0</v>
      </c>
      <c r="AC37" s="46">
        <v>0</v>
      </c>
      <c r="AD37" s="46">
        <v>0</v>
      </c>
      <c r="AE37" s="31"/>
      <c r="AF37" s="31"/>
      <c r="AG37" s="46">
        <v>0</v>
      </c>
      <c r="AH37" s="43">
        <f t="shared" si="3"/>
        <v>41487</v>
      </c>
      <c r="AI37" s="46"/>
      <c r="AJ37" s="43">
        <f t="shared" si="4"/>
        <v>41487</v>
      </c>
      <c r="AK37" s="43">
        <f t="shared" si="5"/>
        <v>57923</v>
      </c>
      <c r="AL37" s="47">
        <f t="shared" si="6"/>
        <v>463</v>
      </c>
      <c r="AM37" s="47">
        <f t="shared" si="7"/>
        <v>0</v>
      </c>
      <c r="AN37" s="47">
        <f t="shared" si="8"/>
        <v>451</v>
      </c>
      <c r="AO37" s="47">
        <f t="shared" si="9"/>
        <v>12</v>
      </c>
      <c r="AP37" s="47" t="b">
        <f t="shared" si="10"/>
        <v>0</v>
      </c>
      <c r="AQ37" s="47">
        <f t="shared" si="11"/>
        <v>0</v>
      </c>
      <c r="AR37" s="46">
        <f t="shared" si="12"/>
        <v>0</v>
      </c>
    </row>
    <row r="38" spans="2:44" x14ac:dyDescent="0.2">
      <c r="B38" s="40">
        <v>28</v>
      </c>
      <c r="C38" s="41" t="s">
        <v>906</v>
      </c>
      <c r="D38" s="41" t="s">
        <v>881</v>
      </c>
      <c r="E38" s="41">
        <v>714</v>
      </c>
      <c r="F38" s="41" t="s">
        <v>806</v>
      </c>
      <c r="G38" s="41" t="str">
        <f t="shared" si="2"/>
        <v>TS</v>
      </c>
      <c r="H38" s="42" t="s">
        <v>1302</v>
      </c>
      <c r="I38" s="43">
        <v>41486</v>
      </c>
      <c r="J38" s="43" t="s">
        <v>704</v>
      </c>
      <c r="K38" s="43" t="s">
        <v>704</v>
      </c>
      <c r="L38" s="44">
        <v>26</v>
      </c>
      <c r="M38" s="45" t="s">
        <v>1519</v>
      </c>
      <c r="N38" s="43" t="s">
        <v>704</v>
      </c>
      <c r="O38" s="43" t="s">
        <v>704</v>
      </c>
      <c r="P38" s="43" t="s">
        <v>534</v>
      </c>
      <c r="Q38" s="46">
        <v>1283.46</v>
      </c>
      <c r="R38" s="46">
        <v>0</v>
      </c>
      <c r="S38" s="46">
        <v>1283.46</v>
      </c>
      <c r="T38" s="46">
        <v>0</v>
      </c>
      <c r="U38" s="46">
        <v>0</v>
      </c>
      <c r="V38" s="46">
        <v>0</v>
      </c>
      <c r="W38" s="46">
        <v>0</v>
      </c>
      <c r="X38" s="46">
        <v>0</v>
      </c>
      <c r="Y38" s="46">
        <v>0</v>
      </c>
      <c r="Z38" s="46">
        <v>0</v>
      </c>
      <c r="AA38" s="46">
        <v>0</v>
      </c>
      <c r="AB38" s="46">
        <v>0</v>
      </c>
      <c r="AC38" s="46">
        <v>0</v>
      </c>
      <c r="AD38" s="46">
        <v>0</v>
      </c>
      <c r="AE38" s="31"/>
      <c r="AF38" s="31"/>
      <c r="AG38" s="46">
        <v>0</v>
      </c>
      <c r="AH38" s="43">
        <f t="shared" si="3"/>
        <v>41487</v>
      </c>
      <c r="AI38" s="46"/>
      <c r="AJ38" s="43">
        <f t="shared" si="4"/>
        <v>41487</v>
      </c>
      <c r="AK38" s="43">
        <f t="shared" si="5"/>
        <v>50983</v>
      </c>
      <c r="AL38" s="47">
        <f t="shared" si="6"/>
        <v>235</v>
      </c>
      <c r="AM38" s="47">
        <f t="shared" si="7"/>
        <v>0</v>
      </c>
      <c r="AN38" s="47">
        <f t="shared" si="8"/>
        <v>223</v>
      </c>
      <c r="AO38" s="47">
        <f t="shared" si="9"/>
        <v>12</v>
      </c>
      <c r="AP38" s="47" t="b">
        <f t="shared" si="10"/>
        <v>0</v>
      </c>
      <c r="AQ38" s="47">
        <f t="shared" si="11"/>
        <v>0</v>
      </c>
      <c r="AR38" s="46">
        <f t="shared" si="12"/>
        <v>0</v>
      </c>
    </row>
    <row r="39" spans="2:44" x14ac:dyDescent="0.2">
      <c r="B39" s="40">
        <v>29</v>
      </c>
      <c r="C39" s="41" t="s">
        <v>907</v>
      </c>
      <c r="D39" s="41" t="s">
        <v>881</v>
      </c>
      <c r="E39" s="41">
        <v>714</v>
      </c>
      <c r="F39" s="41" t="s">
        <v>806</v>
      </c>
      <c r="G39" s="41" t="str">
        <f t="shared" si="2"/>
        <v>TS</v>
      </c>
      <c r="H39" s="42" t="s">
        <v>1303</v>
      </c>
      <c r="I39" s="43">
        <v>41486</v>
      </c>
      <c r="J39" s="43" t="s">
        <v>704</v>
      </c>
      <c r="K39" s="43" t="s">
        <v>704</v>
      </c>
      <c r="L39" s="44">
        <v>26</v>
      </c>
      <c r="M39" s="45" t="s">
        <v>1519</v>
      </c>
      <c r="N39" s="43" t="s">
        <v>704</v>
      </c>
      <c r="O39" s="43" t="s">
        <v>704</v>
      </c>
      <c r="P39" s="43" t="s">
        <v>534</v>
      </c>
      <c r="Q39" s="46">
        <v>21390.82</v>
      </c>
      <c r="R39" s="46">
        <v>0</v>
      </c>
      <c r="S39" s="46">
        <v>21390.82</v>
      </c>
      <c r="T39" s="46">
        <v>0</v>
      </c>
      <c r="U39" s="46">
        <v>0</v>
      </c>
      <c r="V39" s="46">
        <v>0</v>
      </c>
      <c r="W39" s="46">
        <v>0</v>
      </c>
      <c r="X39" s="46">
        <v>0</v>
      </c>
      <c r="Y39" s="46">
        <v>0</v>
      </c>
      <c r="Z39" s="46">
        <v>0</v>
      </c>
      <c r="AA39" s="46">
        <v>0</v>
      </c>
      <c r="AB39" s="46">
        <v>0</v>
      </c>
      <c r="AC39" s="46">
        <v>0</v>
      </c>
      <c r="AD39" s="46">
        <v>0</v>
      </c>
      <c r="AE39" s="31"/>
      <c r="AF39" s="31"/>
      <c r="AG39" s="46">
        <v>0</v>
      </c>
      <c r="AH39" s="43">
        <f t="shared" si="3"/>
        <v>41487</v>
      </c>
      <c r="AI39" s="46"/>
      <c r="AJ39" s="43">
        <f t="shared" si="4"/>
        <v>41487</v>
      </c>
      <c r="AK39" s="43">
        <f t="shared" si="5"/>
        <v>50983</v>
      </c>
      <c r="AL39" s="47">
        <f t="shared" si="6"/>
        <v>235</v>
      </c>
      <c r="AM39" s="47">
        <f t="shared" si="7"/>
        <v>0</v>
      </c>
      <c r="AN39" s="47">
        <f t="shared" si="8"/>
        <v>223</v>
      </c>
      <c r="AO39" s="47">
        <f t="shared" si="9"/>
        <v>12</v>
      </c>
      <c r="AP39" s="47" t="b">
        <f t="shared" si="10"/>
        <v>0</v>
      </c>
      <c r="AQ39" s="47">
        <f t="shared" si="11"/>
        <v>0</v>
      </c>
      <c r="AR39" s="46">
        <f t="shared" si="12"/>
        <v>0</v>
      </c>
    </row>
    <row r="40" spans="2:44" x14ac:dyDescent="0.2">
      <c r="B40" s="40">
        <v>30</v>
      </c>
      <c r="C40" s="41" t="s">
        <v>908</v>
      </c>
      <c r="D40" s="41" t="s">
        <v>881</v>
      </c>
      <c r="E40" s="41">
        <v>714</v>
      </c>
      <c r="F40" s="41" t="s">
        <v>806</v>
      </c>
      <c r="G40" s="41" t="str">
        <f t="shared" si="2"/>
        <v>TS</v>
      </c>
      <c r="H40" s="42" t="s">
        <v>1304</v>
      </c>
      <c r="I40" s="43">
        <v>41486</v>
      </c>
      <c r="J40" s="43" t="s">
        <v>704</v>
      </c>
      <c r="K40" s="43" t="s">
        <v>704</v>
      </c>
      <c r="L40" s="44">
        <v>33</v>
      </c>
      <c r="M40" s="45" t="s">
        <v>1519</v>
      </c>
      <c r="N40" s="43" t="s">
        <v>704</v>
      </c>
      <c r="O40" s="43" t="s">
        <v>704</v>
      </c>
      <c r="P40" s="43" t="s">
        <v>534</v>
      </c>
      <c r="Q40" s="46">
        <v>112.22</v>
      </c>
      <c r="R40" s="46">
        <v>0</v>
      </c>
      <c r="S40" s="46">
        <v>112.22</v>
      </c>
      <c r="T40" s="46">
        <v>0</v>
      </c>
      <c r="U40" s="46">
        <v>0</v>
      </c>
      <c r="V40" s="46">
        <v>0</v>
      </c>
      <c r="W40" s="46">
        <v>0</v>
      </c>
      <c r="X40" s="46">
        <v>0</v>
      </c>
      <c r="Y40" s="46">
        <v>0</v>
      </c>
      <c r="Z40" s="46">
        <v>0</v>
      </c>
      <c r="AA40" s="46">
        <v>0</v>
      </c>
      <c r="AB40" s="46">
        <v>0</v>
      </c>
      <c r="AC40" s="46">
        <v>0</v>
      </c>
      <c r="AD40" s="46">
        <v>0</v>
      </c>
      <c r="AE40" s="31"/>
      <c r="AF40" s="31"/>
      <c r="AG40" s="46">
        <v>0</v>
      </c>
      <c r="AH40" s="43">
        <f t="shared" si="3"/>
        <v>41487</v>
      </c>
      <c r="AI40" s="46"/>
      <c r="AJ40" s="43">
        <f t="shared" si="4"/>
        <v>41487</v>
      </c>
      <c r="AK40" s="43">
        <f t="shared" si="5"/>
        <v>53540</v>
      </c>
      <c r="AL40" s="47">
        <f t="shared" si="6"/>
        <v>319</v>
      </c>
      <c r="AM40" s="47">
        <f t="shared" si="7"/>
        <v>0</v>
      </c>
      <c r="AN40" s="47">
        <f t="shared" si="8"/>
        <v>307</v>
      </c>
      <c r="AO40" s="47">
        <f t="shared" si="9"/>
        <v>12</v>
      </c>
      <c r="AP40" s="47" t="b">
        <f t="shared" si="10"/>
        <v>0</v>
      </c>
      <c r="AQ40" s="47">
        <f t="shared" si="11"/>
        <v>0</v>
      </c>
      <c r="AR40" s="46">
        <f t="shared" si="12"/>
        <v>0</v>
      </c>
    </row>
    <row r="41" spans="2:44" x14ac:dyDescent="0.2">
      <c r="B41" s="40">
        <v>31</v>
      </c>
      <c r="C41" s="41" t="s">
        <v>909</v>
      </c>
      <c r="D41" s="41" t="s">
        <v>881</v>
      </c>
      <c r="E41" s="41">
        <v>714</v>
      </c>
      <c r="F41" s="41" t="s">
        <v>806</v>
      </c>
      <c r="G41" s="41" t="str">
        <f t="shared" si="2"/>
        <v>TS</v>
      </c>
      <c r="H41" s="42" t="s">
        <v>1305</v>
      </c>
      <c r="I41" s="43">
        <v>41486</v>
      </c>
      <c r="J41" s="43" t="s">
        <v>704</v>
      </c>
      <c r="K41" s="43" t="s">
        <v>704</v>
      </c>
      <c r="L41" s="44">
        <v>33</v>
      </c>
      <c r="M41" s="45" t="s">
        <v>1519</v>
      </c>
      <c r="N41" s="43" t="s">
        <v>704</v>
      </c>
      <c r="O41" s="43" t="s">
        <v>704</v>
      </c>
      <c r="P41" s="43" t="s">
        <v>534</v>
      </c>
      <c r="Q41" s="46">
        <v>66.19</v>
      </c>
      <c r="R41" s="46">
        <v>0</v>
      </c>
      <c r="S41" s="46">
        <v>66.19</v>
      </c>
      <c r="T41" s="46">
        <v>0</v>
      </c>
      <c r="U41" s="46">
        <v>0</v>
      </c>
      <c r="V41" s="46">
        <v>0</v>
      </c>
      <c r="W41" s="46">
        <v>0</v>
      </c>
      <c r="X41" s="46">
        <v>0</v>
      </c>
      <c r="Y41" s="46">
        <v>0</v>
      </c>
      <c r="Z41" s="46">
        <v>0</v>
      </c>
      <c r="AA41" s="46">
        <v>0</v>
      </c>
      <c r="AB41" s="46">
        <v>0</v>
      </c>
      <c r="AC41" s="46">
        <v>0</v>
      </c>
      <c r="AD41" s="46">
        <v>0</v>
      </c>
      <c r="AE41" s="31"/>
      <c r="AF41" s="31"/>
      <c r="AG41" s="46">
        <v>0</v>
      </c>
      <c r="AH41" s="43">
        <f t="shared" si="3"/>
        <v>41487</v>
      </c>
      <c r="AI41" s="46"/>
      <c r="AJ41" s="43">
        <f t="shared" si="4"/>
        <v>41487</v>
      </c>
      <c r="AK41" s="43">
        <f t="shared" si="5"/>
        <v>53540</v>
      </c>
      <c r="AL41" s="47">
        <f t="shared" si="6"/>
        <v>319</v>
      </c>
      <c r="AM41" s="47">
        <f t="shared" si="7"/>
        <v>0</v>
      </c>
      <c r="AN41" s="47">
        <f t="shared" si="8"/>
        <v>307</v>
      </c>
      <c r="AO41" s="47">
        <f t="shared" si="9"/>
        <v>12</v>
      </c>
      <c r="AP41" s="47" t="b">
        <f t="shared" si="10"/>
        <v>0</v>
      </c>
      <c r="AQ41" s="47">
        <f t="shared" si="11"/>
        <v>0</v>
      </c>
      <c r="AR41" s="46">
        <f t="shared" si="12"/>
        <v>0</v>
      </c>
    </row>
    <row r="42" spans="2:44" x14ac:dyDescent="0.2">
      <c r="B42" s="40">
        <v>32</v>
      </c>
      <c r="C42" s="41" t="s">
        <v>910</v>
      </c>
      <c r="D42" s="41" t="s">
        <v>881</v>
      </c>
      <c r="E42" s="41">
        <v>714</v>
      </c>
      <c r="F42" s="41" t="s">
        <v>806</v>
      </c>
      <c r="G42" s="41" t="str">
        <f t="shared" si="2"/>
        <v>TS</v>
      </c>
      <c r="H42" s="42" t="s">
        <v>1306</v>
      </c>
      <c r="I42" s="43">
        <v>41486</v>
      </c>
      <c r="J42" s="43" t="s">
        <v>704</v>
      </c>
      <c r="K42" s="43" t="s">
        <v>704</v>
      </c>
      <c r="L42" s="44">
        <v>33</v>
      </c>
      <c r="M42" s="45" t="s">
        <v>1519</v>
      </c>
      <c r="N42" s="43" t="s">
        <v>704</v>
      </c>
      <c r="O42" s="43" t="s">
        <v>704</v>
      </c>
      <c r="P42" s="43" t="s">
        <v>534</v>
      </c>
      <c r="Q42" s="46">
        <v>231.29</v>
      </c>
      <c r="R42" s="46">
        <v>0</v>
      </c>
      <c r="S42" s="46">
        <v>231.29</v>
      </c>
      <c r="T42" s="46">
        <v>0</v>
      </c>
      <c r="U42" s="46">
        <v>0</v>
      </c>
      <c r="V42" s="46">
        <v>0</v>
      </c>
      <c r="W42" s="46">
        <v>0</v>
      </c>
      <c r="X42" s="46">
        <v>0</v>
      </c>
      <c r="Y42" s="46">
        <v>0</v>
      </c>
      <c r="Z42" s="46">
        <v>0</v>
      </c>
      <c r="AA42" s="46">
        <v>0</v>
      </c>
      <c r="AB42" s="46">
        <v>0</v>
      </c>
      <c r="AC42" s="46">
        <v>0</v>
      </c>
      <c r="AD42" s="46">
        <v>0</v>
      </c>
      <c r="AE42" s="31"/>
      <c r="AF42" s="31"/>
      <c r="AG42" s="46">
        <v>0</v>
      </c>
      <c r="AH42" s="43">
        <f t="shared" si="3"/>
        <v>41487</v>
      </c>
      <c r="AI42" s="46"/>
      <c r="AJ42" s="43">
        <f t="shared" si="4"/>
        <v>41487</v>
      </c>
      <c r="AK42" s="43">
        <f t="shared" si="5"/>
        <v>53540</v>
      </c>
      <c r="AL42" s="47">
        <f t="shared" si="6"/>
        <v>319</v>
      </c>
      <c r="AM42" s="47">
        <f t="shared" si="7"/>
        <v>0</v>
      </c>
      <c r="AN42" s="47">
        <f t="shared" si="8"/>
        <v>307</v>
      </c>
      <c r="AO42" s="47">
        <f t="shared" si="9"/>
        <v>12</v>
      </c>
      <c r="AP42" s="47" t="b">
        <f t="shared" si="10"/>
        <v>0</v>
      </c>
      <c r="AQ42" s="47">
        <f t="shared" si="11"/>
        <v>0</v>
      </c>
      <c r="AR42" s="46">
        <f t="shared" si="12"/>
        <v>0</v>
      </c>
    </row>
    <row r="43" spans="2:44" x14ac:dyDescent="0.2">
      <c r="B43" s="40">
        <v>33</v>
      </c>
      <c r="C43" s="41" t="s">
        <v>911</v>
      </c>
      <c r="D43" s="41" t="s">
        <v>881</v>
      </c>
      <c r="E43" s="41">
        <v>714</v>
      </c>
      <c r="F43" s="41" t="s">
        <v>806</v>
      </c>
      <c r="G43" s="41" t="str">
        <f t="shared" si="2"/>
        <v>TS</v>
      </c>
      <c r="H43" s="42" t="s">
        <v>1307</v>
      </c>
      <c r="I43" s="43">
        <v>41486</v>
      </c>
      <c r="J43" s="43" t="s">
        <v>704</v>
      </c>
      <c r="K43" s="43" t="s">
        <v>704</v>
      </c>
      <c r="L43" s="44">
        <v>20</v>
      </c>
      <c r="M43" s="45" t="s">
        <v>1519</v>
      </c>
      <c r="N43" s="43" t="s">
        <v>704</v>
      </c>
      <c r="O43" s="43" t="s">
        <v>704</v>
      </c>
      <c r="P43" s="43" t="s">
        <v>534</v>
      </c>
      <c r="Q43" s="46">
        <v>377.39</v>
      </c>
      <c r="R43" s="46">
        <v>0</v>
      </c>
      <c r="S43" s="46">
        <v>377.39</v>
      </c>
      <c r="T43" s="46">
        <v>0</v>
      </c>
      <c r="U43" s="46">
        <v>0</v>
      </c>
      <c r="V43" s="46">
        <v>0</v>
      </c>
      <c r="W43" s="46">
        <v>0</v>
      </c>
      <c r="X43" s="46">
        <v>0</v>
      </c>
      <c r="Y43" s="46">
        <v>0</v>
      </c>
      <c r="Z43" s="46">
        <v>0</v>
      </c>
      <c r="AA43" s="46">
        <v>0</v>
      </c>
      <c r="AB43" s="46">
        <v>0</v>
      </c>
      <c r="AC43" s="46">
        <v>0</v>
      </c>
      <c r="AD43" s="46">
        <v>0</v>
      </c>
      <c r="AE43" s="31"/>
      <c r="AF43" s="31"/>
      <c r="AG43" s="46">
        <v>0</v>
      </c>
      <c r="AH43" s="43">
        <f t="shared" si="3"/>
        <v>41487</v>
      </c>
      <c r="AI43" s="46"/>
      <c r="AJ43" s="43">
        <f t="shared" si="4"/>
        <v>41487</v>
      </c>
      <c r="AK43" s="43">
        <f t="shared" si="5"/>
        <v>48792</v>
      </c>
      <c r="AL43" s="47">
        <f t="shared" si="6"/>
        <v>163</v>
      </c>
      <c r="AM43" s="47">
        <f t="shared" si="7"/>
        <v>0</v>
      </c>
      <c r="AN43" s="47">
        <f t="shared" si="8"/>
        <v>151</v>
      </c>
      <c r="AO43" s="47">
        <f t="shared" si="9"/>
        <v>12</v>
      </c>
      <c r="AP43" s="47" t="b">
        <f t="shared" si="10"/>
        <v>0</v>
      </c>
      <c r="AQ43" s="47">
        <f t="shared" si="11"/>
        <v>0</v>
      </c>
      <c r="AR43" s="46">
        <f t="shared" si="12"/>
        <v>0</v>
      </c>
    </row>
    <row r="44" spans="2:44" x14ac:dyDescent="0.2">
      <c r="B44" s="40">
        <v>34</v>
      </c>
      <c r="C44" s="41" t="s">
        <v>912</v>
      </c>
      <c r="D44" s="41" t="s">
        <v>881</v>
      </c>
      <c r="E44" s="41">
        <v>714</v>
      </c>
      <c r="F44" s="41" t="s">
        <v>806</v>
      </c>
      <c r="G44" s="41" t="str">
        <f t="shared" si="2"/>
        <v>TS</v>
      </c>
      <c r="H44" s="42" t="s">
        <v>1308</v>
      </c>
      <c r="I44" s="43">
        <v>41486</v>
      </c>
      <c r="J44" s="43" t="s">
        <v>704</v>
      </c>
      <c r="K44" s="43" t="s">
        <v>704</v>
      </c>
      <c r="L44" s="44">
        <v>55</v>
      </c>
      <c r="M44" s="45" t="s">
        <v>1519</v>
      </c>
      <c r="N44" s="43" t="s">
        <v>704</v>
      </c>
      <c r="O44" s="43" t="s">
        <v>704</v>
      </c>
      <c r="P44" s="43" t="s">
        <v>534</v>
      </c>
      <c r="Q44" s="46">
        <v>415.75</v>
      </c>
      <c r="R44" s="46">
        <v>0</v>
      </c>
      <c r="S44" s="46">
        <v>415.75</v>
      </c>
      <c r="T44" s="46">
        <v>0</v>
      </c>
      <c r="U44" s="46">
        <v>0</v>
      </c>
      <c r="V44" s="46">
        <v>0</v>
      </c>
      <c r="W44" s="46">
        <v>0</v>
      </c>
      <c r="X44" s="46">
        <v>0</v>
      </c>
      <c r="Y44" s="46">
        <v>0</v>
      </c>
      <c r="Z44" s="46">
        <v>0</v>
      </c>
      <c r="AA44" s="46">
        <v>0</v>
      </c>
      <c r="AB44" s="46">
        <v>0</v>
      </c>
      <c r="AC44" s="46">
        <v>0</v>
      </c>
      <c r="AD44" s="46">
        <v>0</v>
      </c>
      <c r="AE44" s="31"/>
      <c r="AF44" s="31"/>
      <c r="AG44" s="46">
        <v>0</v>
      </c>
      <c r="AH44" s="43">
        <f t="shared" si="3"/>
        <v>41487</v>
      </c>
      <c r="AI44" s="46"/>
      <c r="AJ44" s="43">
        <f t="shared" si="4"/>
        <v>41487</v>
      </c>
      <c r="AK44" s="43">
        <f t="shared" si="5"/>
        <v>61576</v>
      </c>
      <c r="AL44" s="47">
        <f t="shared" si="6"/>
        <v>583</v>
      </c>
      <c r="AM44" s="47">
        <f t="shared" si="7"/>
        <v>0</v>
      </c>
      <c r="AN44" s="47">
        <f t="shared" si="8"/>
        <v>571</v>
      </c>
      <c r="AO44" s="47">
        <f t="shared" si="9"/>
        <v>12</v>
      </c>
      <c r="AP44" s="47" t="b">
        <f t="shared" si="10"/>
        <v>0</v>
      </c>
      <c r="AQ44" s="47">
        <f t="shared" si="11"/>
        <v>0</v>
      </c>
      <c r="AR44" s="46">
        <f t="shared" si="12"/>
        <v>0</v>
      </c>
    </row>
    <row r="45" spans="2:44" x14ac:dyDescent="0.2">
      <c r="B45" s="40">
        <v>35</v>
      </c>
      <c r="C45" s="41" t="s">
        <v>913</v>
      </c>
      <c r="D45" s="41" t="s">
        <v>881</v>
      </c>
      <c r="E45" s="41">
        <v>714</v>
      </c>
      <c r="F45" s="41" t="s">
        <v>806</v>
      </c>
      <c r="G45" s="41" t="str">
        <f t="shared" si="2"/>
        <v>TS</v>
      </c>
      <c r="H45" s="42" t="s">
        <v>1309</v>
      </c>
      <c r="I45" s="43">
        <v>42003</v>
      </c>
      <c r="J45" s="43" t="s">
        <v>704</v>
      </c>
      <c r="K45" s="43" t="s">
        <v>704</v>
      </c>
      <c r="L45" s="44">
        <v>33</v>
      </c>
      <c r="M45" s="45" t="s">
        <v>1519</v>
      </c>
      <c r="N45" s="43" t="s">
        <v>704</v>
      </c>
      <c r="O45" s="43" t="s">
        <v>704</v>
      </c>
      <c r="P45" s="43" t="s">
        <v>534</v>
      </c>
      <c r="Q45" s="46">
        <v>2532.41</v>
      </c>
      <c r="R45" s="46">
        <v>0</v>
      </c>
      <c r="S45" s="46">
        <v>2532.41</v>
      </c>
      <c r="T45" s="46">
        <v>0</v>
      </c>
      <c r="U45" s="46">
        <v>0</v>
      </c>
      <c r="V45" s="46">
        <v>0</v>
      </c>
      <c r="W45" s="46">
        <v>0</v>
      </c>
      <c r="X45" s="46">
        <v>0</v>
      </c>
      <c r="Y45" s="46">
        <v>0</v>
      </c>
      <c r="Z45" s="46">
        <v>0</v>
      </c>
      <c r="AA45" s="46">
        <v>0</v>
      </c>
      <c r="AB45" s="46">
        <v>0</v>
      </c>
      <c r="AC45" s="46">
        <v>0</v>
      </c>
      <c r="AD45" s="46">
        <v>0</v>
      </c>
      <c r="AE45" s="31"/>
      <c r="AF45" s="31"/>
      <c r="AG45" s="46">
        <v>0</v>
      </c>
      <c r="AH45" s="43">
        <f t="shared" si="3"/>
        <v>42005</v>
      </c>
      <c r="AI45" s="46"/>
      <c r="AJ45" s="43">
        <f t="shared" si="4"/>
        <v>42005</v>
      </c>
      <c r="AK45" s="43">
        <f t="shared" si="5"/>
        <v>54058</v>
      </c>
      <c r="AL45" s="47">
        <f t="shared" si="6"/>
        <v>336</v>
      </c>
      <c r="AM45" s="47">
        <f t="shared" si="7"/>
        <v>0</v>
      </c>
      <c r="AN45" s="47">
        <f t="shared" si="8"/>
        <v>324</v>
      </c>
      <c r="AO45" s="47">
        <f t="shared" si="9"/>
        <v>12</v>
      </c>
      <c r="AP45" s="47" t="b">
        <f t="shared" si="10"/>
        <v>0</v>
      </c>
      <c r="AQ45" s="47">
        <f t="shared" si="11"/>
        <v>0</v>
      </c>
      <c r="AR45" s="46">
        <f t="shared" si="12"/>
        <v>0</v>
      </c>
    </row>
    <row r="46" spans="2:44" x14ac:dyDescent="0.2">
      <c r="B46" s="40">
        <v>36</v>
      </c>
      <c r="C46" s="41" t="s">
        <v>914</v>
      </c>
      <c r="D46" s="41" t="s">
        <v>881</v>
      </c>
      <c r="E46" s="41">
        <v>714</v>
      </c>
      <c r="F46" s="41" t="s">
        <v>806</v>
      </c>
      <c r="G46" s="41" t="str">
        <f t="shared" si="2"/>
        <v>TS</v>
      </c>
      <c r="H46" s="42" t="s">
        <v>1310</v>
      </c>
      <c r="I46" s="43">
        <v>42003</v>
      </c>
      <c r="J46" s="43" t="s">
        <v>704</v>
      </c>
      <c r="K46" s="43" t="s">
        <v>704</v>
      </c>
      <c r="L46" s="44">
        <v>33</v>
      </c>
      <c r="M46" s="45" t="s">
        <v>1519</v>
      </c>
      <c r="N46" s="43" t="s">
        <v>704</v>
      </c>
      <c r="O46" s="43" t="s">
        <v>704</v>
      </c>
      <c r="P46" s="43" t="s">
        <v>534</v>
      </c>
      <c r="Q46" s="46">
        <v>66270.64</v>
      </c>
      <c r="R46" s="46">
        <v>0</v>
      </c>
      <c r="S46" s="46">
        <v>66270.64</v>
      </c>
      <c r="T46" s="46">
        <v>0</v>
      </c>
      <c r="U46" s="46">
        <v>0</v>
      </c>
      <c r="V46" s="46">
        <v>0</v>
      </c>
      <c r="W46" s="46">
        <v>0</v>
      </c>
      <c r="X46" s="46">
        <v>0</v>
      </c>
      <c r="Y46" s="46">
        <v>0</v>
      </c>
      <c r="Z46" s="46">
        <v>0</v>
      </c>
      <c r="AA46" s="46">
        <v>0</v>
      </c>
      <c r="AB46" s="46">
        <v>0</v>
      </c>
      <c r="AC46" s="46">
        <v>0</v>
      </c>
      <c r="AD46" s="46">
        <v>0</v>
      </c>
      <c r="AE46" s="31"/>
      <c r="AF46" s="31"/>
      <c r="AG46" s="46">
        <v>0</v>
      </c>
      <c r="AH46" s="43">
        <f t="shared" si="3"/>
        <v>42005</v>
      </c>
      <c r="AI46" s="46"/>
      <c r="AJ46" s="43">
        <f t="shared" si="4"/>
        <v>42005</v>
      </c>
      <c r="AK46" s="43">
        <f t="shared" si="5"/>
        <v>54058</v>
      </c>
      <c r="AL46" s="47">
        <f t="shared" si="6"/>
        <v>336</v>
      </c>
      <c r="AM46" s="47">
        <f t="shared" si="7"/>
        <v>0</v>
      </c>
      <c r="AN46" s="47">
        <f t="shared" si="8"/>
        <v>324</v>
      </c>
      <c r="AO46" s="47">
        <f t="shared" si="9"/>
        <v>12</v>
      </c>
      <c r="AP46" s="47" t="b">
        <f t="shared" si="10"/>
        <v>0</v>
      </c>
      <c r="AQ46" s="47">
        <f t="shared" si="11"/>
        <v>0</v>
      </c>
      <c r="AR46" s="46">
        <f t="shared" si="12"/>
        <v>0</v>
      </c>
    </row>
    <row r="47" spans="2:44" x14ac:dyDescent="0.2">
      <c r="B47" s="40">
        <v>37</v>
      </c>
      <c r="C47" s="41" t="s">
        <v>915</v>
      </c>
      <c r="D47" s="41" t="s">
        <v>881</v>
      </c>
      <c r="E47" s="41">
        <v>714</v>
      </c>
      <c r="F47" s="41" t="s">
        <v>806</v>
      </c>
      <c r="G47" s="41" t="str">
        <f t="shared" si="2"/>
        <v>TS</v>
      </c>
      <c r="H47" s="42" t="s">
        <v>1311</v>
      </c>
      <c r="I47" s="43">
        <v>42003</v>
      </c>
      <c r="J47" s="43" t="s">
        <v>704</v>
      </c>
      <c r="K47" s="43" t="s">
        <v>704</v>
      </c>
      <c r="L47" s="44">
        <v>55</v>
      </c>
      <c r="M47" s="45" t="s">
        <v>1519</v>
      </c>
      <c r="N47" s="43" t="s">
        <v>704</v>
      </c>
      <c r="O47" s="43" t="s">
        <v>704</v>
      </c>
      <c r="P47" s="43" t="s">
        <v>534</v>
      </c>
      <c r="Q47" s="46">
        <v>46515.12</v>
      </c>
      <c r="R47" s="46">
        <v>0</v>
      </c>
      <c r="S47" s="46">
        <v>46515.12</v>
      </c>
      <c r="T47" s="46">
        <v>0</v>
      </c>
      <c r="U47" s="46">
        <v>0</v>
      </c>
      <c r="V47" s="46">
        <v>0</v>
      </c>
      <c r="W47" s="46">
        <v>0</v>
      </c>
      <c r="X47" s="46">
        <v>0</v>
      </c>
      <c r="Y47" s="46">
        <v>0</v>
      </c>
      <c r="Z47" s="46">
        <v>0</v>
      </c>
      <c r="AA47" s="46">
        <v>0</v>
      </c>
      <c r="AB47" s="46">
        <v>0</v>
      </c>
      <c r="AC47" s="46">
        <v>0</v>
      </c>
      <c r="AD47" s="46">
        <v>0</v>
      </c>
      <c r="AE47" s="31"/>
      <c r="AF47" s="31"/>
      <c r="AG47" s="46">
        <v>0</v>
      </c>
      <c r="AH47" s="43">
        <f t="shared" si="3"/>
        <v>42005</v>
      </c>
      <c r="AI47" s="46"/>
      <c r="AJ47" s="43">
        <f t="shared" si="4"/>
        <v>42005</v>
      </c>
      <c r="AK47" s="43">
        <f t="shared" si="5"/>
        <v>62094</v>
      </c>
      <c r="AL47" s="47">
        <f t="shared" si="6"/>
        <v>600</v>
      </c>
      <c r="AM47" s="47">
        <f t="shared" si="7"/>
        <v>0</v>
      </c>
      <c r="AN47" s="47">
        <f t="shared" si="8"/>
        <v>588</v>
      </c>
      <c r="AO47" s="47">
        <f t="shared" si="9"/>
        <v>12</v>
      </c>
      <c r="AP47" s="47" t="b">
        <f t="shared" si="10"/>
        <v>0</v>
      </c>
      <c r="AQ47" s="47">
        <f t="shared" si="11"/>
        <v>0</v>
      </c>
      <c r="AR47" s="46">
        <f t="shared" si="12"/>
        <v>0</v>
      </c>
    </row>
    <row r="48" spans="2:44" x14ac:dyDescent="0.2">
      <c r="B48" s="40">
        <v>38</v>
      </c>
      <c r="C48" s="41" t="s">
        <v>916</v>
      </c>
      <c r="D48" s="41" t="s">
        <v>917</v>
      </c>
      <c r="E48" s="41">
        <v>704</v>
      </c>
      <c r="F48" s="41" t="s">
        <v>746</v>
      </c>
      <c r="G48" s="41" t="str">
        <f t="shared" si="2"/>
        <v>BS</v>
      </c>
      <c r="H48" s="42" t="s">
        <v>1312</v>
      </c>
      <c r="I48" s="43">
        <v>41604</v>
      </c>
      <c r="J48" s="43" t="s">
        <v>704</v>
      </c>
      <c r="K48" s="43" t="s">
        <v>704</v>
      </c>
      <c r="L48" s="44">
        <v>4</v>
      </c>
      <c r="M48" s="45">
        <v>4</v>
      </c>
      <c r="N48" s="43" t="s">
        <v>17</v>
      </c>
      <c r="O48" s="43" t="s">
        <v>704</v>
      </c>
      <c r="P48" s="43" t="s">
        <v>534</v>
      </c>
      <c r="Q48" s="46">
        <v>1112.1400000000001</v>
      </c>
      <c r="R48" s="46">
        <v>0</v>
      </c>
      <c r="S48" s="46">
        <v>0</v>
      </c>
      <c r="T48" s="46">
        <v>0</v>
      </c>
      <c r="U48" s="46">
        <v>0</v>
      </c>
      <c r="V48" s="46">
        <v>0</v>
      </c>
      <c r="W48" s="46">
        <v>1112.1400000000001</v>
      </c>
      <c r="X48" s="46">
        <v>0</v>
      </c>
      <c r="Y48" s="46">
        <v>0</v>
      </c>
      <c r="Z48" s="46">
        <v>1112.1400000000001</v>
      </c>
      <c r="AA48" s="46">
        <v>1112.1400000000001</v>
      </c>
      <c r="AB48" s="46">
        <v>0</v>
      </c>
      <c r="AC48" s="46">
        <v>0</v>
      </c>
      <c r="AD48" s="46">
        <v>0</v>
      </c>
      <c r="AE48" s="31"/>
      <c r="AF48" s="31"/>
      <c r="AG48" s="46">
        <v>0</v>
      </c>
      <c r="AH48" s="43">
        <f t="shared" si="3"/>
        <v>41609</v>
      </c>
      <c r="AI48" s="46"/>
      <c r="AJ48" s="43">
        <f t="shared" si="4"/>
        <v>41609</v>
      </c>
      <c r="AK48" s="43">
        <f t="shared" si="5"/>
        <v>43070</v>
      </c>
      <c r="AL48" s="47" t="b">
        <f t="shared" si="6"/>
        <v>0</v>
      </c>
      <c r="AM48" s="47" t="b">
        <f t="shared" si="7"/>
        <v>0</v>
      </c>
      <c r="AN48" s="47" t="b">
        <f t="shared" si="8"/>
        <v>0</v>
      </c>
      <c r="AO48" s="47">
        <f t="shared" si="9"/>
        <v>0</v>
      </c>
      <c r="AP48" s="47" t="b">
        <f t="shared" si="10"/>
        <v>1</v>
      </c>
      <c r="AQ48" s="47">
        <f t="shared" si="11"/>
        <v>0</v>
      </c>
      <c r="AR48" s="46">
        <f t="shared" si="12"/>
        <v>0</v>
      </c>
    </row>
    <row r="49" spans="2:44" x14ac:dyDescent="0.2">
      <c r="B49" s="40">
        <v>39</v>
      </c>
      <c r="C49" s="41" t="s">
        <v>918</v>
      </c>
      <c r="D49" s="41" t="s">
        <v>917</v>
      </c>
      <c r="E49" s="41">
        <v>704</v>
      </c>
      <c r="F49" s="41" t="s">
        <v>746</v>
      </c>
      <c r="G49" s="41" t="str">
        <f t="shared" si="2"/>
        <v>BS</v>
      </c>
      <c r="H49" s="42" t="s">
        <v>1313</v>
      </c>
      <c r="I49" s="43">
        <v>41610</v>
      </c>
      <c r="J49" s="43" t="s">
        <v>704</v>
      </c>
      <c r="K49" s="43" t="s">
        <v>704</v>
      </c>
      <c r="L49" s="44">
        <v>4</v>
      </c>
      <c r="M49" s="45">
        <v>4</v>
      </c>
      <c r="N49" s="43" t="s">
        <v>17</v>
      </c>
      <c r="O49" s="43" t="s">
        <v>704</v>
      </c>
      <c r="P49" s="43" t="s">
        <v>534</v>
      </c>
      <c r="Q49" s="46">
        <v>168.74</v>
      </c>
      <c r="R49" s="46">
        <v>0</v>
      </c>
      <c r="S49" s="46">
        <v>0</v>
      </c>
      <c r="T49" s="46">
        <v>0</v>
      </c>
      <c r="U49" s="46">
        <v>0</v>
      </c>
      <c r="V49" s="46">
        <v>0</v>
      </c>
      <c r="W49" s="46">
        <v>168.74</v>
      </c>
      <c r="X49" s="46">
        <v>0</v>
      </c>
      <c r="Y49" s="46">
        <v>0</v>
      </c>
      <c r="Z49" s="46">
        <v>168.74</v>
      </c>
      <c r="AA49" s="46">
        <v>168.74</v>
      </c>
      <c r="AB49" s="46">
        <v>0</v>
      </c>
      <c r="AC49" s="46">
        <v>0</v>
      </c>
      <c r="AD49" s="46">
        <v>0</v>
      </c>
      <c r="AE49" s="31"/>
      <c r="AF49" s="31"/>
      <c r="AG49" s="46">
        <v>0</v>
      </c>
      <c r="AH49" s="43">
        <f t="shared" si="3"/>
        <v>41640</v>
      </c>
      <c r="AI49" s="46"/>
      <c r="AJ49" s="43">
        <f t="shared" si="4"/>
        <v>41640</v>
      </c>
      <c r="AK49" s="43">
        <f t="shared" si="5"/>
        <v>43101</v>
      </c>
      <c r="AL49" s="47" t="b">
        <f t="shared" si="6"/>
        <v>0</v>
      </c>
      <c r="AM49" s="47" t="b">
        <f t="shared" si="7"/>
        <v>0</v>
      </c>
      <c r="AN49" s="47" t="b">
        <f t="shared" si="8"/>
        <v>0</v>
      </c>
      <c r="AO49" s="47">
        <f t="shared" si="9"/>
        <v>0</v>
      </c>
      <c r="AP49" s="47" t="b">
        <f t="shared" si="10"/>
        <v>1</v>
      </c>
      <c r="AQ49" s="47">
        <f t="shared" si="11"/>
        <v>0</v>
      </c>
      <c r="AR49" s="46">
        <f t="shared" si="12"/>
        <v>0</v>
      </c>
    </row>
    <row r="50" spans="2:44" x14ac:dyDescent="0.2">
      <c r="B50" s="40">
        <v>40</v>
      </c>
      <c r="C50" s="41" t="s">
        <v>919</v>
      </c>
      <c r="D50" s="41" t="s">
        <v>917</v>
      </c>
      <c r="E50" s="41">
        <v>704</v>
      </c>
      <c r="F50" s="41" t="s">
        <v>816</v>
      </c>
      <c r="G50" s="41" t="str">
        <f t="shared" si="2"/>
        <v>TS</v>
      </c>
      <c r="H50" s="42">
        <v>11200007</v>
      </c>
      <c r="I50" s="43">
        <v>42107</v>
      </c>
      <c r="J50" s="43" t="s">
        <v>704</v>
      </c>
      <c r="K50" s="43" t="s">
        <v>704</v>
      </c>
      <c r="L50" s="44">
        <v>4</v>
      </c>
      <c r="M50" s="45">
        <v>4</v>
      </c>
      <c r="N50" s="43" t="s">
        <v>704</v>
      </c>
      <c r="O50" s="43" t="s">
        <v>704</v>
      </c>
      <c r="P50" s="43" t="s">
        <v>534</v>
      </c>
      <c r="Q50" s="46">
        <v>247.93</v>
      </c>
      <c r="R50" s="46">
        <v>0</v>
      </c>
      <c r="S50" s="46">
        <v>0</v>
      </c>
      <c r="T50" s="46">
        <v>0</v>
      </c>
      <c r="U50" s="46">
        <v>0</v>
      </c>
      <c r="V50" s="46">
        <v>0</v>
      </c>
      <c r="W50" s="46">
        <v>247.93</v>
      </c>
      <c r="X50" s="46">
        <v>0</v>
      </c>
      <c r="Y50" s="46">
        <v>0</v>
      </c>
      <c r="Z50" s="46">
        <v>247.93</v>
      </c>
      <c r="AA50" s="46">
        <v>247.93</v>
      </c>
      <c r="AB50" s="46">
        <v>0</v>
      </c>
      <c r="AC50" s="46">
        <v>0</v>
      </c>
      <c r="AD50" s="46">
        <v>0</v>
      </c>
      <c r="AE50" s="31"/>
      <c r="AF50" s="31"/>
      <c r="AG50" s="46">
        <v>0</v>
      </c>
      <c r="AH50" s="43">
        <f t="shared" si="3"/>
        <v>42125</v>
      </c>
      <c r="AI50" s="46"/>
      <c r="AJ50" s="43">
        <f t="shared" si="4"/>
        <v>42125</v>
      </c>
      <c r="AK50" s="43">
        <f t="shared" si="5"/>
        <v>43586</v>
      </c>
      <c r="AL50" s="47" t="b">
        <f t="shared" si="6"/>
        <v>0</v>
      </c>
      <c r="AM50" s="47" t="b">
        <f t="shared" si="7"/>
        <v>0</v>
      </c>
      <c r="AN50" s="47" t="b">
        <f t="shared" si="8"/>
        <v>0</v>
      </c>
      <c r="AO50" s="47">
        <f t="shared" si="9"/>
        <v>0</v>
      </c>
      <c r="AP50" s="47" t="b">
        <f t="shared" si="10"/>
        <v>1</v>
      </c>
      <c r="AQ50" s="47">
        <f t="shared" si="11"/>
        <v>0</v>
      </c>
      <c r="AR50" s="46">
        <f t="shared" si="12"/>
        <v>0</v>
      </c>
    </row>
    <row r="51" spans="2:44" x14ac:dyDescent="0.2">
      <c r="B51" s="40">
        <v>41</v>
      </c>
      <c r="C51" s="41" t="s">
        <v>920</v>
      </c>
      <c r="D51" s="41" t="s">
        <v>917</v>
      </c>
      <c r="E51" s="41">
        <v>704</v>
      </c>
      <c r="F51" s="41" t="s">
        <v>746</v>
      </c>
      <c r="G51" s="41" t="str">
        <f t="shared" si="2"/>
        <v>BS</v>
      </c>
      <c r="H51" s="42">
        <v>11200008</v>
      </c>
      <c r="I51" s="43">
        <v>42592</v>
      </c>
      <c r="J51" s="43" t="s">
        <v>704</v>
      </c>
      <c r="K51" s="43" t="s">
        <v>704</v>
      </c>
      <c r="L51" s="44">
        <v>4</v>
      </c>
      <c r="M51" s="45">
        <v>4</v>
      </c>
      <c r="N51" s="43" t="s">
        <v>17</v>
      </c>
      <c r="O51" s="43" t="s">
        <v>704</v>
      </c>
      <c r="P51" s="43" t="s">
        <v>534</v>
      </c>
      <c r="Q51" s="46">
        <v>185.12</v>
      </c>
      <c r="R51" s="46">
        <v>0</v>
      </c>
      <c r="S51" s="46">
        <v>0</v>
      </c>
      <c r="T51" s="46">
        <v>0</v>
      </c>
      <c r="U51" s="46">
        <v>0</v>
      </c>
      <c r="V51" s="46">
        <v>0</v>
      </c>
      <c r="W51" s="46">
        <v>185.12</v>
      </c>
      <c r="X51" s="46">
        <v>185.12</v>
      </c>
      <c r="Y51" s="46">
        <v>0</v>
      </c>
      <c r="Z51" s="46">
        <v>0</v>
      </c>
      <c r="AA51" s="46">
        <v>0</v>
      </c>
      <c r="AB51" s="46">
        <v>0</v>
      </c>
      <c r="AC51" s="46">
        <v>0</v>
      </c>
      <c r="AD51" s="46">
        <v>0</v>
      </c>
      <c r="AE51" s="31"/>
      <c r="AF51" s="31"/>
      <c r="AG51" s="46">
        <v>0</v>
      </c>
      <c r="AH51" s="43">
        <f t="shared" si="3"/>
        <v>42614</v>
      </c>
      <c r="AI51" s="46"/>
      <c r="AJ51" s="43">
        <f t="shared" si="4"/>
        <v>42614</v>
      </c>
      <c r="AK51" s="43">
        <f t="shared" si="5"/>
        <v>44075</v>
      </c>
      <c r="AL51" s="47">
        <f t="shared" si="6"/>
        <v>8</v>
      </c>
      <c r="AM51" s="47">
        <f t="shared" si="7"/>
        <v>0</v>
      </c>
      <c r="AN51" s="47" t="b">
        <f t="shared" si="8"/>
        <v>0</v>
      </c>
      <c r="AO51" s="47">
        <f t="shared" si="9"/>
        <v>8</v>
      </c>
      <c r="AP51" s="47" t="b">
        <f t="shared" si="10"/>
        <v>1</v>
      </c>
      <c r="AQ51" s="47">
        <f t="shared" si="11"/>
        <v>0</v>
      </c>
      <c r="AR51" s="46">
        <f t="shared" si="12"/>
        <v>0</v>
      </c>
    </row>
    <row r="52" spans="2:44" x14ac:dyDescent="0.2">
      <c r="B52" s="40">
        <v>42</v>
      </c>
      <c r="C52" s="41" t="s">
        <v>921</v>
      </c>
      <c r="D52" s="41" t="s">
        <v>922</v>
      </c>
      <c r="E52" s="41" t="s">
        <v>26</v>
      </c>
      <c r="F52" s="41" t="s">
        <v>757</v>
      </c>
      <c r="G52" s="41" t="str">
        <f t="shared" si="2"/>
        <v>TS</v>
      </c>
      <c r="H52" s="42" t="s">
        <v>1314</v>
      </c>
      <c r="I52" s="43">
        <v>41152</v>
      </c>
      <c r="J52" s="43" t="s">
        <v>704</v>
      </c>
      <c r="K52" s="43" t="s">
        <v>704</v>
      </c>
      <c r="L52" s="44">
        <v>0</v>
      </c>
      <c r="M52" s="45" t="s">
        <v>1519</v>
      </c>
      <c r="N52" s="43" t="s">
        <v>704</v>
      </c>
      <c r="O52" s="43" t="s">
        <v>704</v>
      </c>
      <c r="P52" s="43" t="s">
        <v>534</v>
      </c>
      <c r="Q52" s="46">
        <v>888</v>
      </c>
      <c r="R52" s="46">
        <v>0</v>
      </c>
      <c r="S52" s="46">
        <v>0</v>
      </c>
      <c r="T52" s="46">
        <v>0</v>
      </c>
      <c r="U52" s="46">
        <v>0</v>
      </c>
      <c r="V52" s="46">
        <v>0</v>
      </c>
      <c r="W52" s="46">
        <v>888</v>
      </c>
      <c r="X52" s="46">
        <v>0</v>
      </c>
      <c r="Y52" s="46">
        <v>0</v>
      </c>
      <c r="Z52" s="46">
        <v>888</v>
      </c>
      <c r="AA52" s="46">
        <v>888</v>
      </c>
      <c r="AB52" s="46">
        <v>0</v>
      </c>
      <c r="AC52" s="46">
        <v>0</v>
      </c>
      <c r="AD52" s="46">
        <v>0</v>
      </c>
      <c r="AE52" s="31"/>
      <c r="AF52" s="31"/>
      <c r="AG52" s="46">
        <v>0</v>
      </c>
      <c r="AH52" s="43">
        <f t="shared" si="3"/>
        <v>41153</v>
      </c>
      <c r="AI52" s="46"/>
      <c r="AJ52" s="43">
        <f t="shared" si="4"/>
        <v>41153</v>
      </c>
      <c r="AK52" s="43">
        <f t="shared" si="5"/>
        <v>41153</v>
      </c>
      <c r="AL52" s="47" t="b">
        <f t="shared" si="6"/>
        <v>0</v>
      </c>
      <c r="AM52" s="47" t="b">
        <f t="shared" si="7"/>
        <v>0</v>
      </c>
      <c r="AN52" s="47" t="b">
        <f t="shared" si="8"/>
        <v>0</v>
      </c>
      <c r="AO52" s="47">
        <f t="shared" si="9"/>
        <v>0</v>
      </c>
      <c r="AP52" s="47" t="b">
        <f t="shared" si="10"/>
        <v>1</v>
      </c>
      <c r="AQ52" s="47">
        <f t="shared" si="11"/>
        <v>0</v>
      </c>
      <c r="AR52" s="46">
        <f t="shared" si="12"/>
        <v>0</v>
      </c>
    </row>
    <row r="53" spans="2:44" x14ac:dyDescent="0.2">
      <c r="B53" s="40">
        <v>43</v>
      </c>
      <c r="C53" s="41" t="s">
        <v>923</v>
      </c>
      <c r="D53" s="41" t="s">
        <v>924</v>
      </c>
      <c r="E53" s="41">
        <v>708</v>
      </c>
      <c r="F53" s="41" t="s">
        <v>806</v>
      </c>
      <c r="G53" s="41" t="str">
        <f t="shared" si="2"/>
        <v>TS</v>
      </c>
      <c r="H53" s="42" t="s">
        <v>1315</v>
      </c>
      <c r="I53" s="43">
        <v>41486</v>
      </c>
      <c r="J53" s="43" t="s">
        <v>704</v>
      </c>
      <c r="K53" s="43" t="s">
        <v>704</v>
      </c>
      <c r="L53" s="44">
        <v>33</v>
      </c>
      <c r="M53" s="45" t="s">
        <v>1519</v>
      </c>
      <c r="N53" s="43" t="s">
        <v>704</v>
      </c>
      <c r="O53" s="43" t="s">
        <v>704</v>
      </c>
      <c r="P53" s="43" t="s">
        <v>534</v>
      </c>
      <c r="Q53" s="46">
        <v>150498.66</v>
      </c>
      <c r="R53" s="46">
        <v>150498.66</v>
      </c>
      <c r="S53" s="46">
        <v>0</v>
      </c>
      <c r="T53" s="46">
        <v>0</v>
      </c>
      <c r="U53" s="46">
        <v>0</v>
      </c>
      <c r="V53" s="46">
        <v>0</v>
      </c>
      <c r="W53" s="46">
        <v>0</v>
      </c>
      <c r="X53" s="46">
        <v>0</v>
      </c>
      <c r="Y53" s="46">
        <v>0</v>
      </c>
      <c r="Z53" s="46">
        <v>0</v>
      </c>
      <c r="AA53" s="46">
        <v>0</v>
      </c>
      <c r="AB53" s="46">
        <v>0</v>
      </c>
      <c r="AC53" s="46">
        <v>0</v>
      </c>
      <c r="AD53" s="46">
        <v>0</v>
      </c>
      <c r="AE53" s="31"/>
      <c r="AF53" s="31"/>
      <c r="AG53" s="46">
        <v>0</v>
      </c>
      <c r="AH53" s="43">
        <f t="shared" si="3"/>
        <v>41487</v>
      </c>
      <c r="AI53" s="46"/>
      <c r="AJ53" s="43">
        <f t="shared" si="4"/>
        <v>41487</v>
      </c>
      <c r="AK53" s="43">
        <f t="shared" si="5"/>
        <v>53540</v>
      </c>
      <c r="AL53" s="47">
        <f t="shared" si="6"/>
        <v>319</v>
      </c>
      <c r="AM53" s="47">
        <f t="shared" si="7"/>
        <v>0</v>
      </c>
      <c r="AN53" s="47">
        <f t="shared" si="8"/>
        <v>307</v>
      </c>
      <c r="AO53" s="47">
        <f t="shared" si="9"/>
        <v>12</v>
      </c>
      <c r="AP53" s="47" t="b">
        <f t="shared" si="10"/>
        <v>0</v>
      </c>
      <c r="AQ53" s="47">
        <f t="shared" si="11"/>
        <v>0</v>
      </c>
      <c r="AR53" s="46">
        <f t="shared" si="12"/>
        <v>0</v>
      </c>
    </row>
    <row r="54" spans="2:44" x14ac:dyDescent="0.2">
      <c r="B54" s="40">
        <v>44</v>
      </c>
      <c r="C54" s="41" t="s">
        <v>925</v>
      </c>
      <c r="D54" s="41" t="s">
        <v>924</v>
      </c>
      <c r="E54" s="41">
        <v>708</v>
      </c>
      <c r="F54" s="41" t="s">
        <v>806</v>
      </c>
      <c r="G54" s="41" t="str">
        <f t="shared" si="2"/>
        <v>TS</v>
      </c>
      <c r="H54" s="42" t="s">
        <v>1316</v>
      </c>
      <c r="I54" s="43">
        <v>41486</v>
      </c>
      <c r="J54" s="43" t="s">
        <v>704</v>
      </c>
      <c r="K54" s="43" t="s">
        <v>704</v>
      </c>
      <c r="L54" s="44">
        <v>33</v>
      </c>
      <c r="M54" s="45" t="s">
        <v>1519</v>
      </c>
      <c r="N54" s="43" t="s">
        <v>704</v>
      </c>
      <c r="O54" s="43" t="s">
        <v>704</v>
      </c>
      <c r="P54" s="43" t="s">
        <v>534</v>
      </c>
      <c r="Q54" s="46">
        <v>45142.94</v>
      </c>
      <c r="R54" s="46">
        <v>45142.94</v>
      </c>
      <c r="S54" s="46">
        <v>0</v>
      </c>
      <c r="T54" s="46">
        <v>0</v>
      </c>
      <c r="U54" s="46">
        <v>0</v>
      </c>
      <c r="V54" s="46">
        <v>0</v>
      </c>
      <c r="W54" s="46">
        <v>0</v>
      </c>
      <c r="X54" s="46">
        <v>0</v>
      </c>
      <c r="Y54" s="46">
        <v>0</v>
      </c>
      <c r="Z54" s="46">
        <v>0</v>
      </c>
      <c r="AA54" s="46">
        <v>0</v>
      </c>
      <c r="AB54" s="46">
        <v>0</v>
      </c>
      <c r="AC54" s="46">
        <v>0</v>
      </c>
      <c r="AD54" s="46">
        <v>0</v>
      </c>
      <c r="AE54" s="31"/>
      <c r="AF54" s="31"/>
      <c r="AG54" s="46">
        <v>0</v>
      </c>
      <c r="AH54" s="43">
        <f t="shared" si="3"/>
        <v>41487</v>
      </c>
      <c r="AI54" s="46"/>
      <c r="AJ54" s="43">
        <f t="shared" si="4"/>
        <v>41487</v>
      </c>
      <c r="AK54" s="43">
        <f t="shared" si="5"/>
        <v>53540</v>
      </c>
      <c r="AL54" s="47">
        <f t="shared" si="6"/>
        <v>319</v>
      </c>
      <c r="AM54" s="47">
        <f t="shared" si="7"/>
        <v>0</v>
      </c>
      <c r="AN54" s="47">
        <f t="shared" si="8"/>
        <v>307</v>
      </c>
      <c r="AO54" s="47">
        <f t="shared" si="9"/>
        <v>12</v>
      </c>
      <c r="AP54" s="47" t="b">
        <f t="shared" si="10"/>
        <v>0</v>
      </c>
      <c r="AQ54" s="47">
        <f t="shared" si="11"/>
        <v>0</v>
      </c>
      <c r="AR54" s="46">
        <f t="shared" si="12"/>
        <v>0</v>
      </c>
    </row>
    <row r="55" spans="2:44" x14ac:dyDescent="0.2">
      <c r="B55" s="40">
        <v>45</v>
      </c>
      <c r="C55" s="41" t="s">
        <v>926</v>
      </c>
      <c r="D55" s="41" t="s">
        <v>924</v>
      </c>
      <c r="E55" s="41">
        <v>708</v>
      </c>
      <c r="F55" s="41" t="s">
        <v>806</v>
      </c>
      <c r="G55" s="41" t="str">
        <f t="shared" si="2"/>
        <v>TS</v>
      </c>
      <c r="H55" s="42" t="s">
        <v>1317</v>
      </c>
      <c r="I55" s="43">
        <v>41486</v>
      </c>
      <c r="J55" s="43" t="s">
        <v>704</v>
      </c>
      <c r="K55" s="43" t="s">
        <v>704</v>
      </c>
      <c r="L55" s="44">
        <v>45</v>
      </c>
      <c r="M55" s="45" t="s">
        <v>1519</v>
      </c>
      <c r="N55" s="43" t="s">
        <v>704</v>
      </c>
      <c r="O55" s="43" t="s">
        <v>704</v>
      </c>
      <c r="P55" s="43" t="s">
        <v>534</v>
      </c>
      <c r="Q55" s="46">
        <v>307405.90000000002</v>
      </c>
      <c r="R55" s="46">
        <v>307405.90000000002</v>
      </c>
      <c r="S55" s="46">
        <v>0</v>
      </c>
      <c r="T55" s="46">
        <v>0</v>
      </c>
      <c r="U55" s="46">
        <v>0</v>
      </c>
      <c r="V55" s="46">
        <v>0</v>
      </c>
      <c r="W55" s="46">
        <v>0</v>
      </c>
      <c r="X55" s="46">
        <v>0</v>
      </c>
      <c r="Y55" s="46">
        <v>0</v>
      </c>
      <c r="Z55" s="46">
        <v>0</v>
      </c>
      <c r="AA55" s="46">
        <v>0</v>
      </c>
      <c r="AB55" s="46">
        <v>0</v>
      </c>
      <c r="AC55" s="46">
        <v>0</v>
      </c>
      <c r="AD55" s="46">
        <v>0</v>
      </c>
      <c r="AE55" s="31"/>
      <c r="AF55" s="31"/>
      <c r="AG55" s="46">
        <v>0</v>
      </c>
      <c r="AH55" s="43">
        <f t="shared" si="3"/>
        <v>41487</v>
      </c>
      <c r="AI55" s="46"/>
      <c r="AJ55" s="43">
        <f t="shared" si="4"/>
        <v>41487</v>
      </c>
      <c r="AK55" s="43">
        <f t="shared" si="5"/>
        <v>57923</v>
      </c>
      <c r="AL55" s="47">
        <f t="shared" si="6"/>
        <v>463</v>
      </c>
      <c r="AM55" s="47">
        <f t="shared" si="7"/>
        <v>0</v>
      </c>
      <c r="AN55" s="47">
        <f t="shared" si="8"/>
        <v>451</v>
      </c>
      <c r="AO55" s="47">
        <f t="shared" si="9"/>
        <v>12</v>
      </c>
      <c r="AP55" s="47" t="b">
        <f t="shared" si="10"/>
        <v>0</v>
      </c>
      <c r="AQ55" s="47">
        <f t="shared" si="11"/>
        <v>0</v>
      </c>
      <c r="AR55" s="46">
        <f t="shared" si="12"/>
        <v>0</v>
      </c>
    </row>
    <row r="56" spans="2:44" x14ac:dyDescent="0.2">
      <c r="B56" s="40">
        <v>46</v>
      </c>
      <c r="C56" s="41" t="s">
        <v>927</v>
      </c>
      <c r="D56" s="41" t="s">
        <v>924</v>
      </c>
      <c r="E56" s="41">
        <v>708</v>
      </c>
      <c r="F56" s="41" t="s">
        <v>806</v>
      </c>
      <c r="G56" s="41" t="str">
        <f t="shared" si="2"/>
        <v>TS</v>
      </c>
      <c r="H56" s="42" t="s">
        <v>1318</v>
      </c>
      <c r="I56" s="43">
        <v>41486</v>
      </c>
      <c r="J56" s="43" t="s">
        <v>704</v>
      </c>
      <c r="K56" s="43" t="s">
        <v>704</v>
      </c>
      <c r="L56" s="44">
        <v>26</v>
      </c>
      <c r="M56" s="45" t="s">
        <v>1519</v>
      </c>
      <c r="N56" s="43" t="s">
        <v>704</v>
      </c>
      <c r="O56" s="43" t="s">
        <v>704</v>
      </c>
      <c r="P56" s="43" t="s">
        <v>534</v>
      </c>
      <c r="Q56" s="46">
        <v>19593.95</v>
      </c>
      <c r="R56" s="46">
        <v>19593.95</v>
      </c>
      <c r="S56" s="46">
        <v>0</v>
      </c>
      <c r="T56" s="46">
        <v>0</v>
      </c>
      <c r="U56" s="46">
        <v>0</v>
      </c>
      <c r="V56" s="46">
        <v>0</v>
      </c>
      <c r="W56" s="46">
        <v>0</v>
      </c>
      <c r="X56" s="46">
        <v>0</v>
      </c>
      <c r="Y56" s="46">
        <v>0</v>
      </c>
      <c r="Z56" s="46">
        <v>0</v>
      </c>
      <c r="AA56" s="46">
        <v>0</v>
      </c>
      <c r="AB56" s="46">
        <v>0</v>
      </c>
      <c r="AC56" s="46">
        <v>0</v>
      </c>
      <c r="AD56" s="46">
        <v>0</v>
      </c>
      <c r="AE56" s="31"/>
      <c r="AF56" s="31"/>
      <c r="AG56" s="46">
        <v>0</v>
      </c>
      <c r="AH56" s="43">
        <f t="shared" si="3"/>
        <v>41487</v>
      </c>
      <c r="AI56" s="46"/>
      <c r="AJ56" s="43">
        <f t="shared" si="4"/>
        <v>41487</v>
      </c>
      <c r="AK56" s="43">
        <f t="shared" si="5"/>
        <v>50983</v>
      </c>
      <c r="AL56" s="47">
        <f t="shared" si="6"/>
        <v>235</v>
      </c>
      <c r="AM56" s="47">
        <f t="shared" si="7"/>
        <v>0</v>
      </c>
      <c r="AN56" s="47">
        <f t="shared" si="8"/>
        <v>223</v>
      </c>
      <c r="AO56" s="47">
        <f t="shared" si="9"/>
        <v>12</v>
      </c>
      <c r="AP56" s="47" t="b">
        <f t="shared" si="10"/>
        <v>0</v>
      </c>
      <c r="AQ56" s="47">
        <f t="shared" si="11"/>
        <v>0</v>
      </c>
      <c r="AR56" s="46">
        <f t="shared" si="12"/>
        <v>0</v>
      </c>
    </row>
    <row r="57" spans="2:44" x14ac:dyDescent="0.2">
      <c r="B57" s="40">
        <v>47</v>
      </c>
      <c r="C57" s="41" t="s">
        <v>928</v>
      </c>
      <c r="D57" s="41" t="s">
        <v>924</v>
      </c>
      <c r="E57" s="41">
        <v>708</v>
      </c>
      <c r="F57" s="41" t="s">
        <v>806</v>
      </c>
      <c r="G57" s="41" t="str">
        <f t="shared" si="2"/>
        <v>TS</v>
      </c>
      <c r="H57" s="42" t="s">
        <v>1319</v>
      </c>
      <c r="I57" s="43">
        <v>41486</v>
      </c>
      <c r="J57" s="43" t="s">
        <v>704</v>
      </c>
      <c r="K57" s="43" t="s">
        <v>704</v>
      </c>
      <c r="L57" s="44">
        <v>26</v>
      </c>
      <c r="M57" s="45" t="s">
        <v>1519</v>
      </c>
      <c r="N57" s="43" t="s">
        <v>704</v>
      </c>
      <c r="O57" s="43" t="s">
        <v>704</v>
      </c>
      <c r="P57" s="43" t="s">
        <v>534</v>
      </c>
      <c r="Q57" s="46">
        <v>326563.89</v>
      </c>
      <c r="R57" s="46">
        <v>326563.89</v>
      </c>
      <c r="S57" s="46">
        <v>0</v>
      </c>
      <c r="T57" s="46">
        <v>0</v>
      </c>
      <c r="U57" s="46">
        <v>0</v>
      </c>
      <c r="V57" s="46">
        <v>0</v>
      </c>
      <c r="W57" s="46">
        <v>0</v>
      </c>
      <c r="X57" s="46">
        <v>0</v>
      </c>
      <c r="Y57" s="46">
        <v>0</v>
      </c>
      <c r="Z57" s="46">
        <v>0</v>
      </c>
      <c r="AA57" s="46">
        <v>0</v>
      </c>
      <c r="AB57" s="46">
        <v>0</v>
      </c>
      <c r="AC57" s="46">
        <v>0</v>
      </c>
      <c r="AD57" s="46">
        <v>0</v>
      </c>
      <c r="AE57" s="31"/>
      <c r="AF57" s="31"/>
      <c r="AG57" s="46">
        <v>0</v>
      </c>
      <c r="AH57" s="43">
        <f t="shared" si="3"/>
        <v>41487</v>
      </c>
      <c r="AI57" s="46"/>
      <c r="AJ57" s="43">
        <f t="shared" si="4"/>
        <v>41487</v>
      </c>
      <c r="AK57" s="43">
        <f t="shared" si="5"/>
        <v>50983</v>
      </c>
      <c r="AL57" s="47">
        <f t="shared" si="6"/>
        <v>235</v>
      </c>
      <c r="AM57" s="47">
        <f t="shared" si="7"/>
        <v>0</v>
      </c>
      <c r="AN57" s="47">
        <f t="shared" si="8"/>
        <v>223</v>
      </c>
      <c r="AO57" s="47">
        <f t="shared" si="9"/>
        <v>12</v>
      </c>
      <c r="AP57" s="47" t="b">
        <f t="shared" si="10"/>
        <v>0</v>
      </c>
      <c r="AQ57" s="47">
        <f t="shared" si="11"/>
        <v>0</v>
      </c>
      <c r="AR57" s="46">
        <f t="shared" si="12"/>
        <v>0</v>
      </c>
    </row>
    <row r="58" spans="2:44" x14ac:dyDescent="0.2">
      <c r="B58" s="40">
        <v>48</v>
      </c>
      <c r="C58" s="41" t="s">
        <v>929</v>
      </c>
      <c r="D58" s="41" t="s">
        <v>924</v>
      </c>
      <c r="E58" s="41">
        <v>708</v>
      </c>
      <c r="F58" s="41" t="s">
        <v>806</v>
      </c>
      <c r="G58" s="41" t="str">
        <f t="shared" si="2"/>
        <v>TS</v>
      </c>
      <c r="H58" s="42" t="s">
        <v>1320</v>
      </c>
      <c r="I58" s="43">
        <v>41486</v>
      </c>
      <c r="J58" s="43" t="s">
        <v>704</v>
      </c>
      <c r="K58" s="43" t="s">
        <v>704</v>
      </c>
      <c r="L58" s="44">
        <v>33</v>
      </c>
      <c r="M58" s="45" t="s">
        <v>1519</v>
      </c>
      <c r="N58" s="43" t="s">
        <v>704</v>
      </c>
      <c r="O58" s="43" t="s">
        <v>704</v>
      </c>
      <c r="P58" s="43" t="s">
        <v>534</v>
      </c>
      <c r="Q58" s="46">
        <v>1713.21</v>
      </c>
      <c r="R58" s="46">
        <v>1713.21</v>
      </c>
      <c r="S58" s="46">
        <v>0</v>
      </c>
      <c r="T58" s="46">
        <v>0</v>
      </c>
      <c r="U58" s="46">
        <v>0</v>
      </c>
      <c r="V58" s="46">
        <v>0</v>
      </c>
      <c r="W58" s="46">
        <v>0</v>
      </c>
      <c r="X58" s="46">
        <v>0</v>
      </c>
      <c r="Y58" s="46">
        <v>0</v>
      </c>
      <c r="Z58" s="46">
        <v>0</v>
      </c>
      <c r="AA58" s="46">
        <v>0</v>
      </c>
      <c r="AB58" s="46">
        <v>0</v>
      </c>
      <c r="AC58" s="46">
        <v>0</v>
      </c>
      <c r="AD58" s="46">
        <v>0</v>
      </c>
      <c r="AE58" s="31"/>
      <c r="AF58" s="31"/>
      <c r="AG58" s="46">
        <v>0</v>
      </c>
      <c r="AH58" s="43">
        <f t="shared" si="3"/>
        <v>41487</v>
      </c>
      <c r="AI58" s="46"/>
      <c r="AJ58" s="43">
        <f t="shared" si="4"/>
        <v>41487</v>
      </c>
      <c r="AK58" s="43">
        <f t="shared" si="5"/>
        <v>53540</v>
      </c>
      <c r="AL58" s="47">
        <f t="shared" si="6"/>
        <v>319</v>
      </c>
      <c r="AM58" s="47">
        <f t="shared" si="7"/>
        <v>0</v>
      </c>
      <c r="AN58" s="47">
        <f t="shared" si="8"/>
        <v>307</v>
      </c>
      <c r="AO58" s="47">
        <f t="shared" si="9"/>
        <v>12</v>
      </c>
      <c r="AP58" s="47" t="b">
        <f t="shared" si="10"/>
        <v>0</v>
      </c>
      <c r="AQ58" s="47">
        <f t="shared" si="11"/>
        <v>0</v>
      </c>
      <c r="AR58" s="46">
        <f t="shared" si="12"/>
        <v>0</v>
      </c>
    </row>
    <row r="59" spans="2:44" x14ac:dyDescent="0.2">
      <c r="B59" s="40">
        <v>49</v>
      </c>
      <c r="C59" s="41" t="s">
        <v>930</v>
      </c>
      <c r="D59" s="41" t="s">
        <v>924</v>
      </c>
      <c r="E59" s="41">
        <v>708</v>
      </c>
      <c r="F59" s="41" t="s">
        <v>806</v>
      </c>
      <c r="G59" s="41" t="str">
        <f t="shared" si="2"/>
        <v>TS</v>
      </c>
      <c r="H59" s="42" t="s">
        <v>1321</v>
      </c>
      <c r="I59" s="43">
        <v>41486</v>
      </c>
      <c r="J59" s="43" t="s">
        <v>704</v>
      </c>
      <c r="K59" s="43" t="s">
        <v>704</v>
      </c>
      <c r="L59" s="44">
        <v>33</v>
      </c>
      <c r="M59" s="45" t="s">
        <v>1519</v>
      </c>
      <c r="N59" s="43" t="s">
        <v>704</v>
      </c>
      <c r="O59" s="43" t="s">
        <v>704</v>
      </c>
      <c r="P59" s="43" t="s">
        <v>534</v>
      </c>
      <c r="Q59" s="46">
        <v>1010.5</v>
      </c>
      <c r="R59" s="46">
        <v>1010.5</v>
      </c>
      <c r="S59" s="46">
        <v>0</v>
      </c>
      <c r="T59" s="46">
        <v>0</v>
      </c>
      <c r="U59" s="46">
        <v>0</v>
      </c>
      <c r="V59" s="46">
        <v>0</v>
      </c>
      <c r="W59" s="46">
        <v>0</v>
      </c>
      <c r="X59" s="46">
        <v>0</v>
      </c>
      <c r="Y59" s="46">
        <v>0</v>
      </c>
      <c r="Z59" s="46">
        <v>0</v>
      </c>
      <c r="AA59" s="46">
        <v>0</v>
      </c>
      <c r="AB59" s="46">
        <v>0</v>
      </c>
      <c r="AC59" s="46">
        <v>0</v>
      </c>
      <c r="AD59" s="46">
        <v>0</v>
      </c>
      <c r="AE59" s="31"/>
      <c r="AF59" s="31"/>
      <c r="AG59" s="46">
        <v>0</v>
      </c>
      <c r="AH59" s="43">
        <f t="shared" si="3"/>
        <v>41487</v>
      </c>
      <c r="AI59" s="46"/>
      <c r="AJ59" s="43">
        <f t="shared" si="4"/>
        <v>41487</v>
      </c>
      <c r="AK59" s="43">
        <f t="shared" si="5"/>
        <v>53540</v>
      </c>
      <c r="AL59" s="47">
        <f t="shared" si="6"/>
        <v>319</v>
      </c>
      <c r="AM59" s="47">
        <f t="shared" si="7"/>
        <v>0</v>
      </c>
      <c r="AN59" s="47">
        <f t="shared" si="8"/>
        <v>307</v>
      </c>
      <c r="AO59" s="47">
        <f t="shared" si="9"/>
        <v>12</v>
      </c>
      <c r="AP59" s="47" t="b">
        <f t="shared" si="10"/>
        <v>0</v>
      </c>
      <c r="AQ59" s="47">
        <f t="shared" si="11"/>
        <v>0</v>
      </c>
      <c r="AR59" s="46">
        <f t="shared" si="12"/>
        <v>0</v>
      </c>
    </row>
    <row r="60" spans="2:44" x14ac:dyDescent="0.2">
      <c r="B60" s="40">
        <v>50</v>
      </c>
      <c r="C60" s="41" t="s">
        <v>931</v>
      </c>
      <c r="D60" s="41" t="s">
        <v>924</v>
      </c>
      <c r="E60" s="41">
        <v>708</v>
      </c>
      <c r="F60" s="41" t="s">
        <v>806</v>
      </c>
      <c r="G60" s="41" t="str">
        <f t="shared" si="2"/>
        <v>TS</v>
      </c>
      <c r="H60" s="42" t="s">
        <v>1322</v>
      </c>
      <c r="I60" s="43">
        <v>41486</v>
      </c>
      <c r="J60" s="43" t="s">
        <v>704</v>
      </c>
      <c r="K60" s="43" t="s">
        <v>704</v>
      </c>
      <c r="L60" s="44">
        <v>33</v>
      </c>
      <c r="M60" s="45" t="s">
        <v>1519</v>
      </c>
      <c r="N60" s="43" t="s">
        <v>704</v>
      </c>
      <c r="O60" s="43" t="s">
        <v>704</v>
      </c>
      <c r="P60" s="43" t="s">
        <v>534</v>
      </c>
      <c r="Q60" s="46">
        <v>3530.95</v>
      </c>
      <c r="R60" s="46">
        <v>3530.95</v>
      </c>
      <c r="S60" s="46">
        <v>0</v>
      </c>
      <c r="T60" s="46">
        <v>0</v>
      </c>
      <c r="U60" s="46">
        <v>0</v>
      </c>
      <c r="V60" s="46">
        <v>0</v>
      </c>
      <c r="W60" s="46">
        <v>0</v>
      </c>
      <c r="X60" s="46">
        <v>0</v>
      </c>
      <c r="Y60" s="46">
        <v>0</v>
      </c>
      <c r="Z60" s="46">
        <v>0</v>
      </c>
      <c r="AA60" s="46">
        <v>0</v>
      </c>
      <c r="AB60" s="46">
        <v>0</v>
      </c>
      <c r="AC60" s="46">
        <v>0</v>
      </c>
      <c r="AD60" s="46">
        <v>0</v>
      </c>
      <c r="AE60" s="31"/>
      <c r="AF60" s="31"/>
      <c r="AG60" s="46">
        <v>0</v>
      </c>
      <c r="AH60" s="43">
        <f t="shared" si="3"/>
        <v>41487</v>
      </c>
      <c r="AI60" s="46"/>
      <c r="AJ60" s="43">
        <f t="shared" si="4"/>
        <v>41487</v>
      </c>
      <c r="AK60" s="43">
        <f t="shared" si="5"/>
        <v>53540</v>
      </c>
      <c r="AL60" s="47">
        <f t="shared" si="6"/>
        <v>319</v>
      </c>
      <c r="AM60" s="47">
        <f t="shared" si="7"/>
        <v>0</v>
      </c>
      <c r="AN60" s="47">
        <f t="shared" si="8"/>
        <v>307</v>
      </c>
      <c r="AO60" s="47">
        <f t="shared" si="9"/>
        <v>12</v>
      </c>
      <c r="AP60" s="47" t="b">
        <f t="shared" si="10"/>
        <v>0</v>
      </c>
      <c r="AQ60" s="47">
        <f t="shared" si="11"/>
        <v>0</v>
      </c>
      <c r="AR60" s="46">
        <f t="shared" si="12"/>
        <v>0</v>
      </c>
    </row>
    <row r="61" spans="2:44" x14ac:dyDescent="0.2">
      <c r="B61" s="40">
        <v>51</v>
      </c>
      <c r="C61" s="41" t="s">
        <v>932</v>
      </c>
      <c r="D61" s="41" t="s">
        <v>881</v>
      </c>
      <c r="E61" s="41">
        <v>714</v>
      </c>
      <c r="F61" s="41" t="s">
        <v>806</v>
      </c>
      <c r="G61" s="41" t="str">
        <f t="shared" si="2"/>
        <v>TS</v>
      </c>
      <c r="H61" s="42" t="s">
        <v>1323</v>
      </c>
      <c r="I61" s="43">
        <v>41486</v>
      </c>
      <c r="J61" s="43" t="s">
        <v>704</v>
      </c>
      <c r="K61" s="43" t="s">
        <v>704</v>
      </c>
      <c r="L61" s="44">
        <v>33</v>
      </c>
      <c r="M61" s="45" t="s">
        <v>1519</v>
      </c>
      <c r="N61" s="43" t="s">
        <v>704</v>
      </c>
      <c r="O61" s="43" t="s">
        <v>704</v>
      </c>
      <c r="P61" s="43" t="s">
        <v>534</v>
      </c>
      <c r="Q61" s="46">
        <v>1571.69</v>
      </c>
      <c r="R61" s="46">
        <v>0</v>
      </c>
      <c r="S61" s="46">
        <v>1571.69</v>
      </c>
      <c r="T61" s="46">
        <v>0</v>
      </c>
      <c r="U61" s="46">
        <v>0</v>
      </c>
      <c r="V61" s="46">
        <v>0</v>
      </c>
      <c r="W61" s="46">
        <v>0</v>
      </c>
      <c r="X61" s="46">
        <v>0</v>
      </c>
      <c r="Y61" s="46">
        <v>0</v>
      </c>
      <c r="Z61" s="46">
        <v>0</v>
      </c>
      <c r="AA61" s="46">
        <v>0</v>
      </c>
      <c r="AB61" s="46">
        <v>0</v>
      </c>
      <c r="AC61" s="46">
        <v>0</v>
      </c>
      <c r="AD61" s="46">
        <v>0</v>
      </c>
      <c r="AE61" s="31"/>
      <c r="AF61" s="31"/>
      <c r="AG61" s="46">
        <v>0</v>
      </c>
      <c r="AH61" s="43">
        <f t="shared" si="3"/>
        <v>41487</v>
      </c>
      <c r="AI61" s="46"/>
      <c r="AJ61" s="43">
        <f t="shared" si="4"/>
        <v>41487</v>
      </c>
      <c r="AK61" s="43">
        <f t="shared" si="5"/>
        <v>53540</v>
      </c>
      <c r="AL61" s="47">
        <f t="shared" si="6"/>
        <v>319</v>
      </c>
      <c r="AM61" s="47">
        <f t="shared" si="7"/>
        <v>0</v>
      </c>
      <c r="AN61" s="47">
        <f t="shared" si="8"/>
        <v>307</v>
      </c>
      <c r="AO61" s="47">
        <f t="shared" si="9"/>
        <v>12</v>
      </c>
      <c r="AP61" s="47" t="b">
        <f t="shared" si="10"/>
        <v>0</v>
      </c>
      <c r="AQ61" s="47">
        <f t="shared" si="11"/>
        <v>0</v>
      </c>
      <c r="AR61" s="46">
        <f t="shared" si="12"/>
        <v>0</v>
      </c>
    </row>
    <row r="62" spans="2:44" x14ac:dyDescent="0.2">
      <c r="B62" s="40">
        <v>52</v>
      </c>
      <c r="C62" s="41" t="s">
        <v>933</v>
      </c>
      <c r="D62" s="41" t="s">
        <v>881</v>
      </c>
      <c r="E62" s="41">
        <v>714</v>
      </c>
      <c r="F62" s="41" t="s">
        <v>806</v>
      </c>
      <c r="G62" s="41" t="str">
        <f t="shared" si="2"/>
        <v>TS</v>
      </c>
      <c r="H62" s="42" t="s">
        <v>1324</v>
      </c>
      <c r="I62" s="43">
        <v>41486</v>
      </c>
      <c r="J62" s="43" t="s">
        <v>704</v>
      </c>
      <c r="K62" s="43" t="s">
        <v>704</v>
      </c>
      <c r="L62" s="44">
        <v>33</v>
      </c>
      <c r="M62" s="45" t="s">
        <v>1519</v>
      </c>
      <c r="N62" s="43" t="s">
        <v>704</v>
      </c>
      <c r="O62" s="43" t="s">
        <v>704</v>
      </c>
      <c r="P62" s="43" t="s">
        <v>534</v>
      </c>
      <c r="Q62" s="46">
        <v>2306</v>
      </c>
      <c r="R62" s="46">
        <v>0</v>
      </c>
      <c r="S62" s="46">
        <v>2306</v>
      </c>
      <c r="T62" s="46">
        <v>0</v>
      </c>
      <c r="U62" s="46">
        <v>0</v>
      </c>
      <c r="V62" s="46">
        <v>0</v>
      </c>
      <c r="W62" s="46">
        <v>0</v>
      </c>
      <c r="X62" s="46">
        <v>0</v>
      </c>
      <c r="Y62" s="46">
        <v>0</v>
      </c>
      <c r="Z62" s="46">
        <v>0</v>
      </c>
      <c r="AA62" s="46">
        <v>0</v>
      </c>
      <c r="AB62" s="46">
        <v>0</v>
      </c>
      <c r="AC62" s="46">
        <v>0</v>
      </c>
      <c r="AD62" s="46">
        <v>0</v>
      </c>
      <c r="AE62" s="31"/>
      <c r="AF62" s="31"/>
      <c r="AG62" s="46">
        <v>0</v>
      </c>
      <c r="AH62" s="43">
        <f t="shared" si="3"/>
        <v>41487</v>
      </c>
      <c r="AI62" s="46"/>
      <c r="AJ62" s="43">
        <f t="shared" si="4"/>
        <v>41487</v>
      </c>
      <c r="AK62" s="43">
        <f t="shared" si="5"/>
        <v>53540</v>
      </c>
      <c r="AL62" s="47">
        <f t="shared" si="6"/>
        <v>319</v>
      </c>
      <c r="AM62" s="47">
        <f t="shared" si="7"/>
        <v>0</v>
      </c>
      <c r="AN62" s="47">
        <f t="shared" si="8"/>
        <v>307</v>
      </c>
      <c r="AO62" s="47">
        <f t="shared" si="9"/>
        <v>12</v>
      </c>
      <c r="AP62" s="47" t="b">
        <f t="shared" si="10"/>
        <v>0</v>
      </c>
      <c r="AQ62" s="47">
        <f t="shared" si="11"/>
        <v>0</v>
      </c>
      <c r="AR62" s="46">
        <f t="shared" si="12"/>
        <v>0</v>
      </c>
    </row>
    <row r="63" spans="2:44" x14ac:dyDescent="0.2">
      <c r="B63" s="40">
        <v>53</v>
      </c>
      <c r="C63" s="41" t="s">
        <v>934</v>
      </c>
      <c r="D63" s="41" t="s">
        <v>881</v>
      </c>
      <c r="E63" s="41">
        <v>714</v>
      </c>
      <c r="F63" s="41" t="s">
        <v>806</v>
      </c>
      <c r="G63" s="41" t="str">
        <f t="shared" si="2"/>
        <v>TS</v>
      </c>
      <c r="H63" s="42" t="s">
        <v>1325</v>
      </c>
      <c r="I63" s="43">
        <v>41486</v>
      </c>
      <c r="J63" s="43" t="s">
        <v>704</v>
      </c>
      <c r="K63" s="43" t="s">
        <v>704</v>
      </c>
      <c r="L63" s="44">
        <v>45</v>
      </c>
      <c r="M63" s="45" t="s">
        <v>1519</v>
      </c>
      <c r="N63" s="43" t="s">
        <v>704</v>
      </c>
      <c r="O63" s="43" t="s">
        <v>704</v>
      </c>
      <c r="P63" s="43" t="s">
        <v>534</v>
      </c>
      <c r="Q63" s="46">
        <v>14747.34</v>
      </c>
      <c r="R63" s="46">
        <v>0</v>
      </c>
      <c r="S63" s="46">
        <v>14747.34</v>
      </c>
      <c r="T63" s="46">
        <v>0</v>
      </c>
      <c r="U63" s="46">
        <v>0</v>
      </c>
      <c r="V63" s="46">
        <v>0</v>
      </c>
      <c r="W63" s="46">
        <v>0</v>
      </c>
      <c r="X63" s="46">
        <v>0</v>
      </c>
      <c r="Y63" s="46">
        <v>0</v>
      </c>
      <c r="Z63" s="46">
        <v>0</v>
      </c>
      <c r="AA63" s="46">
        <v>0</v>
      </c>
      <c r="AB63" s="46">
        <v>0</v>
      </c>
      <c r="AC63" s="46">
        <v>0</v>
      </c>
      <c r="AD63" s="46">
        <v>0</v>
      </c>
      <c r="AE63" s="31"/>
      <c r="AF63" s="31"/>
      <c r="AG63" s="46">
        <v>0</v>
      </c>
      <c r="AH63" s="43">
        <f t="shared" si="3"/>
        <v>41487</v>
      </c>
      <c r="AI63" s="46"/>
      <c r="AJ63" s="43">
        <f t="shared" si="4"/>
        <v>41487</v>
      </c>
      <c r="AK63" s="43">
        <f t="shared" si="5"/>
        <v>57923</v>
      </c>
      <c r="AL63" s="47">
        <f t="shared" si="6"/>
        <v>463</v>
      </c>
      <c r="AM63" s="47">
        <f t="shared" si="7"/>
        <v>0</v>
      </c>
      <c r="AN63" s="47">
        <f t="shared" si="8"/>
        <v>451</v>
      </c>
      <c r="AO63" s="47">
        <f t="shared" si="9"/>
        <v>12</v>
      </c>
      <c r="AP63" s="47" t="b">
        <f t="shared" si="10"/>
        <v>0</v>
      </c>
      <c r="AQ63" s="47">
        <f t="shared" si="11"/>
        <v>0</v>
      </c>
      <c r="AR63" s="46">
        <f t="shared" si="12"/>
        <v>0</v>
      </c>
    </row>
    <row r="64" spans="2:44" x14ac:dyDescent="0.2">
      <c r="B64" s="40">
        <v>54</v>
      </c>
      <c r="C64" s="41" t="s">
        <v>935</v>
      </c>
      <c r="D64" s="41" t="s">
        <v>881</v>
      </c>
      <c r="E64" s="41">
        <v>714</v>
      </c>
      <c r="F64" s="41" t="s">
        <v>806</v>
      </c>
      <c r="G64" s="41" t="str">
        <f t="shared" si="2"/>
        <v>TS</v>
      </c>
      <c r="H64" s="42" t="s">
        <v>1326</v>
      </c>
      <c r="I64" s="43">
        <v>41486</v>
      </c>
      <c r="J64" s="43" t="s">
        <v>704</v>
      </c>
      <c r="K64" s="43" t="s">
        <v>704</v>
      </c>
      <c r="L64" s="44">
        <v>33</v>
      </c>
      <c r="M64" s="45" t="s">
        <v>1519</v>
      </c>
      <c r="N64" s="43" t="s">
        <v>704</v>
      </c>
      <c r="O64" s="43" t="s">
        <v>704</v>
      </c>
      <c r="P64" s="43" t="s">
        <v>534</v>
      </c>
      <c r="Q64" s="46">
        <v>147.4</v>
      </c>
      <c r="R64" s="46">
        <v>0</v>
      </c>
      <c r="S64" s="46">
        <v>147.4</v>
      </c>
      <c r="T64" s="46">
        <v>0</v>
      </c>
      <c r="U64" s="46">
        <v>0</v>
      </c>
      <c r="V64" s="46">
        <v>0</v>
      </c>
      <c r="W64" s="46">
        <v>0</v>
      </c>
      <c r="X64" s="46">
        <v>0</v>
      </c>
      <c r="Y64" s="46">
        <v>0</v>
      </c>
      <c r="Z64" s="46">
        <v>0</v>
      </c>
      <c r="AA64" s="46">
        <v>0</v>
      </c>
      <c r="AB64" s="46">
        <v>0</v>
      </c>
      <c r="AC64" s="46">
        <v>0</v>
      </c>
      <c r="AD64" s="46">
        <v>0</v>
      </c>
      <c r="AE64" s="31"/>
      <c r="AF64" s="31"/>
      <c r="AG64" s="46">
        <v>0</v>
      </c>
      <c r="AH64" s="43">
        <f t="shared" si="3"/>
        <v>41487</v>
      </c>
      <c r="AI64" s="46"/>
      <c r="AJ64" s="43">
        <f t="shared" si="4"/>
        <v>41487</v>
      </c>
      <c r="AK64" s="43">
        <f t="shared" si="5"/>
        <v>53540</v>
      </c>
      <c r="AL64" s="47">
        <f t="shared" si="6"/>
        <v>319</v>
      </c>
      <c r="AM64" s="47">
        <f t="shared" si="7"/>
        <v>0</v>
      </c>
      <c r="AN64" s="47">
        <f t="shared" si="8"/>
        <v>307</v>
      </c>
      <c r="AO64" s="47">
        <f t="shared" si="9"/>
        <v>12</v>
      </c>
      <c r="AP64" s="47" t="b">
        <f t="shared" si="10"/>
        <v>0</v>
      </c>
      <c r="AQ64" s="47">
        <f t="shared" si="11"/>
        <v>0</v>
      </c>
      <c r="AR64" s="46">
        <f t="shared" si="12"/>
        <v>0</v>
      </c>
    </row>
    <row r="65" spans="2:44" x14ac:dyDescent="0.2">
      <c r="B65" s="40">
        <v>55</v>
      </c>
      <c r="C65" s="41" t="s">
        <v>936</v>
      </c>
      <c r="D65" s="41" t="s">
        <v>881</v>
      </c>
      <c r="E65" s="41">
        <v>714</v>
      </c>
      <c r="F65" s="41" t="s">
        <v>806</v>
      </c>
      <c r="G65" s="41" t="str">
        <f t="shared" si="2"/>
        <v>TS</v>
      </c>
      <c r="H65" s="42" t="s">
        <v>1327</v>
      </c>
      <c r="I65" s="43">
        <v>41486</v>
      </c>
      <c r="J65" s="43" t="s">
        <v>704</v>
      </c>
      <c r="K65" s="43" t="s">
        <v>704</v>
      </c>
      <c r="L65" s="44">
        <v>33</v>
      </c>
      <c r="M65" s="45" t="s">
        <v>1519</v>
      </c>
      <c r="N65" s="43" t="s">
        <v>704</v>
      </c>
      <c r="O65" s="43" t="s">
        <v>704</v>
      </c>
      <c r="P65" s="43" t="s">
        <v>534</v>
      </c>
      <c r="Q65" s="46">
        <v>393.03</v>
      </c>
      <c r="R65" s="46">
        <v>0</v>
      </c>
      <c r="S65" s="46">
        <v>393.03</v>
      </c>
      <c r="T65" s="46">
        <v>0</v>
      </c>
      <c r="U65" s="46">
        <v>0</v>
      </c>
      <c r="V65" s="46">
        <v>0</v>
      </c>
      <c r="W65" s="46">
        <v>0</v>
      </c>
      <c r="X65" s="46">
        <v>0</v>
      </c>
      <c r="Y65" s="46">
        <v>0</v>
      </c>
      <c r="Z65" s="46">
        <v>0</v>
      </c>
      <c r="AA65" s="46">
        <v>0</v>
      </c>
      <c r="AB65" s="46">
        <v>0</v>
      </c>
      <c r="AC65" s="46">
        <v>0</v>
      </c>
      <c r="AD65" s="46">
        <v>0</v>
      </c>
      <c r="AE65" s="31"/>
      <c r="AF65" s="31"/>
      <c r="AG65" s="46">
        <v>0</v>
      </c>
      <c r="AH65" s="43">
        <f t="shared" si="3"/>
        <v>41487</v>
      </c>
      <c r="AI65" s="46"/>
      <c r="AJ65" s="43">
        <f t="shared" si="4"/>
        <v>41487</v>
      </c>
      <c r="AK65" s="43">
        <f t="shared" si="5"/>
        <v>53540</v>
      </c>
      <c r="AL65" s="47">
        <f t="shared" si="6"/>
        <v>319</v>
      </c>
      <c r="AM65" s="47">
        <f t="shared" si="7"/>
        <v>0</v>
      </c>
      <c r="AN65" s="47">
        <f t="shared" si="8"/>
        <v>307</v>
      </c>
      <c r="AO65" s="47">
        <f t="shared" si="9"/>
        <v>12</v>
      </c>
      <c r="AP65" s="47" t="b">
        <f t="shared" si="10"/>
        <v>0</v>
      </c>
      <c r="AQ65" s="47">
        <f t="shared" si="11"/>
        <v>0</v>
      </c>
      <c r="AR65" s="46">
        <f t="shared" si="12"/>
        <v>0</v>
      </c>
    </row>
    <row r="66" spans="2:44" x14ac:dyDescent="0.2">
      <c r="B66" s="40">
        <v>56</v>
      </c>
      <c r="C66" s="41" t="s">
        <v>937</v>
      </c>
      <c r="D66" s="41" t="s">
        <v>881</v>
      </c>
      <c r="E66" s="41">
        <v>714</v>
      </c>
      <c r="F66" s="41" t="s">
        <v>806</v>
      </c>
      <c r="G66" s="41" t="str">
        <f t="shared" si="2"/>
        <v>TS</v>
      </c>
      <c r="H66" s="42" t="s">
        <v>1328</v>
      </c>
      <c r="I66" s="43">
        <v>41486</v>
      </c>
      <c r="J66" s="43" t="s">
        <v>704</v>
      </c>
      <c r="K66" s="43" t="s">
        <v>704</v>
      </c>
      <c r="L66" s="44">
        <v>33</v>
      </c>
      <c r="M66" s="45" t="s">
        <v>1519</v>
      </c>
      <c r="N66" s="43" t="s">
        <v>704</v>
      </c>
      <c r="O66" s="43" t="s">
        <v>704</v>
      </c>
      <c r="P66" s="43" t="s">
        <v>534</v>
      </c>
      <c r="Q66" s="46">
        <v>130.49</v>
      </c>
      <c r="R66" s="46">
        <v>0</v>
      </c>
      <c r="S66" s="46">
        <v>130.49</v>
      </c>
      <c r="T66" s="46">
        <v>0</v>
      </c>
      <c r="U66" s="46">
        <v>0</v>
      </c>
      <c r="V66" s="46">
        <v>0</v>
      </c>
      <c r="W66" s="46">
        <v>0</v>
      </c>
      <c r="X66" s="46">
        <v>0</v>
      </c>
      <c r="Y66" s="46">
        <v>0</v>
      </c>
      <c r="Z66" s="46">
        <v>0</v>
      </c>
      <c r="AA66" s="46">
        <v>0</v>
      </c>
      <c r="AB66" s="46">
        <v>0</v>
      </c>
      <c r="AC66" s="46">
        <v>0</v>
      </c>
      <c r="AD66" s="46">
        <v>0</v>
      </c>
      <c r="AE66" s="31"/>
      <c r="AF66" s="31"/>
      <c r="AG66" s="46">
        <v>0</v>
      </c>
      <c r="AH66" s="43">
        <f t="shared" si="3"/>
        <v>41487</v>
      </c>
      <c r="AI66" s="46"/>
      <c r="AJ66" s="43">
        <f t="shared" si="4"/>
        <v>41487</v>
      </c>
      <c r="AK66" s="43">
        <f t="shared" si="5"/>
        <v>53540</v>
      </c>
      <c r="AL66" s="47">
        <f t="shared" si="6"/>
        <v>319</v>
      </c>
      <c r="AM66" s="47">
        <f t="shared" si="7"/>
        <v>0</v>
      </c>
      <c r="AN66" s="47">
        <f t="shared" si="8"/>
        <v>307</v>
      </c>
      <c r="AO66" s="47">
        <f t="shared" si="9"/>
        <v>12</v>
      </c>
      <c r="AP66" s="47" t="b">
        <f t="shared" si="10"/>
        <v>0</v>
      </c>
      <c r="AQ66" s="47">
        <f t="shared" si="11"/>
        <v>0</v>
      </c>
      <c r="AR66" s="46">
        <f t="shared" si="12"/>
        <v>0</v>
      </c>
    </row>
    <row r="67" spans="2:44" x14ac:dyDescent="0.2">
      <c r="B67" s="40">
        <v>57</v>
      </c>
      <c r="C67" s="41" t="s">
        <v>938</v>
      </c>
      <c r="D67" s="41" t="s">
        <v>881</v>
      </c>
      <c r="E67" s="41">
        <v>714</v>
      </c>
      <c r="F67" s="41" t="s">
        <v>806</v>
      </c>
      <c r="G67" s="41" t="str">
        <f t="shared" si="2"/>
        <v>TS</v>
      </c>
      <c r="H67" s="42" t="s">
        <v>1329</v>
      </c>
      <c r="I67" s="43">
        <v>41486</v>
      </c>
      <c r="J67" s="43" t="s">
        <v>704</v>
      </c>
      <c r="K67" s="43" t="s">
        <v>704</v>
      </c>
      <c r="L67" s="44">
        <v>33</v>
      </c>
      <c r="M67" s="45" t="s">
        <v>1519</v>
      </c>
      <c r="N67" s="43" t="s">
        <v>704</v>
      </c>
      <c r="O67" s="43" t="s">
        <v>704</v>
      </c>
      <c r="P67" s="43" t="s">
        <v>534</v>
      </c>
      <c r="Q67" s="46">
        <v>144.34</v>
      </c>
      <c r="R67" s="46">
        <v>0</v>
      </c>
      <c r="S67" s="46">
        <v>144.34</v>
      </c>
      <c r="T67" s="46">
        <v>0</v>
      </c>
      <c r="U67" s="46">
        <v>0</v>
      </c>
      <c r="V67" s="46">
        <v>0</v>
      </c>
      <c r="W67" s="46">
        <v>0</v>
      </c>
      <c r="X67" s="46">
        <v>0</v>
      </c>
      <c r="Y67" s="46">
        <v>0</v>
      </c>
      <c r="Z67" s="46">
        <v>0</v>
      </c>
      <c r="AA67" s="46">
        <v>0</v>
      </c>
      <c r="AB67" s="46">
        <v>0</v>
      </c>
      <c r="AC67" s="46">
        <v>0</v>
      </c>
      <c r="AD67" s="46">
        <v>0</v>
      </c>
      <c r="AE67" s="31"/>
      <c r="AF67" s="31"/>
      <c r="AG67" s="46">
        <v>0</v>
      </c>
      <c r="AH67" s="43">
        <f t="shared" si="3"/>
        <v>41487</v>
      </c>
      <c r="AI67" s="46"/>
      <c r="AJ67" s="43">
        <f t="shared" si="4"/>
        <v>41487</v>
      </c>
      <c r="AK67" s="43">
        <f t="shared" si="5"/>
        <v>53540</v>
      </c>
      <c r="AL67" s="47">
        <f t="shared" si="6"/>
        <v>319</v>
      </c>
      <c r="AM67" s="47">
        <f t="shared" si="7"/>
        <v>0</v>
      </c>
      <c r="AN67" s="47">
        <f t="shared" si="8"/>
        <v>307</v>
      </c>
      <c r="AO67" s="47">
        <f t="shared" si="9"/>
        <v>12</v>
      </c>
      <c r="AP67" s="47" t="b">
        <f t="shared" si="10"/>
        <v>0</v>
      </c>
      <c r="AQ67" s="47">
        <f t="shared" si="11"/>
        <v>0</v>
      </c>
      <c r="AR67" s="46">
        <f t="shared" si="12"/>
        <v>0</v>
      </c>
    </row>
    <row r="68" spans="2:44" x14ac:dyDescent="0.2">
      <c r="B68" s="40">
        <v>58</v>
      </c>
      <c r="C68" s="41" t="s">
        <v>939</v>
      </c>
      <c r="D68" s="41" t="s">
        <v>881</v>
      </c>
      <c r="E68" s="41">
        <v>714</v>
      </c>
      <c r="F68" s="41" t="s">
        <v>806</v>
      </c>
      <c r="G68" s="41" t="str">
        <f t="shared" si="2"/>
        <v>TS</v>
      </c>
      <c r="H68" s="42" t="s">
        <v>1330</v>
      </c>
      <c r="I68" s="43">
        <v>41486</v>
      </c>
      <c r="J68" s="43" t="s">
        <v>704</v>
      </c>
      <c r="K68" s="43" t="s">
        <v>704</v>
      </c>
      <c r="L68" s="44">
        <v>33</v>
      </c>
      <c r="M68" s="45" t="s">
        <v>1519</v>
      </c>
      <c r="N68" s="43" t="s">
        <v>704</v>
      </c>
      <c r="O68" s="43" t="s">
        <v>704</v>
      </c>
      <c r="P68" s="43" t="s">
        <v>534</v>
      </c>
      <c r="Q68" s="46">
        <v>75.56</v>
      </c>
      <c r="R68" s="46">
        <v>0</v>
      </c>
      <c r="S68" s="46">
        <v>75.56</v>
      </c>
      <c r="T68" s="46">
        <v>0</v>
      </c>
      <c r="U68" s="46">
        <v>0</v>
      </c>
      <c r="V68" s="46">
        <v>0</v>
      </c>
      <c r="W68" s="46">
        <v>0</v>
      </c>
      <c r="X68" s="46">
        <v>0</v>
      </c>
      <c r="Y68" s="46">
        <v>0</v>
      </c>
      <c r="Z68" s="46">
        <v>0</v>
      </c>
      <c r="AA68" s="46">
        <v>0</v>
      </c>
      <c r="AB68" s="46">
        <v>0</v>
      </c>
      <c r="AC68" s="46">
        <v>0</v>
      </c>
      <c r="AD68" s="46">
        <v>0</v>
      </c>
      <c r="AE68" s="31"/>
      <c r="AF68" s="31"/>
      <c r="AG68" s="46">
        <v>0</v>
      </c>
      <c r="AH68" s="43">
        <f t="shared" si="3"/>
        <v>41487</v>
      </c>
      <c r="AI68" s="46"/>
      <c r="AJ68" s="43">
        <f t="shared" si="4"/>
        <v>41487</v>
      </c>
      <c r="AK68" s="43">
        <f t="shared" si="5"/>
        <v>53540</v>
      </c>
      <c r="AL68" s="47">
        <f t="shared" si="6"/>
        <v>319</v>
      </c>
      <c r="AM68" s="47">
        <f t="shared" si="7"/>
        <v>0</v>
      </c>
      <c r="AN68" s="47">
        <f t="shared" si="8"/>
        <v>307</v>
      </c>
      <c r="AO68" s="47">
        <f t="shared" si="9"/>
        <v>12</v>
      </c>
      <c r="AP68" s="47" t="b">
        <f t="shared" si="10"/>
        <v>0</v>
      </c>
      <c r="AQ68" s="47">
        <f t="shared" si="11"/>
        <v>0</v>
      </c>
      <c r="AR68" s="46">
        <f t="shared" si="12"/>
        <v>0</v>
      </c>
    </row>
    <row r="69" spans="2:44" x14ac:dyDescent="0.2">
      <c r="B69" s="40">
        <v>59</v>
      </c>
      <c r="C69" s="41" t="s">
        <v>940</v>
      </c>
      <c r="D69" s="41" t="s">
        <v>881</v>
      </c>
      <c r="E69" s="41">
        <v>714</v>
      </c>
      <c r="F69" s="41" t="s">
        <v>806</v>
      </c>
      <c r="G69" s="41" t="str">
        <f t="shared" si="2"/>
        <v>TS</v>
      </c>
      <c r="H69" s="42" t="s">
        <v>1331</v>
      </c>
      <c r="I69" s="43">
        <v>41486</v>
      </c>
      <c r="J69" s="43" t="s">
        <v>704</v>
      </c>
      <c r="K69" s="43" t="s">
        <v>704</v>
      </c>
      <c r="L69" s="44">
        <v>33</v>
      </c>
      <c r="M69" s="45" t="s">
        <v>1519</v>
      </c>
      <c r="N69" s="43" t="s">
        <v>704</v>
      </c>
      <c r="O69" s="43" t="s">
        <v>704</v>
      </c>
      <c r="P69" s="43" t="s">
        <v>534</v>
      </c>
      <c r="Q69" s="46">
        <v>54.31</v>
      </c>
      <c r="R69" s="46">
        <v>0</v>
      </c>
      <c r="S69" s="46">
        <v>54.31</v>
      </c>
      <c r="T69" s="46">
        <v>0</v>
      </c>
      <c r="U69" s="46">
        <v>0</v>
      </c>
      <c r="V69" s="46">
        <v>0</v>
      </c>
      <c r="W69" s="46">
        <v>0</v>
      </c>
      <c r="X69" s="46">
        <v>0</v>
      </c>
      <c r="Y69" s="46">
        <v>0</v>
      </c>
      <c r="Z69" s="46">
        <v>0</v>
      </c>
      <c r="AA69" s="46">
        <v>0</v>
      </c>
      <c r="AB69" s="46">
        <v>0</v>
      </c>
      <c r="AC69" s="46">
        <v>0</v>
      </c>
      <c r="AD69" s="46">
        <v>0</v>
      </c>
      <c r="AE69" s="31"/>
      <c r="AF69" s="31"/>
      <c r="AG69" s="46">
        <v>0</v>
      </c>
      <c r="AH69" s="43">
        <f t="shared" si="3"/>
        <v>41487</v>
      </c>
      <c r="AI69" s="46"/>
      <c r="AJ69" s="43">
        <f t="shared" si="4"/>
        <v>41487</v>
      </c>
      <c r="AK69" s="43">
        <f t="shared" si="5"/>
        <v>53540</v>
      </c>
      <c r="AL69" s="47">
        <f t="shared" si="6"/>
        <v>319</v>
      </c>
      <c r="AM69" s="47">
        <f t="shared" si="7"/>
        <v>0</v>
      </c>
      <c r="AN69" s="47">
        <f t="shared" si="8"/>
        <v>307</v>
      </c>
      <c r="AO69" s="47">
        <f t="shared" si="9"/>
        <v>12</v>
      </c>
      <c r="AP69" s="47" t="b">
        <f t="shared" si="10"/>
        <v>0</v>
      </c>
      <c r="AQ69" s="47">
        <f t="shared" si="11"/>
        <v>0</v>
      </c>
      <c r="AR69" s="46">
        <f t="shared" si="12"/>
        <v>0</v>
      </c>
    </row>
    <row r="70" spans="2:44" x14ac:dyDescent="0.2">
      <c r="B70" s="40">
        <v>60</v>
      </c>
      <c r="C70" s="41" t="s">
        <v>941</v>
      </c>
      <c r="D70" s="41" t="s">
        <v>881</v>
      </c>
      <c r="E70" s="41">
        <v>714</v>
      </c>
      <c r="F70" s="41" t="s">
        <v>806</v>
      </c>
      <c r="G70" s="41" t="str">
        <f t="shared" si="2"/>
        <v>TS</v>
      </c>
      <c r="H70" s="42" t="s">
        <v>1332</v>
      </c>
      <c r="I70" s="43">
        <v>41486</v>
      </c>
      <c r="J70" s="43" t="s">
        <v>704</v>
      </c>
      <c r="K70" s="43" t="s">
        <v>704</v>
      </c>
      <c r="L70" s="44">
        <v>33</v>
      </c>
      <c r="M70" s="45" t="s">
        <v>1519</v>
      </c>
      <c r="N70" s="43" t="s">
        <v>704</v>
      </c>
      <c r="O70" s="43" t="s">
        <v>704</v>
      </c>
      <c r="P70" s="43" t="s">
        <v>534</v>
      </c>
      <c r="Q70" s="46">
        <v>108.02</v>
      </c>
      <c r="R70" s="46">
        <v>0</v>
      </c>
      <c r="S70" s="46">
        <v>108.02</v>
      </c>
      <c r="T70" s="46">
        <v>0</v>
      </c>
      <c r="U70" s="46">
        <v>0</v>
      </c>
      <c r="V70" s="46">
        <v>0</v>
      </c>
      <c r="W70" s="46">
        <v>0</v>
      </c>
      <c r="X70" s="46">
        <v>0</v>
      </c>
      <c r="Y70" s="46">
        <v>0</v>
      </c>
      <c r="Z70" s="46">
        <v>0</v>
      </c>
      <c r="AA70" s="46">
        <v>0</v>
      </c>
      <c r="AB70" s="46">
        <v>0</v>
      </c>
      <c r="AC70" s="46">
        <v>0</v>
      </c>
      <c r="AD70" s="46">
        <v>0</v>
      </c>
      <c r="AE70" s="31"/>
      <c r="AF70" s="31"/>
      <c r="AG70" s="46">
        <v>0</v>
      </c>
      <c r="AH70" s="43">
        <f t="shared" si="3"/>
        <v>41487</v>
      </c>
      <c r="AI70" s="46"/>
      <c r="AJ70" s="43">
        <f t="shared" si="4"/>
        <v>41487</v>
      </c>
      <c r="AK70" s="43">
        <f t="shared" si="5"/>
        <v>53540</v>
      </c>
      <c r="AL70" s="47">
        <f t="shared" si="6"/>
        <v>319</v>
      </c>
      <c r="AM70" s="47">
        <f t="shared" si="7"/>
        <v>0</v>
      </c>
      <c r="AN70" s="47">
        <f t="shared" si="8"/>
        <v>307</v>
      </c>
      <c r="AO70" s="47">
        <f t="shared" si="9"/>
        <v>12</v>
      </c>
      <c r="AP70" s="47" t="b">
        <f t="shared" si="10"/>
        <v>0</v>
      </c>
      <c r="AQ70" s="47">
        <f t="shared" si="11"/>
        <v>0</v>
      </c>
      <c r="AR70" s="46">
        <f t="shared" si="12"/>
        <v>0</v>
      </c>
    </row>
    <row r="71" spans="2:44" x14ac:dyDescent="0.2">
      <c r="B71" s="40">
        <v>61</v>
      </c>
      <c r="C71" s="41" t="s">
        <v>942</v>
      </c>
      <c r="D71" s="41" t="s">
        <v>881</v>
      </c>
      <c r="E71" s="41">
        <v>714</v>
      </c>
      <c r="F71" s="41" t="s">
        <v>806</v>
      </c>
      <c r="G71" s="41" t="str">
        <f t="shared" si="2"/>
        <v>TS</v>
      </c>
      <c r="H71" s="42" t="s">
        <v>1333</v>
      </c>
      <c r="I71" s="43">
        <v>41486</v>
      </c>
      <c r="J71" s="43" t="s">
        <v>704</v>
      </c>
      <c r="K71" s="43" t="s">
        <v>704</v>
      </c>
      <c r="L71" s="44">
        <v>33</v>
      </c>
      <c r="M71" s="45" t="s">
        <v>1519</v>
      </c>
      <c r="N71" s="43" t="s">
        <v>704</v>
      </c>
      <c r="O71" s="43" t="s">
        <v>704</v>
      </c>
      <c r="P71" s="43" t="s">
        <v>534</v>
      </c>
      <c r="Q71" s="46">
        <v>241.1</v>
      </c>
      <c r="R71" s="46">
        <v>0</v>
      </c>
      <c r="S71" s="46">
        <v>241.1</v>
      </c>
      <c r="T71" s="46">
        <v>0</v>
      </c>
      <c r="U71" s="46">
        <v>0</v>
      </c>
      <c r="V71" s="46">
        <v>0</v>
      </c>
      <c r="W71" s="46">
        <v>0</v>
      </c>
      <c r="X71" s="46">
        <v>0</v>
      </c>
      <c r="Y71" s="46">
        <v>0</v>
      </c>
      <c r="Z71" s="46">
        <v>0</v>
      </c>
      <c r="AA71" s="46">
        <v>0</v>
      </c>
      <c r="AB71" s="46">
        <v>0</v>
      </c>
      <c r="AC71" s="46">
        <v>0</v>
      </c>
      <c r="AD71" s="46">
        <v>0</v>
      </c>
      <c r="AE71" s="31"/>
      <c r="AF71" s="31"/>
      <c r="AG71" s="46">
        <v>0</v>
      </c>
      <c r="AH71" s="43">
        <f t="shared" si="3"/>
        <v>41487</v>
      </c>
      <c r="AI71" s="46"/>
      <c r="AJ71" s="43">
        <f t="shared" si="4"/>
        <v>41487</v>
      </c>
      <c r="AK71" s="43">
        <f t="shared" si="5"/>
        <v>53540</v>
      </c>
      <c r="AL71" s="47">
        <f t="shared" si="6"/>
        <v>319</v>
      </c>
      <c r="AM71" s="47">
        <f t="shared" si="7"/>
        <v>0</v>
      </c>
      <c r="AN71" s="47">
        <f t="shared" si="8"/>
        <v>307</v>
      </c>
      <c r="AO71" s="47">
        <f t="shared" si="9"/>
        <v>12</v>
      </c>
      <c r="AP71" s="47" t="b">
        <f t="shared" si="10"/>
        <v>0</v>
      </c>
      <c r="AQ71" s="47">
        <f t="shared" si="11"/>
        <v>0</v>
      </c>
      <c r="AR71" s="46">
        <f t="shared" si="12"/>
        <v>0</v>
      </c>
    </row>
    <row r="72" spans="2:44" x14ac:dyDescent="0.2">
      <c r="B72" s="40">
        <v>62</v>
      </c>
      <c r="C72" s="41" t="s">
        <v>943</v>
      </c>
      <c r="D72" s="41" t="s">
        <v>881</v>
      </c>
      <c r="E72" s="41">
        <v>714</v>
      </c>
      <c r="F72" s="41" t="s">
        <v>806</v>
      </c>
      <c r="G72" s="41" t="str">
        <f t="shared" si="2"/>
        <v>TS</v>
      </c>
      <c r="H72" s="42" t="s">
        <v>1334</v>
      </c>
      <c r="I72" s="43">
        <v>41486</v>
      </c>
      <c r="J72" s="43" t="s">
        <v>704</v>
      </c>
      <c r="K72" s="43" t="s">
        <v>704</v>
      </c>
      <c r="L72" s="44">
        <v>33</v>
      </c>
      <c r="M72" s="45" t="s">
        <v>1519</v>
      </c>
      <c r="N72" s="43" t="s">
        <v>704</v>
      </c>
      <c r="O72" s="43" t="s">
        <v>704</v>
      </c>
      <c r="P72" s="43" t="s">
        <v>534</v>
      </c>
      <c r="Q72" s="46">
        <v>9.99</v>
      </c>
      <c r="R72" s="46">
        <v>0</v>
      </c>
      <c r="S72" s="46">
        <v>9.99</v>
      </c>
      <c r="T72" s="46">
        <v>0</v>
      </c>
      <c r="U72" s="46">
        <v>0</v>
      </c>
      <c r="V72" s="46">
        <v>0</v>
      </c>
      <c r="W72" s="46">
        <v>0</v>
      </c>
      <c r="X72" s="46">
        <v>0</v>
      </c>
      <c r="Y72" s="46">
        <v>0</v>
      </c>
      <c r="Z72" s="46">
        <v>0</v>
      </c>
      <c r="AA72" s="46">
        <v>0</v>
      </c>
      <c r="AB72" s="46">
        <v>0</v>
      </c>
      <c r="AC72" s="46">
        <v>0</v>
      </c>
      <c r="AD72" s="46">
        <v>0</v>
      </c>
      <c r="AE72" s="31"/>
      <c r="AF72" s="31"/>
      <c r="AG72" s="46">
        <v>0</v>
      </c>
      <c r="AH72" s="43">
        <f t="shared" si="3"/>
        <v>41487</v>
      </c>
      <c r="AI72" s="46"/>
      <c r="AJ72" s="43">
        <f t="shared" si="4"/>
        <v>41487</v>
      </c>
      <c r="AK72" s="43">
        <f t="shared" si="5"/>
        <v>53540</v>
      </c>
      <c r="AL72" s="47">
        <f t="shared" si="6"/>
        <v>319</v>
      </c>
      <c r="AM72" s="47">
        <f t="shared" si="7"/>
        <v>0</v>
      </c>
      <c r="AN72" s="47">
        <f t="shared" si="8"/>
        <v>307</v>
      </c>
      <c r="AO72" s="47">
        <f t="shared" si="9"/>
        <v>12</v>
      </c>
      <c r="AP72" s="47" t="b">
        <f t="shared" si="10"/>
        <v>0</v>
      </c>
      <c r="AQ72" s="47">
        <f t="shared" si="11"/>
        <v>0</v>
      </c>
      <c r="AR72" s="46">
        <f t="shared" si="12"/>
        <v>0</v>
      </c>
    </row>
    <row r="73" spans="2:44" x14ac:dyDescent="0.2">
      <c r="B73" s="40">
        <v>63</v>
      </c>
      <c r="C73" s="41" t="s">
        <v>944</v>
      </c>
      <c r="D73" s="41" t="s">
        <v>881</v>
      </c>
      <c r="E73" s="41">
        <v>714</v>
      </c>
      <c r="F73" s="41" t="s">
        <v>806</v>
      </c>
      <c r="G73" s="41" t="str">
        <f t="shared" si="2"/>
        <v>TS</v>
      </c>
      <c r="H73" s="42" t="s">
        <v>1335</v>
      </c>
      <c r="I73" s="43">
        <v>41486</v>
      </c>
      <c r="J73" s="43" t="s">
        <v>704</v>
      </c>
      <c r="K73" s="43" t="s">
        <v>704</v>
      </c>
      <c r="L73" s="44">
        <v>55</v>
      </c>
      <c r="M73" s="45" t="s">
        <v>1519</v>
      </c>
      <c r="N73" s="43" t="s">
        <v>704</v>
      </c>
      <c r="O73" s="43" t="s">
        <v>704</v>
      </c>
      <c r="P73" s="43" t="s">
        <v>534</v>
      </c>
      <c r="Q73" s="46">
        <v>1313.71</v>
      </c>
      <c r="R73" s="46">
        <v>0</v>
      </c>
      <c r="S73" s="46">
        <v>1313.71</v>
      </c>
      <c r="T73" s="46">
        <v>0</v>
      </c>
      <c r="U73" s="46">
        <v>0</v>
      </c>
      <c r="V73" s="46">
        <v>0</v>
      </c>
      <c r="W73" s="46">
        <v>0</v>
      </c>
      <c r="X73" s="46">
        <v>0</v>
      </c>
      <c r="Y73" s="46">
        <v>0</v>
      </c>
      <c r="Z73" s="46">
        <v>0</v>
      </c>
      <c r="AA73" s="46">
        <v>0</v>
      </c>
      <c r="AB73" s="46">
        <v>0</v>
      </c>
      <c r="AC73" s="46">
        <v>0</v>
      </c>
      <c r="AD73" s="46">
        <v>0</v>
      </c>
      <c r="AE73" s="31"/>
      <c r="AF73" s="31"/>
      <c r="AG73" s="46">
        <v>0</v>
      </c>
      <c r="AH73" s="43">
        <f t="shared" si="3"/>
        <v>41487</v>
      </c>
      <c r="AI73" s="46"/>
      <c r="AJ73" s="43">
        <f t="shared" si="4"/>
        <v>41487</v>
      </c>
      <c r="AK73" s="43">
        <f t="shared" si="5"/>
        <v>61576</v>
      </c>
      <c r="AL73" s="47">
        <f t="shared" si="6"/>
        <v>583</v>
      </c>
      <c r="AM73" s="47">
        <f t="shared" si="7"/>
        <v>0</v>
      </c>
      <c r="AN73" s="47">
        <f t="shared" si="8"/>
        <v>571</v>
      </c>
      <c r="AO73" s="47">
        <f t="shared" si="9"/>
        <v>12</v>
      </c>
      <c r="AP73" s="47" t="b">
        <f t="shared" si="10"/>
        <v>0</v>
      </c>
      <c r="AQ73" s="47">
        <f t="shared" si="11"/>
        <v>0</v>
      </c>
      <c r="AR73" s="46">
        <f t="shared" si="12"/>
        <v>0</v>
      </c>
    </row>
    <row r="74" spans="2:44" x14ac:dyDescent="0.2">
      <c r="B74" s="40">
        <v>64</v>
      </c>
      <c r="C74" s="41" t="s">
        <v>945</v>
      </c>
      <c r="D74" s="41" t="s">
        <v>881</v>
      </c>
      <c r="E74" s="41">
        <v>714</v>
      </c>
      <c r="F74" s="41" t="s">
        <v>806</v>
      </c>
      <c r="G74" s="41" t="str">
        <f t="shared" si="2"/>
        <v>TS</v>
      </c>
      <c r="H74" s="42" t="s">
        <v>1336</v>
      </c>
      <c r="I74" s="43">
        <v>41486</v>
      </c>
      <c r="J74" s="43" t="s">
        <v>704</v>
      </c>
      <c r="K74" s="43" t="s">
        <v>704</v>
      </c>
      <c r="L74" s="44">
        <v>55</v>
      </c>
      <c r="M74" s="45" t="s">
        <v>1519</v>
      </c>
      <c r="N74" s="43" t="s">
        <v>704</v>
      </c>
      <c r="O74" s="43" t="s">
        <v>704</v>
      </c>
      <c r="P74" s="43" t="s">
        <v>534</v>
      </c>
      <c r="Q74" s="46">
        <v>10005.549999999999</v>
      </c>
      <c r="R74" s="46">
        <v>0</v>
      </c>
      <c r="S74" s="46">
        <v>10005.549999999999</v>
      </c>
      <c r="T74" s="46">
        <v>0</v>
      </c>
      <c r="U74" s="46">
        <v>0</v>
      </c>
      <c r="V74" s="46">
        <v>0</v>
      </c>
      <c r="W74" s="46">
        <v>0</v>
      </c>
      <c r="X74" s="46">
        <v>0</v>
      </c>
      <c r="Y74" s="46">
        <v>0</v>
      </c>
      <c r="Z74" s="46">
        <v>0</v>
      </c>
      <c r="AA74" s="46">
        <v>0</v>
      </c>
      <c r="AB74" s="46">
        <v>0</v>
      </c>
      <c r="AC74" s="46">
        <v>0</v>
      </c>
      <c r="AD74" s="46">
        <v>0</v>
      </c>
      <c r="AE74" s="31"/>
      <c r="AF74" s="31"/>
      <c r="AG74" s="46">
        <v>0</v>
      </c>
      <c r="AH74" s="43">
        <f t="shared" si="3"/>
        <v>41487</v>
      </c>
      <c r="AI74" s="46"/>
      <c r="AJ74" s="43">
        <f t="shared" si="4"/>
        <v>41487</v>
      </c>
      <c r="AK74" s="43">
        <f t="shared" si="5"/>
        <v>61576</v>
      </c>
      <c r="AL74" s="47">
        <f t="shared" si="6"/>
        <v>583</v>
      </c>
      <c r="AM74" s="47">
        <f t="shared" si="7"/>
        <v>0</v>
      </c>
      <c r="AN74" s="47">
        <f t="shared" si="8"/>
        <v>571</v>
      </c>
      <c r="AO74" s="47">
        <f t="shared" si="9"/>
        <v>12</v>
      </c>
      <c r="AP74" s="47" t="b">
        <f t="shared" si="10"/>
        <v>0</v>
      </c>
      <c r="AQ74" s="47">
        <f t="shared" si="11"/>
        <v>0</v>
      </c>
      <c r="AR74" s="46">
        <f t="shared" si="12"/>
        <v>0</v>
      </c>
    </row>
    <row r="75" spans="2:44" x14ac:dyDescent="0.2">
      <c r="B75" s="40">
        <v>65</v>
      </c>
      <c r="C75" s="41" t="s">
        <v>912</v>
      </c>
      <c r="D75" s="41" t="s">
        <v>881</v>
      </c>
      <c r="E75" s="41">
        <v>714</v>
      </c>
      <c r="F75" s="41" t="s">
        <v>806</v>
      </c>
      <c r="G75" s="41" t="str">
        <f t="shared" si="2"/>
        <v>TS</v>
      </c>
      <c r="H75" s="42" t="s">
        <v>1337</v>
      </c>
      <c r="I75" s="43">
        <v>41486</v>
      </c>
      <c r="J75" s="43" t="s">
        <v>704</v>
      </c>
      <c r="K75" s="43" t="s">
        <v>704</v>
      </c>
      <c r="L75" s="44">
        <v>55</v>
      </c>
      <c r="M75" s="45" t="s">
        <v>1519</v>
      </c>
      <c r="N75" s="43" t="s">
        <v>704</v>
      </c>
      <c r="O75" s="43" t="s">
        <v>704</v>
      </c>
      <c r="P75" s="43" t="s">
        <v>534</v>
      </c>
      <c r="Q75" s="46">
        <v>3414.97</v>
      </c>
      <c r="R75" s="46">
        <v>0</v>
      </c>
      <c r="S75" s="46">
        <v>3414.97</v>
      </c>
      <c r="T75" s="46">
        <v>0</v>
      </c>
      <c r="U75" s="46">
        <v>0</v>
      </c>
      <c r="V75" s="46">
        <v>0</v>
      </c>
      <c r="W75" s="46">
        <v>0</v>
      </c>
      <c r="X75" s="46">
        <v>0</v>
      </c>
      <c r="Y75" s="46">
        <v>0</v>
      </c>
      <c r="Z75" s="46">
        <v>0</v>
      </c>
      <c r="AA75" s="46">
        <v>0</v>
      </c>
      <c r="AB75" s="46">
        <v>0</v>
      </c>
      <c r="AC75" s="46">
        <v>0</v>
      </c>
      <c r="AD75" s="46">
        <v>0</v>
      </c>
      <c r="AE75" s="31"/>
      <c r="AF75" s="31"/>
      <c r="AG75" s="46">
        <v>0</v>
      </c>
      <c r="AH75" s="43">
        <f t="shared" si="3"/>
        <v>41487</v>
      </c>
      <c r="AI75" s="46"/>
      <c r="AJ75" s="43">
        <f t="shared" si="4"/>
        <v>41487</v>
      </c>
      <c r="AK75" s="43">
        <f t="shared" si="5"/>
        <v>61576</v>
      </c>
      <c r="AL75" s="47">
        <f t="shared" si="6"/>
        <v>583</v>
      </c>
      <c r="AM75" s="47">
        <f t="shared" si="7"/>
        <v>0</v>
      </c>
      <c r="AN75" s="47">
        <f t="shared" si="8"/>
        <v>571</v>
      </c>
      <c r="AO75" s="47">
        <f t="shared" si="9"/>
        <v>12</v>
      </c>
      <c r="AP75" s="47" t="b">
        <f t="shared" si="10"/>
        <v>0</v>
      </c>
      <c r="AQ75" s="47">
        <f t="shared" si="11"/>
        <v>0</v>
      </c>
      <c r="AR75" s="46">
        <f t="shared" si="12"/>
        <v>0</v>
      </c>
    </row>
    <row r="76" spans="2:44" x14ac:dyDescent="0.2">
      <c r="B76" s="40">
        <v>66</v>
      </c>
      <c r="C76" s="41" t="s">
        <v>946</v>
      </c>
      <c r="D76" s="41" t="s">
        <v>881</v>
      </c>
      <c r="E76" s="41">
        <v>714</v>
      </c>
      <c r="F76" s="41" t="s">
        <v>806</v>
      </c>
      <c r="G76" s="41" t="str">
        <f t="shared" ref="G76:G139" si="13">+LEFT(F76,2)</f>
        <v>TS</v>
      </c>
      <c r="H76" s="42" t="s">
        <v>1338</v>
      </c>
      <c r="I76" s="43">
        <v>41486</v>
      </c>
      <c r="J76" s="43" t="s">
        <v>704</v>
      </c>
      <c r="K76" s="43" t="s">
        <v>704</v>
      </c>
      <c r="L76" s="44">
        <v>55</v>
      </c>
      <c r="M76" s="45" t="s">
        <v>1519</v>
      </c>
      <c r="N76" s="43" t="s">
        <v>704</v>
      </c>
      <c r="O76" s="43" t="s">
        <v>704</v>
      </c>
      <c r="P76" s="43" t="s">
        <v>534</v>
      </c>
      <c r="Q76" s="46">
        <v>9537.44</v>
      </c>
      <c r="R76" s="46">
        <v>0</v>
      </c>
      <c r="S76" s="46">
        <v>9537.44</v>
      </c>
      <c r="T76" s="46">
        <v>0</v>
      </c>
      <c r="U76" s="46">
        <v>0</v>
      </c>
      <c r="V76" s="46">
        <v>0</v>
      </c>
      <c r="W76" s="46">
        <v>0</v>
      </c>
      <c r="X76" s="46">
        <v>0</v>
      </c>
      <c r="Y76" s="46">
        <v>0</v>
      </c>
      <c r="Z76" s="46">
        <v>0</v>
      </c>
      <c r="AA76" s="46">
        <v>0</v>
      </c>
      <c r="AB76" s="46">
        <v>0</v>
      </c>
      <c r="AC76" s="46">
        <v>0</v>
      </c>
      <c r="AD76" s="46">
        <v>0</v>
      </c>
      <c r="AE76" s="31"/>
      <c r="AF76" s="31"/>
      <c r="AG76" s="46">
        <v>0</v>
      </c>
      <c r="AH76" s="43">
        <f t="shared" ref="AH76:AH139" si="14">+DATE(YEAR(I76),MONTH(I76)+1,1)</f>
        <v>41487</v>
      </c>
      <c r="AI76" s="46"/>
      <c r="AJ76" s="43">
        <f t="shared" ref="AJ76:AJ139" si="15">+IF(ISBLANK(AI76),AH76,AI76)</f>
        <v>41487</v>
      </c>
      <c r="AK76" s="43">
        <f t="shared" ref="AK76:AK139" si="16">+EDATE(AJ76,$L76*12)</f>
        <v>61576</v>
      </c>
      <c r="AL76" s="47">
        <f t="shared" ref="AL76:AL139" si="17">IFERROR(DATEDIF(MAX($AJ76,$AL$4),$AK76,"m"),FALSE)</f>
        <v>583</v>
      </c>
      <c r="AM76" s="47">
        <f t="shared" ref="AM76:AM139" si="18">IFERROR(AG76/AL76,FALSE)</f>
        <v>0</v>
      </c>
      <c r="AN76" s="47">
        <f t="shared" ref="AN76:AN139" si="19">IFERROR(DATEDIF(MAX($AJ76,$AN$4),$AK76,"m"),FALSE)</f>
        <v>571</v>
      </c>
      <c r="AO76" s="47">
        <f t="shared" ref="AO76:AO139" si="20">+AL76-AN76</f>
        <v>12</v>
      </c>
      <c r="AP76" s="47" t="b">
        <f t="shared" ref="AP76:AP139" si="21">+AK76&lt;$AN$4</f>
        <v>0</v>
      </c>
      <c r="AQ76" s="47">
        <f t="shared" ref="AQ76:AQ139" si="22">IF($AP76,AG76,AM76*AO76)</f>
        <v>0</v>
      </c>
      <c r="AR76" s="46">
        <f t="shared" ref="AR76:AR139" si="23">+AQ76-AC76</f>
        <v>0</v>
      </c>
    </row>
    <row r="77" spans="2:44" x14ac:dyDescent="0.2">
      <c r="B77" s="40">
        <v>67</v>
      </c>
      <c r="C77" s="41" t="s">
        <v>947</v>
      </c>
      <c r="D77" s="41" t="s">
        <v>881</v>
      </c>
      <c r="E77" s="41">
        <v>714</v>
      </c>
      <c r="F77" s="41" t="s">
        <v>806</v>
      </c>
      <c r="G77" s="41" t="str">
        <f t="shared" si="13"/>
        <v>TS</v>
      </c>
      <c r="H77" s="42" t="s">
        <v>1339</v>
      </c>
      <c r="I77" s="43">
        <v>41486</v>
      </c>
      <c r="J77" s="43" t="s">
        <v>704</v>
      </c>
      <c r="K77" s="43" t="s">
        <v>704</v>
      </c>
      <c r="L77" s="44">
        <v>33</v>
      </c>
      <c r="M77" s="45" t="s">
        <v>1519</v>
      </c>
      <c r="N77" s="43" t="s">
        <v>704</v>
      </c>
      <c r="O77" s="43" t="s">
        <v>704</v>
      </c>
      <c r="P77" s="43" t="s">
        <v>534</v>
      </c>
      <c r="Q77" s="46">
        <v>3840.23</v>
      </c>
      <c r="R77" s="46">
        <v>0</v>
      </c>
      <c r="S77" s="46">
        <v>3840.23</v>
      </c>
      <c r="T77" s="46">
        <v>0</v>
      </c>
      <c r="U77" s="46">
        <v>0</v>
      </c>
      <c r="V77" s="46">
        <v>0</v>
      </c>
      <c r="W77" s="46">
        <v>0</v>
      </c>
      <c r="X77" s="46">
        <v>0</v>
      </c>
      <c r="Y77" s="46">
        <v>0</v>
      </c>
      <c r="Z77" s="46">
        <v>0</v>
      </c>
      <c r="AA77" s="46">
        <v>0</v>
      </c>
      <c r="AB77" s="46">
        <v>0</v>
      </c>
      <c r="AC77" s="46">
        <v>0</v>
      </c>
      <c r="AD77" s="46">
        <v>0</v>
      </c>
      <c r="AE77" s="31"/>
      <c r="AF77" s="31"/>
      <c r="AG77" s="46">
        <v>0</v>
      </c>
      <c r="AH77" s="43">
        <f t="shared" si="14"/>
        <v>41487</v>
      </c>
      <c r="AI77" s="46"/>
      <c r="AJ77" s="43">
        <f t="shared" si="15"/>
        <v>41487</v>
      </c>
      <c r="AK77" s="43">
        <f t="shared" si="16"/>
        <v>53540</v>
      </c>
      <c r="AL77" s="47">
        <f t="shared" si="17"/>
        <v>319</v>
      </c>
      <c r="AM77" s="47">
        <f t="shared" si="18"/>
        <v>0</v>
      </c>
      <c r="AN77" s="47">
        <f t="shared" si="19"/>
        <v>307</v>
      </c>
      <c r="AO77" s="47">
        <f t="shared" si="20"/>
        <v>12</v>
      </c>
      <c r="AP77" s="47" t="b">
        <f t="shared" si="21"/>
        <v>0</v>
      </c>
      <c r="AQ77" s="47">
        <f t="shared" si="22"/>
        <v>0</v>
      </c>
      <c r="AR77" s="46">
        <f t="shared" si="23"/>
        <v>0</v>
      </c>
    </row>
    <row r="78" spans="2:44" x14ac:dyDescent="0.2">
      <c r="B78" s="40">
        <v>68</v>
      </c>
      <c r="C78" s="41" t="s">
        <v>948</v>
      </c>
      <c r="D78" s="41" t="s">
        <v>881</v>
      </c>
      <c r="E78" s="41">
        <v>714</v>
      </c>
      <c r="F78" s="41" t="s">
        <v>806</v>
      </c>
      <c r="G78" s="41" t="str">
        <f t="shared" si="13"/>
        <v>TS</v>
      </c>
      <c r="H78" s="42" t="s">
        <v>1340</v>
      </c>
      <c r="I78" s="43">
        <v>41486</v>
      </c>
      <c r="J78" s="43" t="s">
        <v>704</v>
      </c>
      <c r="K78" s="43" t="s">
        <v>704</v>
      </c>
      <c r="L78" s="44">
        <v>33</v>
      </c>
      <c r="M78" s="45" t="s">
        <v>1519</v>
      </c>
      <c r="N78" s="43" t="s">
        <v>704</v>
      </c>
      <c r="O78" s="43" t="s">
        <v>704</v>
      </c>
      <c r="P78" s="43" t="s">
        <v>534</v>
      </c>
      <c r="Q78" s="46">
        <v>1641.19</v>
      </c>
      <c r="R78" s="46">
        <v>0</v>
      </c>
      <c r="S78" s="46">
        <v>1641.19</v>
      </c>
      <c r="T78" s="46">
        <v>0</v>
      </c>
      <c r="U78" s="46">
        <v>0</v>
      </c>
      <c r="V78" s="46">
        <v>0</v>
      </c>
      <c r="W78" s="46">
        <v>0</v>
      </c>
      <c r="X78" s="46">
        <v>0</v>
      </c>
      <c r="Y78" s="46">
        <v>0</v>
      </c>
      <c r="Z78" s="46">
        <v>0</v>
      </c>
      <c r="AA78" s="46">
        <v>0</v>
      </c>
      <c r="AB78" s="46">
        <v>0</v>
      </c>
      <c r="AC78" s="46">
        <v>0</v>
      </c>
      <c r="AD78" s="46">
        <v>0</v>
      </c>
      <c r="AE78" s="31"/>
      <c r="AF78" s="31"/>
      <c r="AG78" s="46">
        <v>0</v>
      </c>
      <c r="AH78" s="43">
        <f t="shared" si="14"/>
        <v>41487</v>
      </c>
      <c r="AI78" s="46"/>
      <c r="AJ78" s="43">
        <f t="shared" si="15"/>
        <v>41487</v>
      </c>
      <c r="AK78" s="43">
        <f t="shared" si="16"/>
        <v>53540</v>
      </c>
      <c r="AL78" s="47">
        <f t="shared" si="17"/>
        <v>319</v>
      </c>
      <c r="AM78" s="47">
        <f t="shared" si="18"/>
        <v>0</v>
      </c>
      <c r="AN78" s="47">
        <f t="shared" si="19"/>
        <v>307</v>
      </c>
      <c r="AO78" s="47">
        <f t="shared" si="20"/>
        <v>12</v>
      </c>
      <c r="AP78" s="47" t="b">
        <f t="shared" si="21"/>
        <v>0</v>
      </c>
      <c r="AQ78" s="47">
        <f t="shared" si="22"/>
        <v>0</v>
      </c>
      <c r="AR78" s="46">
        <f t="shared" si="23"/>
        <v>0</v>
      </c>
    </row>
    <row r="79" spans="2:44" x14ac:dyDescent="0.2">
      <c r="B79" s="40">
        <v>69</v>
      </c>
      <c r="C79" s="41" t="s">
        <v>949</v>
      </c>
      <c r="D79" s="41" t="s">
        <v>881</v>
      </c>
      <c r="E79" s="41">
        <v>714</v>
      </c>
      <c r="F79" s="41" t="s">
        <v>806</v>
      </c>
      <c r="G79" s="41" t="str">
        <f t="shared" si="13"/>
        <v>TS</v>
      </c>
      <c r="H79" s="42" t="s">
        <v>1341</v>
      </c>
      <c r="I79" s="43">
        <v>41486</v>
      </c>
      <c r="J79" s="43" t="s">
        <v>704</v>
      </c>
      <c r="K79" s="43" t="s">
        <v>704</v>
      </c>
      <c r="L79" s="44">
        <v>33</v>
      </c>
      <c r="M79" s="45" t="s">
        <v>1519</v>
      </c>
      <c r="N79" s="43" t="s">
        <v>704</v>
      </c>
      <c r="O79" s="43" t="s">
        <v>704</v>
      </c>
      <c r="P79" s="43" t="s">
        <v>534</v>
      </c>
      <c r="Q79" s="46">
        <v>10617.24</v>
      </c>
      <c r="R79" s="46">
        <v>0</v>
      </c>
      <c r="S79" s="46">
        <v>10617.24</v>
      </c>
      <c r="T79" s="46">
        <v>0</v>
      </c>
      <c r="U79" s="46">
        <v>0</v>
      </c>
      <c r="V79" s="46">
        <v>0</v>
      </c>
      <c r="W79" s="46">
        <v>0</v>
      </c>
      <c r="X79" s="46">
        <v>0</v>
      </c>
      <c r="Y79" s="46">
        <v>0</v>
      </c>
      <c r="Z79" s="46">
        <v>0</v>
      </c>
      <c r="AA79" s="46">
        <v>0</v>
      </c>
      <c r="AB79" s="46">
        <v>0</v>
      </c>
      <c r="AC79" s="46">
        <v>0</v>
      </c>
      <c r="AD79" s="46">
        <v>0</v>
      </c>
      <c r="AE79" s="31"/>
      <c r="AF79" s="31"/>
      <c r="AG79" s="46">
        <v>0</v>
      </c>
      <c r="AH79" s="43">
        <f t="shared" si="14"/>
        <v>41487</v>
      </c>
      <c r="AI79" s="46"/>
      <c r="AJ79" s="43">
        <f t="shared" si="15"/>
        <v>41487</v>
      </c>
      <c r="AK79" s="43">
        <f t="shared" si="16"/>
        <v>53540</v>
      </c>
      <c r="AL79" s="47">
        <f t="shared" si="17"/>
        <v>319</v>
      </c>
      <c r="AM79" s="47">
        <f t="shared" si="18"/>
        <v>0</v>
      </c>
      <c r="AN79" s="47">
        <f t="shared" si="19"/>
        <v>307</v>
      </c>
      <c r="AO79" s="47">
        <f t="shared" si="20"/>
        <v>12</v>
      </c>
      <c r="AP79" s="47" t="b">
        <f t="shared" si="21"/>
        <v>0</v>
      </c>
      <c r="AQ79" s="47">
        <f t="shared" si="22"/>
        <v>0</v>
      </c>
      <c r="AR79" s="46">
        <f t="shared" si="23"/>
        <v>0</v>
      </c>
    </row>
    <row r="80" spans="2:44" x14ac:dyDescent="0.2">
      <c r="B80" s="40">
        <v>70</v>
      </c>
      <c r="C80" s="41" t="s">
        <v>950</v>
      </c>
      <c r="D80" s="41" t="s">
        <v>881</v>
      </c>
      <c r="E80" s="41">
        <v>714</v>
      </c>
      <c r="F80" s="41" t="s">
        <v>806</v>
      </c>
      <c r="G80" s="41" t="str">
        <f t="shared" si="13"/>
        <v>TS</v>
      </c>
      <c r="H80" s="42" t="s">
        <v>1342</v>
      </c>
      <c r="I80" s="43">
        <v>41486</v>
      </c>
      <c r="J80" s="43" t="s">
        <v>704</v>
      </c>
      <c r="K80" s="43" t="s">
        <v>704</v>
      </c>
      <c r="L80" s="44">
        <v>33</v>
      </c>
      <c r="M80" s="45" t="s">
        <v>1519</v>
      </c>
      <c r="N80" s="43" t="s">
        <v>704</v>
      </c>
      <c r="O80" s="43" t="s">
        <v>704</v>
      </c>
      <c r="P80" s="43" t="s">
        <v>534</v>
      </c>
      <c r="Q80" s="46">
        <v>3738.43</v>
      </c>
      <c r="R80" s="46">
        <v>0</v>
      </c>
      <c r="S80" s="46">
        <v>3738.43</v>
      </c>
      <c r="T80" s="46">
        <v>0</v>
      </c>
      <c r="U80" s="46">
        <v>0</v>
      </c>
      <c r="V80" s="46">
        <v>0</v>
      </c>
      <c r="W80" s="46">
        <v>0</v>
      </c>
      <c r="X80" s="46">
        <v>0</v>
      </c>
      <c r="Y80" s="46">
        <v>0</v>
      </c>
      <c r="Z80" s="46">
        <v>0</v>
      </c>
      <c r="AA80" s="46">
        <v>0</v>
      </c>
      <c r="AB80" s="46">
        <v>0</v>
      </c>
      <c r="AC80" s="46">
        <v>0</v>
      </c>
      <c r="AD80" s="46">
        <v>0</v>
      </c>
      <c r="AE80" s="31"/>
      <c r="AF80" s="31"/>
      <c r="AG80" s="46">
        <v>0</v>
      </c>
      <c r="AH80" s="43">
        <f t="shared" si="14"/>
        <v>41487</v>
      </c>
      <c r="AI80" s="46"/>
      <c r="AJ80" s="43">
        <f t="shared" si="15"/>
        <v>41487</v>
      </c>
      <c r="AK80" s="43">
        <f t="shared" si="16"/>
        <v>53540</v>
      </c>
      <c r="AL80" s="47">
        <f t="shared" si="17"/>
        <v>319</v>
      </c>
      <c r="AM80" s="47">
        <f t="shared" si="18"/>
        <v>0</v>
      </c>
      <c r="AN80" s="47">
        <f t="shared" si="19"/>
        <v>307</v>
      </c>
      <c r="AO80" s="47">
        <f t="shared" si="20"/>
        <v>12</v>
      </c>
      <c r="AP80" s="47" t="b">
        <f t="shared" si="21"/>
        <v>0</v>
      </c>
      <c r="AQ80" s="47">
        <f t="shared" si="22"/>
        <v>0</v>
      </c>
      <c r="AR80" s="46">
        <f t="shared" si="23"/>
        <v>0</v>
      </c>
    </row>
    <row r="81" spans="2:45" x14ac:dyDescent="0.2">
      <c r="B81" s="40">
        <v>71</v>
      </c>
      <c r="C81" s="41" t="s">
        <v>951</v>
      </c>
      <c r="D81" s="41" t="s">
        <v>881</v>
      </c>
      <c r="E81" s="41">
        <v>714</v>
      </c>
      <c r="F81" s="41" t="s">
        <v>806</v>
      </c>
      <c r="G81" s="41" t="str">
        <f t="shared" si="13"/>
        <v>TS</v>
      </c>
      <c r="H81" s="42" t="s">
        <v>1343</v>
      </c>
      <c r="I81" s="43">
        <v>42003</v>
      </c>
      <c r="J81" s="43" t="s">
        <v>704</v>
      </c>
      <c r="K81" s="43" t="s">
        <v>704</v>
      </c>
      <c r="L81" s="44">
        <v>45</v>
      </c>
      <c r="M81" s="45" t="s">
        <v>1519</v>
      </c>
      <c r="N81" s="43" t="s">
        <v>704</v>
      </c>
      <c r="O81" s="43" t="s">
        <v>704</v>
      </c>
      <c r="P81" s="43" t="s">
        <v>534</v>
      </c>
      <c r="Q81" s="46">
        <v>50825.47</v>
      </c>
      <c r="R81" s="46">
        <v>0</v>
      </c>
      <c r="S81" s="46">
        <v>50825.47</v>
      </c>
      <c r="T81" s="46">
        <v>0</v>
      </c>
      <c r="U81" s="46">
        <v>0</v>
      </c>
      <c r="V81" s="46">
        <v>0</v>
      </c>
      <c r="W81" s="46">
        <v>0</v>
      </c>
      <c r="X81" s="46">
        <v>0</v>
      </c>
      <c r="Y81" s="46">
        <v>0</v>
      </c>
      <c r="Z81" s="46">
        <v>0</v>
      </c>
      <c r="AA81" s="46">
        <v>0</v>
      </c>
      <c r="AB81" s="46">
        <v>0</v>
      </c>
      <c r="AC81" s="46">
        <v>0</v>
      </c>
      <c r="AD81" s="46">
        <v>0</v>
      </c>
      <c r="AE81" s="31"/>
      <c r="AF81" s="31"/>
      <c r="AG81" s="46">
        <v>0</v>
      </c>
      <c r="AH81" s="43">
        <f t="shared" si="14"/>
        <v>42005</v>
      </c>
      <c r="AI81" s="46"/>
      <c r="AJ81" s="43">
        <f t="shared" si="15"/>
        <v>42005</v>
      </c>
      <c r="AK81" s="43">
        <f t="shared" si="16"/>
        <v>58441</v>
      </c>
      <c r="AL81" s="47">
        <f t="shared" si="17"/>
        <v>480</v>
      </c>
      <c r="AM81" s="47">
        <f t="shared" si="18"/>
        <v>0</v>
      </c>
      <c r="AN81" s="47">
        <f t="shared" si="19"/>
        <v>468</v>
      </c>
      <c r="AO81" s="47">
        <f t="shared" si="20"/>
        <v>12</v>
      </c>
      <c r="AP81" s="47" t="b">
        <f t="shared" si="21"/>
        <v>0</v>
      </c>
      <c r="AQ81" s="47">
        <f t="shared" si="22"/>
        <v>0</v>
      </c>
      <c r="AR81" s="46">
        <f t="shared" si="23"/>
        <v>0</v>
      </c>
    </row>
    <row r="82" spans="2:45" x14ac:dyDescent="0.2">
      <c r="B82" s="40">
        <v>72</v>
      </c>
      <c r="C82" s="41" t="s">
        <v>952</v>
      </c>
      <c r="D82" s="41" t="s">
        <v>881</v>
      </c>
      <c r="E82" s="41">
        <v>714</v>
      </c>
      <c r="F82" s="41" t="s">
        <v>816</v>
      </c>
      <c r="G82" s="41" t="str">
        <f t="shared" si="13"/>
        <v>TS</v>
      </c>
      <c r="H82" s="42" t="s">
        <v>1344</v>
      </c>
      <c r="I82" s="43">
        <v>42003</v>
      </c>
      <c r="J82" s="43" t="s">
        <v>704</v>
      </c>
      <c r="K82" s="43" t="s">
        <v>704</v>
      </c>
      <c r="L82" s="44">
        <v>27</v>
      </c>
      <c r="M82" s="45" t="s">
        <v>1519</v>
      </c>
      <c r="N82" s="43" t="s">
        <v>704</v>
      </c>
      <c r="O82" s="43" t="s">
        <v>704</v>
      </c>
      <c r="P82" s="43" t="s">
        <v>534</v>
      </c>
      <c r="Q82" s="46">
        <v>7040.08</v>
      </c>
      <c r="R82" s="46">
        <v>0</v>
      </c>
      <c r="S82" s="46">
        <v>7040.08</v>
      </c>
      <c r="T82" s="46">
        <v>0</v>
      </c>
      <c r="U82" s="46">
        <v>0</v>
      </c>
      <c r="V82" s="46">
        <v>0</v>
      </c>
      <c r="W82" s="46">
        <v>0</v>
      </c>
      <c r="X82" s="46">
        <v>0</v>
      </c>
      <c r="Y82" s="46">
        <v>0</v>
      </c>
      <c r="Z82" s="46">
        <v>0</v>
      </c>
      <c r="AA82" s="46">
        <v>0</v>
      </c>
      <c r="AB82" s="46">
        <v>0</v>
      </c>
      <c r="AC82" s="46">
        <v>0</v>
      </c>
      <c r="AD82" s="46">
        <v>0</v>
      </c>
      <c r="AE82" s="31"/>
      <c r="AF82" s="31"/>
      <c r="AG82" s="46">
        <v>0</v>
      </c>
      <c r="AH82" s="43">
        <f t="shared" si="14"/>
        <v>42005</v>
      </c>
      <c r="AI82" s="46"/>
      <c r="AJ82" s="43">
        <f t="shared" si="15"/>
        <v>42005</v>
      </c>
      <c r="AK82" s="43">
        <f t="shared" si="16"/>
        <v>51867</v>
      </c>
      <c r="AL82" s="47">
        <f t="shared" si="17"/>
        <v>264</v>
      </c>
      <c r="AM82" s="47">
        <f t="shared" si="18"/>
        <v>0</v>
      </c>
      <c r="AN82" s="47">
        <f t="shared" si="19"/>
        <v>252</v>
      </c>
      <c r="AO82" s="47">
        <f t="shared" si="20"/>
        <v>12</v>
      </c>
      <c r="AP82" s="47" t="b">
        <f t="shared" si="21"/>
        <v>0</v>
      </c>
      <c r="AQ82" s="47">
        <f t="shared" si="22"/>
        <v>0</v>
      </c>
      <c r="AR82" s="46">
        <f t="shared" si="23"/>
        <v>0</v>
      </c>
    </row>
    <row r="83" spans="2:45" x14ac:dyDescent="0.2">
      <c r="B83" s="40">
        <v>73</v>
      </c>
      <c r="C83" s="41" t="s">
        <v>953</v>
      </c>
      <c r="D83" s="41" t="s">
        <v>881</v>
      </c>
      <c r="E83" s="41">
        <v>714</v>
      </c>
      <c r="F83" s="41" t="s">
        <v>816</v>
      </c>
      <c r="G83" s="41" t="str">
        <f t="shared" si="13"/>
        <v>TS</v>
      </c>
      <c r="H83" s="42" t="s">
        <v>1345</v>
      </c>
      <c r="I83" s="43">
        <v>42003</v>
      </c>
      <c r="J83" s="43" t="s">
        <v>704</v>
      </c>
      <c r="K83" s="43" t="s">
        <v>704</v>
      </c>
      <c r="L83" s="44">
        <v>45</v>
      </c>
      <c r="M83" s="45" t="s">
        <v>1519</v>
      </c>
      <c r="N83" s="43" t="s">
        <v>704</v>
      </c>
      <c r="O83" s="43" t="s">
        <v>704</v>
      </c>
      <c r="P83" s="43" t="s">
        <v>534</v>
      </c>
      <c r="Q83" s="46">
        <v>712.97</v>
      </c>
      <c r="R83" s="46">
        <v>0</v>
      </c>
      <c r="S83" s="46">
        <v>712.97</v>
      </c>
      <c r="T83" s="46">
        <v>0</v>
      </c>
      <c r="U83" s="46">
        <v>0</v>
      </c>
      <c r="V83" s="46">
        <v>0</v>
      </c>
      <c r="W83" s="46">
        <v>0</v>
      </c>
      <c r="X83" s="46">
        <v>0</v>
      </c>
      <c r="Y83" s="46">
        <v>0</v>
      </c>
      <c r="Z83" s="46">
        <v>0</v>
      </c>
      <c r="AA83" s="46">
        <v>0</v>
      </c>
      <c r="AB83" s="46">
        <v>0</v>
      </c>
      <c r="AC83" s="46">
        <v>0</v>
      </c>
      <c r="AD83" s="46">
        <v>0</v>
      </c>
      <c r="AE83" s="31"/>
      <c r="AF83" s="31"/>
      <c r="AG83" s="46">
        <v>0</v>
      </c>
      <c r="AH83" s="43">
        <f t="shared" si="14"/>
        <v>42005</v>
      </c>
      <c r="AI83" s="46"/>
      <c r="AJ83" s="43">
        <f t="shared" si="15"/>
        <v>42005</v>
      </c>
      <c r="AK83" s="43">
        <f t="shared" si="16"/>
        <v>58441</v>
      </c>
      <c r="AL83" s="47">
        <f t="shared" si="17"/>
        <v>480</v>
      </c>
      <c r="AM83" s="47">
        <f t="shared" si="18"/>
        <v>0</v>
      </c>
      <c r="AN83" s="47">
        <f t="shared" si="19"/>
        <v>468</v>
      </c>
      <c r="AO83" s="47">
        <f t="shared" si="20"/>
        <v>12</v>
      </c>
      <c r="AP83" s="47" t="b">
        <f t="shared" si="21"/>
        <v>0</v>
      </c>
      <c r="AQ83" s="47">
        <f t="shared" si="22"/>
        <v>0</v>
      </c>
      <c r="AR83" s="46">
        <f t="shared" si="23"/>
        <v>0</v>
      </c>
    </row>
    <row r="84" spans="2:45" x14ac:dyDescent="0.2">
      <c r="B84" s="40">
        <v>74</v>
      </c>
      <c r="C84" s="41" t="s">
        <v>954</v>
      </c>
      <c r="D84" s="41" t="s">
        <v>881</v>
      </c>
      <c r="E84" s="41">
        <v>714</v>
      </c>
      <c r="F84" s="41" t="s">
        <v>757</v>
      </c>
      <c r="G84" s="41" t="str">
        <f t="shared" si="13"/>
        <v>TS</v>
      </c>
      <c r="H84" s="42">
        <v>111245</v>
      </c>
      <c r="I84" s="43">
        <v>42061</v>
      </c>
      <c r="J84" s="43" t="s">
        <v>704</v>
      </c>
      <c r="K84" s="43" t="s">
        <v>704</v>
      </c>
      <c r="L84" s="44">
        <v>50</v>
      </c>
      <c r="M84" s="45" t="s">
        <v>1519</v>
      </c>
      <c r="N84" s="43" t="s">
        <v>704</v>
      </c>
      <c r="O84" s="43" t="s">
        <v>704</v>
      </c>
      <c r="P84" s="43" t="s">
        <v>534</v>
      </c>
      <c r="Q84" s="46">
        <v>23178.91</v>
      </c>
      <c r="R84" s="46">
        <v>0</v>
      </c>
      <c r="S84" s="46">
        <v>23178.91</v>
      </c>
      <c r="T84" s="46">
        <v>0</v>
      </c>
      <c r="U84" s="46">
        <v>0</v>
      </c>
      <c r="V84" s="46">
        <v>0</v>
      </c>
      <c r="W84" s="46">
        <v>0</v>
      </c>
      <c r="X84" s="46">
        <v>0</v>
      </c>
      <c r="Y84" s="46">
        <v>0</v>
      </c>
      <c r="Z84" s="46">
        <v>0</v>
      </c>
      <c r="AA84" s="46">
        <v>0</v>
      </c>
      <c r="AB84" s="46">
        <v>0</v>
      </c>
      <c r="AC84" s="46">
        <v>0</v>
      </c>
      <c r="AD84" s="46">
        <v>0</v>
      </c>
      <c r="AE84" s="31"/>
      <c r="AF84" s="31"/>
      <c r="AG84" s="46">
        <v>0</v>
      </c>
      <c r="AH84" s="43">
        <f t="shared" si="14"/>
        <v>42064</v>
      </c>
      <c r="AI84" s="46"/>
      <c r="AJ84" s="43">
        <f t="shared" si="15"/>
        <v>42064</v>
      </c>
      <c r="AK84" s="43">
        <f t="shared" si="16"/>
        <v>60327</v>
      </c>
      <c r="AL84" s="47">
        <f t="shared" si="17"/>
        <v>542</v>
      </c>
      <c r="AM84" s="47">
        <f t="shared" si="18"/>
        <v>0</v>
      </c>
      <c r="AN84" s="47">
        <f t="shared" si="19"/>
        <v>530</v>
      </c>
      <c r="AO84" s="47">
        <f t="shared" si="20"/>
        <v>12</v>
      </c>
      <c r="AP84" s="47" t="b">
        <f t="shared" si="21"/>
        <v>0</v>
      </c>
      <c r="AQ84" s="47">
        <f t="shared" si="22"/>
        <v>0</v>
      </c>
      <c r="AR84" s="46">
        <f t="shared" si="23"/>
        <v>0</v>
      </c>
    </row>
    <row r="85" spans="2:45" x14ac:dyDescent="0.2">
      <c r="B85" s="40">
        <v>75</v>
      </c>
      <c r="C85" s="41" t="s">
        <v>955</v>
      </c>
      <c r="D85" s="41" t="s">
        <v>881</v>
      </c>
      <c r="E85" s="41">
        <v>714</v>
      </c>
      <c r="F85" s="41" t="s">
        <v>816</v>
      </c>
      <c r="G85" s="41" t="str">
        <f t="shared" si="13"/>
        <v>TS</v>
      </c>
      <c r="H85" s="42">
        <v>111246</v>
      </c>
      <c r="I85" s="43">
        <v>42061</v>
      </c>
      <c r="J85" s="43" t="s">
        <v>704</v>
      </c>
      <c r="K85" s="43" t="s">
        <v>704</v>
      </c>
      <c r="L85" s="44">
        <v>50</v>
      </c>
      <c r="M85" s="45" t="s">
        <v>1519</v>
      </c>
      <c r="N85" s="43" t="s">
        <v>704</v>
      </c>
      <c r="O85" s="43" t="s">
        <v>704</v>
      </c>
      <c r="P85" s="43" t="s">
        <v>534</v>
      </c>
      <c r="Q85" s="46">
        <v>159114.04999999999</v>
      </c>
      <c r="R85" s="46">
        <v>0</v>
      </c>
      <c r="S85" s="46">
        <v>159114.04999999999</v>
      </c>
      <c r="T85" s="46">
        <v>0</v>
      </c>
      <c r="U85" s="46">
        <v>0</v>
      </c>
      <c r="V85" s="46">
        <v>0</v>
      </c>
      <c r="W85" s="46">
        <v>0</v>
      </c>
      <c r="X85" s="46">
        <v>0</v>
      </c>
      <c r="Y85" s="46">
        <v>0</v>
      </c>
      <c r="Z85" s="46">
        <v>0</v>
      </c>
      <c r="AA85" s="46">
        <v>0</v>
      </c>
      <c r="AB85" s="46">
        <v>0</v>
      </c>
      <c r="AC85" s="46">
        <v>0</v>
      </c>
      <c r="AD85" s="46">
        <v>0</v>
      </c>
      <c r="AE85" s="31"/>
      <c r="AF85" s="31"/>
      <c r="AG85" s="46">
        <v>0</v>
      </c>
      <c r="AH85" s="43">
        <f t="shared" si="14"/>
        <v>42064</v>
      </c>
      <c r="AI85" s="46"/>
      <c r="AJ85" s="43">
        <f t="shared" si="15"/>
        <v>42064</v>
      </c>
      <c r="AK85" s="43">
        <f t="shared" si="16"/>
        <v>60327</v>
      </c>
      <c r="AL85" s="47">
        <f t="shared" si="17"/>
        <v>542</v>
      </c>
      <c r="AM85" s="47">
        <f t="shared" si="18"/>
        <v>0</v>
      </c>
      <c r="AN85" s="47">
        <f t="shared" si="19"/>
        <v>530</v>
      </c>
      <c r="AO85" s="47">
        <f t="shared" si="20"/>
        <v>12</v>
      </c>
      <c r="AP85" s="47" t="b">
        <f t="shared" si="21"/>
        <v>0</v>
      </c>
      <c r="AQ85" s="47">
        <f t="shared" si="22"/>
        <v>0</v>
      </c>
      <c r="AR85" s="46">
        <f t="shared" si="23"/>
        <v>0</v>
      </c>
    </row>
    <row r="86" spans="2:45" x14ac:dyDescent="0.2">
      <c r="B86" s="40">
        <v>76</v>
      </c>
      <c r="C86" s="41" t="s">
        <v>956</v>
      </c>
      <c r="D86" s="41" t="s">
        <v>957</v>
      </c>
      <c r="E86" s="41">
        <v>715</v>
      </c>
      <c r="F86" s="41" t="s">
        <v>816</v>
      </c>
      <c r="G86" s="41" t="str">
        <f t="shared" si="13"/>
        <v>TS</v>
      </c>
      <c r="H86" s="42">
        <v>111247</v>
      </c>
      <c r="I86" s="43">
        <v>43005</v>
      </c>
      <c r="J86" s="43" t="s">
        <v>704</v>
      </c>
      <c r="K86" s="43" t="s">
        <v>704</v>
      </c>
      <c r="L86" s="44">
        <v>27</v>
      </c>
      <c r="M86" s="45">
        <v>27</v>
      </c>
      <c r="N86" s="43" t="s">
        <v>704</v>
      </c>
      <c r="O86" s="43" t="s">
        <v>704</v>
      </c>
      <c r="P86" s="43" t="s">
        <v>534</v>
      </c>
      <c r="Q86" s="46">
        <v>888</v>
      </c>
      <c r="R86" s="46">
        <v>0</v>
      </c>
      <c r="S86" s="46">
        <v>888</v>
      </c>
      <c r="T86" s="46">
        <v>0</v>
      </c>
      <c r="U86" s="46">
        <v>0</v>
      </c>
      <c r="V86" s="46">
        <v>0</v>
      </c>
      <c r="W86" s="46">
        <v>0</v>
      </c>
      <c r="X86" s="46">
        <v>0</v>
      </c>
      <c r="Y86" s="46">
        <v>0</v>
      </c>
      <c r="Z86" s="46">
        <v>0</v>
      </c>
      <c r="AA86" s="46">
        <v>0</v>
      </c>
      <c r="AB86" s="46">
        <v>0</v>
      </c>
      <c r="AC86" s="46">
        <v>0</v>
      </c>
      <c r="AD86" s="46">
        <v>0</v>
      </c>
      <c r="AE86" s="31"/>
      <c r="AF86" s="31"/>
      <c r="AG86" s="46">
        <v>0</v>
      </c>
      <c r="AH86" s="43">
        <f t="shared" si="14"/>
        <v>43009</v>
      </c>
      <c r="AI86" s="46"/>
      <c r="AJ86" s="43">
        <f t="shared" si="15"/>
        <v>43009</v>
      </c>
      <c r="AK86" s="43">
        <f t="shared" si="16"/>
        <v>52871</v>
      </c>
      <c r="AL86" s="47">
        <f t="shared" si="17"/>
        <v>297</v>
      </c>
      <c r="AM86" s="47">
        <f t="shared" si="18"/>
        <v>0</v>
      </c>
      <c r="AN86" s="47">
        <f t="shared" si="19"/>
        <v>285</v>
      </c>
      <c r="AO86" s="47">
        <f t="shared" si="20"/>
        <v>12</v>
      </c>
      <c r="AP86" s="47" t="b">
        <f t="shared" si="21"/>
        <v>0</v>
      </c>
      <c r="AQ86" s="47">
        <f t="shared" si="22"/>
        <v>0</v>
      </c>
      <c r="AR86" s="46">
        <f t="shared" si="23"/>
        <v>0</v>
      </c>
    </row>
    <row r="87" spans="2:45" x14ac:dyDescent="0.2">
      <c r="B87" s="40">
        <v>77</v>
      </c>
      <c r="C87" s="41" t="s">
        <v>958</v>
      </c>
      <c r="D87" s="41" t="s">
        <v>924</v>
      </c>
      <c r="E87" s="41">
        <v>708</v>
      </c>
      <c r="F87" s="41" t="s">
        <v>806</v>
      </c>
      <c r="G87" s="41" t="str">
        <f t="shared" si="13"/>
        <v>TS</v>
      </c>
      <c r="H87" s="42">
        <v>111248</v>
      </c>
      <c r="I87" s="43">
        <v>43005</v>
      </c>
      <c r="J87" s="43" t="s">
        <v>704</v>
      </c>
      <c r="K87" s="43" t="s">
        <v>704</v>
      </c>
      <c r="L87" s="44">
        <v>50</v>
      </c>
      <c r="M87" s="45" t="s">
        <v>1519</v>
      </c>
      <c r="N87" s="43" t="s">
        <v>704</v>
      </c>
      <c r="O87" s="43" t="s">
        <v>704</v>
      </c>
      <c r="P87" s="43" t="s">
        <v>534</v>
      </c>
      <c r="Q87" s="46">
        <v>2010</v>
      </c>
      <c r="R87" s="46">
        <v>0</v>
      </c>
      <c r="S87" s="46">
        <v>2010</v>
      </c>
      <c r="T87" s="46">
        <v>0</v>
      </c>
      <c r="U87" s="46">
        <v>0</v>
      </c>
      <c r="V87" s="46">
        <v>0</v>
      </c>
      <c r="W87" s="46">
        <v>0</v>
      </c>
      <c r="X87" s="46">
        <v>0</v>
      </c>
      <c r="Y87" s="46">
        <v>0</v>
      </c>
      <c r="Z87" s="46">
        <v>0</v>
      </c>
      <c r="AA87" s="46">
        <v>0</v>
      </c>
      <c r="AB87" s="46">
        <v>0</v>
      </c>
      <c r="AC87" s="46">
        <v>0</v>
      </c>
      <c r="AD87" s="46">
        <v>0</v>
      </c>
      <c r="AE87" s="31"/>
      <c r="AF87" s="31"/>
      <c r="AG87" s="46">
        <v>0</v>
      </c>
      <c r="AH87" s="43">
        <f t="shared" si="14"/>
        <v>43009</v>
      </c>
      <c r="AI87" s="46"/>
      <c r="AJ87" s="43">
        <f t="shared" si="15"/>
        <v>43009</v>
      </c>
      <c r="AK87" s="43">
        <f t="shared" si="16"/>
        <v>61271</v>
      </c>
      <c r="AL87" s="47">
        <f t="shared" si="17"/>
        <v>573</v>
      </c>
      <c r="AM87" s="47">
        <f t="shared" si="18"/>
        <v>0</v>
      </c>
      <c r="AN87" s="47">
        <f t="shared" si="19"/>
        <v>561</v>
      </c>
      <c r="AO87" s="47">
        <f t="shared" si="20"/>
        <v>12</v>
      </c>
      <c r="AP87" s="47" t="b">
        <f t="shared" si="21"/>
        <v>0</v>
      </c>
      <c r="AQ87" s="47">
        <f t="shared" si="22"/>
        <v>0</v>
      </c>
      <c r="AR87" s="46">
        <f t="shared" si="23"/>
        <v>0</v>
      </c>
    </row>
    <row r="88" spans="2:45" x14ac:dyDescent="0.2">
      <c r="B88" s="40">
        <v>78</v>
      </c>
      <c r="C88" s="41" t="s">
        <v>959</v>
      </c>
      <c r="D88" s="41" t="s">
        <v>924</v>
      </c>
      <c r="E88" s="41">
        <v>708</v>
      </c>
      <c r="F88" s="41" t="s">
        <v>806</v>
      </c>
      <c r="G88" s="41" t="str">
        <f t="shared" si="13"/>
        <v>TS</v>
      </c>
      <c r="H88" s="42">
        <v>111249</v>
      </c>
      <c r="I88" s="43">
        <v>43005</v>
      </c>
      <c r="J88" s="43" t="s">
        <v>704</v>
      </c>
      <c r="K88" s="43" t="s">
        <v>704</v>
      </c>
      <c r="L88" s="44">
        <v>50</v>
      </c>
      <c r="M88" s="45" t="s">
        <v>1519</v>
      </c>
      <c r="N88" s="43" t="s">
        <v>704</v>
      </c>
      <c r="O88" s="43" t="s">
        <v>704</v>
      </c>
      <c r="P88" s="43" t="s">
        <v>534</v>
      </c>
      <c r="Q88" s="46">
        <v>2078</v>
      </c>
      <c r="R88" s="46">
        <v>0</v>
      </c>
      <c r="S88" s="46">
        <v>2078</v>
      </c>
      <c r="T88" s="46">
        <v>0</v>
      </c>
      <c r="U88" s="46">
        <v>0</v>
      </c>
      <c r="V88" s="46">
        <v>0</v>
      </c>
      <c r="W88" s="46">
        <v>0</v>
      </c>
      <c r="X88" s="46">
        <v>0</v>
      </c>
      <c r="Y88" s="46">
        <v>0</v>
      </c>
      <c r="Z88" s="46">
        <v>0</v>
      </c>
      <c r="AA88" s="46">
        <v>0</v>
      </c>
      <c r="AB88" s="46">
        <v>0</v>
      </c>
      <c r="AC88" s="46">
        <v>0</v>
      </c>
      <c r="AD88" s="46">
        <v>0</v>
      </c>
      <c r="AE88" s="31"/>
      <c r="AF88" s="31"/>
      <c r="AG88" s="46">
        <v>0</v>
      </c>
      <c r="AH88" s="43">
        <f t="shared" si="14"/>
        <v>43009</v>
      </c>
      <c r="AI88" s="46"/>
      <c r="AJ88" s="43">
        <f t="shared" si="15"/>
        <v>43009</v>
      </c>
      <c r="AK88" s="43">
        <f t="shared" si="16"/>
        <v>61271</v>
      </c>
      <c r="AL88" s="47">
        <f t="shared" si="17"/>
        <v>573</v>
      </c>
      <c r="AM88" s="47">
        <f t="shared" si="18"/>
        <v>0</v>
      </c>
      <c r="AN88" s="47">
        <f t="shared" si="19"/>
        <v>561</v>
      </c>
      <c r="AO88" s="47">
        <f t="shared" si="20"/>
        <v>12</v>
      </c>
      <c r="AP88" s="47" t="b">
        <f t="shared" si="21"/>
        <v>0</v>
      </c>
      <c r="AQ88" s="47">
        <f t="shared" si="22"/>
        <v>0</v>
      </c>
      <c r="AR88" s="46">
        <f t="shared" si="23"/>
        <v>0</v>
      </c>
    </row>
    <row r="89" spans="2:45" x14ac:dyDescent="0.2">
      <c r="B89" s="40">
        <v>79</v>
      </c>
      <c r="C89" s="41" t="s">
        <v>960</v>
      </c>
      <c r="D89" s="41" t="s">
        <v>924</v>
      </c>
      <c r="E89" s="41">
        <v>708</v>
      </c>
      <c r="F89" s="41" t="s">
        <v>806</v>
      </c>
      <c r="G89" s="41" t="str">
        <f t="shared" si="13"/>
        <v>TS</v>
      </c>
      <c r="H89" s="42">
        <v>111250</v>
      </c>
      <c r="I89" s="43">
        <v>43005</v>
      </c>
      <c r="J89" s="43" t="s">
        <v>704</v>
      </c>
      <c r="K89" s="43" t="s">
        <v>704</v>
      </c>
      <c r="L89" s="44">
        <v>50</v>
      </c>
      <c r="M89" s="45" t="s">
        <v>1519</v>
      </c>
      <c r="N89" s="43" t="s">
        <v>704</v>
      </c>
      <c r="O89" s="43" t="s">
        <v>704</v>
      </c>
      <c r="P89" s="43" t="s">
        <v>534</v>
      </c>
      <c r="Q89" s="46">
        <v>1653</v>
      </c>
      <c r="R89" s="46">
        <v>0</v>
      </c>
      <c r="S89" s="46">
        <v>1653</v>
      </c>
      <c r="T89" s="46">
        <v>0</v>
      </c>
      <c r="U89" s="46">
        <v>0</v>
      </c>
      <c r="V89" s="46">
        <v>0</v>
      </c>
      <c r="W89" s="46">
        <v>0</v>
      </c>
      <c r="X89" s="46">
        <v>0</v>
      </c>
      <c r="Y89" s="46">
        <v>0</v>
      </c>
      <c r="Z89" s="46">
        <v>0</v>
      </c>
      <c r="AA89" s="46">
        <v>0</v>
      </c>
      <c r="AB89" s="46">
        <v>0</v>
      </c>
      <c r="AC89" s="46">
        <v>0</v>
      </c>
      <c r="AD89" s="46">
        <v>0</v>
      </c>
      <c r="AE89" s="31"/>
      <c r="AF89" s="31"/>
      <c r="AG89" s="46">
        <v>0</v>
      </c>
      <c r="AH89" s="43">
        <f t="shared" si="14"/>
        <v>43009</v>
      </c>
      <c r="AI89" s="46"/>
      <c r="AJ89" s="43">
        <f t="shared" si="15"/>
        <v>43009</v>
      </c>
      <c r="AK89" s="43">
        <f t="shared" si="16"/>
        <v>61271</v>
      </c>
      <c r="AL89" s="47">
        <f t="shared" si="17"/>
        <v>573</v>
      </c>
      <c r="AM89" s="47">
        <f t="shared" si="18"/>
        <v>0</v>
      </c>
      <c r="AN89" s="47">
        <f t="shared" si="19"/>
        <v>561</v>
      </c>
      <c r="AO89" s="47">
        <f t="shared" si="20"/>
        <v>12</v>
      </c>
      <c r="AP89" s="47" t="b">
        <f t="shared" si="21"/>
        <v>0</v>
      </c>
      <c r="AQ89" s="47">
        <f t="shared" si="22"/>
        <v>0</v>
      </c>
      <c r="AR89" s="46">
        <f t="shared" si="23"/>
        <v>0</v>
      </c>
    </row>
    <row r="90" spans="2:45" x14ac:dyDescent="0.2">
      <c r="B90" s="40">
        <v>80</v>
      </c>
      <c r="C90" s="41" t="s">
        <v>961</v>
      </c>
      <c r="D90" s="41" t="s">
        <v>917</v>
      </c>
      <c r="E90" s="41">
        <v>704</v>
      </c>
      <c r="F90" s="41" t="s">
        <v>806</v>
      </c>
      <c r="G90" s="41" t="str">
        <f t="shared" si="13"/>
        <v>TS</v>
      </c>
      <c r="H90" s="42" t="s">
        <v>1346</v>
      </c>
      <c r="I90" s="43">
        <v>40148</v>
      </c>
      <c r="J90" s="43" t="s">
        <v>704</v>
      </c>
      <c r="K90" s="43" t="s">
        <v>704</v>
      </c>
      <c r="L90" s="44">
        <v>4</v>
      </c>
      <c r="M90" s="45">
        <v>4</v>
      </c>
      <c r="N90" s="43" t="s">
        <v>704</v>
      </c>
      <c r="O90" s="43" t="s">
        <v>704</v>
      </c>
      <c r="P90" s="43" t="s">
        <v>534</v>
      </c>
      <c r="Q90" s="46">
        <v>3893.07</v>
      </c>
      <c r="R90" s="46">
        <v>0</v>
      </c>
      <c r="S90" s="46">
        <v>0</v>
      </c>
      <c r="T90" s="46">
        <v>0</v>
      </c>
      <c r="U90" s="46">
        <v>0</v>
      </c>
      <c r="V90" s="46">
        <v>0</v>
      </c>
      <c r="W90" s="46">
        <v>3893.07</v>
      </c>
      <c r="X90" s="46">
        <v>0</v>
      </c>
      <c r="Y90" s="46">
        <v>0</v>
      </c>
      <c r="Z90" s="46">
        <v>3893.07</v>
      </c>
      <c r="AA90" s="46">
        <v>3893.07</v>
      </c>
      <c r="AB90" s="46">
        <v>0</v>
      </c>
      <c r="AC90" s="46">
        <v>0</v>
      </c>
      <c r="AD90" s="46">
        <v>0</v>
      </c>
      <c r="AE90" s="31"/>
      <c r="AF90" s="31"/>
      <c r="AG90" s="46">
        <v>0</v>
      </c>
      <c r="AH90" s="43">
        <f t="shared" si="14"/>
        <v>40179</v>
      </c>
      <c r="AI90" s="46"/>
      <c r="AJ90" s="43">
        <f t="shared" si="15"/>
        <v>40179</v>
      </c>
      <c r="AK90" s="43">
        <f t="shared" si="16"/>
        <v>41640</v>
      </c>
      <c r="AL90" s="47" t="b">
        <f t="shared" si="17"/>
        <v>0</v>
      </c>
      <c r="AM90" s="47" t="b">
        <f t="shared" si="18"/>
        <v>0</v>
      </c>
      <c r="AN90" s="47" t="b">
        <f t="shared" si="19"/>
        <v>0</v>
      </c>
      <c r="AO90" s="47">
        <f t="shared" si="20"/>
        <v>0</v>
      </c>
      <c r="AP90" s="47" t="b">
        <f t="shared" si="21"/>
        <v>1</v>
      </c>
      <c r="AQ90" s="47">
        <f t="shared" si="22"/>
        <v>0</v>
      </c>
      <c r="AR90" s="46">
        <f t="shared" si="23"/>
        <v>0</v>
      </c>
    </row>
    <row r="91" spans="2:45" x14ac:dyDescent="0.2">
      <c r="B91" s="40">
        <v>81</v>
      </c>
      <c r="C91" s="41" t="s">
        <v>962</v>
      </c>
      <c r="D91" s="41" t="s">
        <v>963</v>
      </c>
      <c r="E91" s="41">
        <v>707</v>
      </c>
      <c r="F91" s="41" t="s">
        <v>757</v>
      </c>
      <c r="G91" s="41" t="str">
        <f t="shared" si="13"/>
        <v>TS</v>
      </c>
      <c r="H91" s="42" t="s">
        <v>1347</v>
      </c>
      <c r="I91" s="43">
        <v>40148</v>
      </c>
      <c r="J91" s="43" t="s">
        <v>704</v>
      </c>
      <c r="K91" s="43" t="s">
        <v>704</v>
      </c>
      <c r="L91" s="44">
        <v>40</v>
      </c>
      <c r="M91" s="45">
        <v>40</v>
      </c>
      <c r="N91" s="43" t="s">
        <v>704</v>
      </c>
      <c r="O91" s="43" t="s">
        <v>704</v>
      </c>
      <c r="P91" s="43" t="s">
        <v>534</v>
      </c>
      <c r="Q91" s="46">
        <v>137686.79999999999</v>
      </c>
      <c r="R91" s="46">
        <v>0</v>
      </c>
      <c r="S91" s="46">
        <v>0</v>
      </c>
      <c r="T91" s="46">
        <v>0</v>
      </c>
      <c r="U91" s="46">
        <v>0</v>
      </c>
      <c r="V91" s="46">
        <v>0</v>
      </c>
      <c r="W91" s="46">
        <v>137686.79999999999</v>
      </c>
      <c r="X91" s="46">
        <v>0</v>
      </c>
      <c r="Y91" s="46">
        <v>0</v>
      </c>
      <c r="Z91" s="46">
        <v>137686.79999999999</v>
      </c>
      <c r="AA91" s="46">
        <v>37872.839999999982</v>
      </c>
      <c r="AB91" s="46">
        <v>99813.96</v>
      </c>
      <c r="AC91" s="46">
        <v>3441.860730458221</v>
      </c>
      <c r="AD91" s="46">
        <v>0</v>
      </c>
      <c r="AE91" s="31"/>
      <c r="AF91" s="31"/>
      <c r="AG91" s="46">
        <v>103255.82191374662</v>
      </c>
      <c r="AH91" s="43">
        <f t="shared" si="14"/>
        <v>40179</v>
      </c>
      <c r="AI91" s="43"/>
      <c r="AJ91" s="43">
        <f t="shared" si="15"/>
        <v>40179</v>
      </c>
      <c r="AK91" s="43">
        <f t="shared" si="16"/>
        <v>54789</v>
      </c>
      <c r="AL91" s="47">
        <f t="shared" si="17"/>
        <v>360</v>
      </c>
      <c r="AM91" s="47">
        <f>IFERROR(AG91/AL91,FALSE)</f>
        <v>286.82172753818509</v>
      </c>
      <c r="AN91" s="47">
        <f>IFERROR(DATEDIF(MAX($AJ91,$AN$4),$AK91,"m"),FALSE)</f>
        <v>348</v>
      </c>
      <c r="AO91" s="47">
        <f t="shared" si="20"/>
        <v>12</v>
      </c>
      <c r="AP91" s="47" t="b">
        <f t="shared" si="21"/>
        <v>0</v>
      </c>
      <c r="AQ91" s="47">
        <f>IF($AP91,AG91,AM91*AO91)</f>
        <v>3441.860730458221</v>
      </c>
      <c r="AR91" s="46">
        <f>+AQ91-AC91</f>
        <v>0</v>
      </c>
      <c r="AS91" s="48"/>
    </row>
    <row r="92" spans="2:45" x14ac:dyDescent="0.2">
      <c r="B92" s="40">
        <v>82</v>
      </c>
      <c r="C92" s="41" t="s">
        <v>964</v>
      </c>
      <c r="D92" s="41" t="s">
        <v>965</v>
      </c>
      <c r="E92" s="41">
        <v>706</v>
      </c>
      <c r="F92" s="41" t="s">
        <v>757</v>
      </c>
      <c r="G92" s="41" t="str">
        <f t="shared" si="13"/>
        <v>TS</v>
      </c>
      <c r="H92" s="42" t="s">
        <v>1348</v>
      </c>
      <c r="I92" s="43">
        <v>40298</v>
      </c>
      <c r="J92" s="43" t="s">
        <v>704</v>
      </c>
      <c r="K92" s="43" t="s">
        <v>704</v>
      </c>
      <c r="L92" s="44">
        <v>50</v>
      </c>
      <c r="M92" s="45">
        <v>50</v>
      </c>
      <c r="N92" s="43" t="s">
        <v>704</v>
      </c>
      <c r="O92" s="43" t="s">
        <v>704</v>
      </c>
      <c r="P92" s="43" t="s">
        <v>534</v>
      </c>
      <c r="Q92" s="46">
        <v>297743.86</v>
      </c>
      <c r="R92" s="46">
        <v>0</v>
      </c>
      <c r="S92" s="46">
        <v>0</v>
      </c>
      <c r="T92" s="46">
        <v>0</v>
      </c>
      <c r="U92" s="46">
        <v>0</v>
      </c>
      <c r="V92" s="46">
        <v>0</v>
      </c>
      <c r="W92" s="46">
        <v>297743.86</v>
      </c>
      <c r="X92" s="46">
        <v>0</v>
      </c>
      <c r="Y92" s="46">
        <v>0</v>
      </c>
      <c r="Z92" s="46">
        <v>297743.86</v>
      </c>
      <c r="AA92" s="46">
        <v>75807.739999999991</v>
      </c>
      <c r="AB92" s="46">
        <v>221936.12</v>
      </c>
      <c r="AC92" s="46">
        <v>5642.4437481091909</v>
      </c>
      <c r="AD92" s="46">
        <v>0</v>
      </c>
      <c r="AE92" s="31"/>
      <c r="AF92" s="31"/>
      <c r="AG92" s="46">
        <v>227578.5645070707</v>
      </c>
      <c r="AH92" s="43">
        <f t="shared" si="14"/>
        <v>40299</v>
      </c>
      <c r="AI92" s="43"/>
      <c r="AJ92" s="43">
        <f t="shared" si="15"/>
        <v>40299</v>
      </c>
      <c r="AK92" s="43">
        <f t="shared" si="16"/>
        <v>58562</v>
      </c>
      <c r="AL92" s="47">
        <f t="shared" si="17"/>
        <v>484</v>
      </c>
      <c r="AM92" s="47">
        <f t="shared" si="18"/>
        <v>470.20364567576593</v>
      </c>
      <c r="AN92" s="47">
        <f t="shared" si="19"/>
        <v>472</v>
      </c>
      <c r="AO92" s="47">
        <f t="shared" si="20"/>
        <v>12</v>
      </c>
      <c r="AP92" s="47" t="b">
        <f t="shared" si="21"/>
        <v>0</v>
      </c>
      <c r="AQ92" s="47">
        <f t="shared" si="22"/>
        <v>5642.4437481091909</v>
      </c>
      <c r="AR92" s="46">
        <f t="shared" si="23"/>
        <v>0</v>
      </c>
      <c r="AS92" s="48"/>
    </row>
    <row r="93" spans="2:45" x14ac:dyDescent="0.2">
      <c r="B93" s="40">
        <v>83</v>
      </c>
      <c r="C93" s="41" t="s">
        <v>966</v>
      </c>
      <c r="D93" s="41" t="s">
        <v>924</v>
      </c>
      <c r="E93" s="41">
        <v>708</v>
      </c>
      <c r="F93" s="41" t="s">
        <v>816</v>
      </c>
      <c r="G93" s="41" t="str">
        <f t="shared" si="13"/>
        <v>TS</v>
      </c>
      <c r="H93" s="42" t="s">
        <v>1349</v>
      </c>
      <c r="I93" s="43">
        <v>40617</v>
      </c>
      <c r="J93" s="43" t="s">
        <v>704</v>
      </c>
      <c r="K93" s="43" t="s">
        <v>704</v>
      </c>
      <c r="L93" s="44">
        <v>8</v>
      </c>
      <c r="M93" s="45" t="s">
        <v>1519</v>
      </c>
      <c r="N93" s="43" t="s">
        <v>704</v>
      </c>
      <c r="O93" s="43" t="s">
        <v>704</v>
      </c>
      <c r="P93" s="43" t="s">
        <v>534</v>
      </c>
      <c r="Q93" s="46">
        <v>0.28999999999999998</v>
      </c>
      <c r="R93" s="46">
        <v>0</v>
      </c>
      <c r="S93" s="46">
        <v>0</v>
      </c>
      <c r="T93" s="46">
        <v>0</v>
      </c>
      <c r="U93" s="46">
        <v>0</v>
      </c>
      <c r="V93" s="46">
        <v>0</v>
      </c>
      <c r="W93" s="46">
        <v>0.28999999999999998</v>
      </c>
      <c r="X93" s="46">
        <v>0</v>
      </c>
      <c r="Y93" s="46">
        <v>0</v>
      </c>
      <c r="Z93" s="46">
        <v>0.28999999999999998</v>
      </c>
      <c r="AA93" s="46">
        <v>0.28999999999999998</v>
      </c>
      <c r="AB93" s="46">
        <v>0</v>
      </c>
      <c r="AC93" s="46">
        <v>0</v>
      </c>
      <c r="AD93" s="46">
        <v>0</v>
      </c>
      <c r="AE93" s="31"/>
      <c r="AF93" s="31"/>
      <c r="AG93" s="46">
        <v>0</v>
      </c>
      <c r="AH93" s="43">
        <f t="shared" si="14"/>
        <v>40634</v>
      </c>
      <c r="AI93" s="46"/>
      <c r="AJ93" s="43">
        <f t="shared" si="15"/>
        <v>40634</v>
      </c>
      <c r="AK93" s="43">
        <f t="shared" si="16"/>
        <v>43556</v>
      </c>
      <c r="AL93" s="47" t="b">
        <f t="shared" si="17"/>
        <v>0</v>
      </c>
      <c r="AM93" s="47" t="b">
        <f t="shared" si="18"/>
        <v>0</v>
      </c>
      <c r="AN93" s="47" t="b">
        <f t="shared" si="19"/>
        <v>0</v>
      </c>
      <c r="AO93" s="47">
        <f t="shared" si="20"/>
        <v>0</v>
      </c>
      <c r="AP93" s="47" t="b">
        <f t="shared" si="21"/>
        <v>1</v>
      </c>
      <c r="AQ93" s="47">
        <f t="shared" si="22"/>
        <v>0</v>
      </c>
      <c r="AR93" s="46">
        <f t="shared" si="23"/>
        <v>0</v>
      </c>
    </row>
    <row r="94" spans="2:45" x14ac:dyDescent="0.2">
      <c r="B94" s="40">
        <v>84</v>
      </c>
      <c r="C94" s="41" t="s">
        <v>967</v>
      </c>
      <c r="D94" s="41" t="s">
        <v>924</v>
      </c>
      <c r="E94" s="41">
        <v>708</v>
      </c>
      <c r="F94" s="41" t="s">
        <v>746</v>
      </c>
      <c r="G94" s="41" t="str">
        <f t="shared" si="13"/>
        <v>BS</v>
      </c>
      <c r="H94" s="42" t="s">
        <v>1350</v>
      </c>
      <c r="I94" s="43">
        <v>41152</v>
      </c>
      <c r="J94" s="43" t="s">
        <v>704</v>
      </c>
      <c r="K94" s="43" t="s">
        <v>704</v>
      </c>
      <c r="L94" s="44">
        <v>50</v>
      </c>
      <c r="M94" s="45" t="s">
        <v>1519</v>
      </c>
      <c r="N94" s="43" t="s">
        <v>17</v>
      </c>
      <c r="O94" s="43" t="s">
        <v>704</v>
      </c>
      <c r="P94" s="43" t="s">
        <v>534</v>
      </c>
      <c r="Q94" s="46">
        <v>37548.660000000003</v>
      </c>
      <c r="R94" s="46">
        <v>0</v>
      </c>
      <c r="S94" s="46">
        <v>0</v>
      </c>
      <c r="T94" s="46">
        <v>0</v>
      </c>
      <c r="U94" s="46">
        <v>0</v>
      </c>
      <c r="V94" s="46">
        <v>0</v>
      </c>
      <c r="W94" s="46">
        <v>37548.660000000003</v>
      </c>
      <c r="X94" s="46">
        <v>0</v>
      </c>
      <c r="Y94" s="46">
        <v>0</v>
      </c>
      <c r="Z94" s="46">
        <v>37548.660000000003</v>
      </c>
      <c r="AA94" s="46">
        <v>6259.510000000002</v>
      </c>
      <c r="AB94" s="46">
        <v>31289.15</v>
      </c>
      <c r="AC94" s="46">
        <v>750.93954620578404</v>
      </c>
      <c r="AD94" s="46">
        <v>0</v>
      </c>
      <c r="AE94" s="31"/>
      <c r="AF94" s="31"/>
      <c r="AG94" s="46">
        <v>32040.087304780118</v>
      </c>
      <c r="AH94" s="43">
        <f t="shared" si="14"/>
        <v>41153</v>
      </c>
      <c r="AI94" s="43"/>
      <c r="AJ94" s="43">
        <f t="shared" si="15"/>
        <v>41153</v>
      </c>
      <c r="AK94" s="43">
        <f t="shared" si="16"/>
        <v>59415</v>
      </c>
      <c r="AL94" s="47">
        <f t="shared" si="17"/>
        <v>512</v>
      </c>
      <c r="AM94" s="47">
        <f t="shared" si="18"/>
        <v>62.578295517148668</v>
      </c>
      <c r="AN94" s="47">
        <f t="shared" si="19"/>
        <v>500</v>
      </c>
      <c r="AO94" s="47">
        <f t="shared" si="20"/>
        <v>12</v>
      </c>
      <c r="AP94" s="47" t="b">
        <f t="shared" si="21"/>
        <v>0</v>
      </c>
      <c r="AQ94" s="47">
        <f t="shared" si="22"/>
        <v>750.93954620578404</v>
      </c>
      <c r="AR94" s="46">
        <f t="shared" si="23"/>
        <v>0</v>
      </c>
      <c r="AS94" s="48"/>
    </row>
    <row r="95" spans="2:45" x14ac:dyDescent="0.2">
      <c r="B95" s="40">
        <v>85</v>
      </c>
      <c r="C95" s="41" t="s">
        <v>968</v>
      </c>
      <c r="D95" s="41" t="s">
        <v>924</v>
      </c>
      <c r="E95" s="41">
        <v>708</v>
      </c>
      <c r="F95" s="41" t="s">
        <v>783</v>
      </c>
      <c r="G95" s="41" t="str">
        <f t="shared" si="13"/>
        <v>TS</v>
      </c>
      <c r="H95" s="42" t="s">
        <v>1351</v>
      </c>
      <c r="I95" s="43">
        <v>41152</v>
      </c>
      <c r="J95" s="43" t="s">
        <v>704</v>
      </c>
      <c r="K95" s="43" t="s">
        <v>704</v>
      </c>
      <c r="L95" s="44">
        <v>30</v>
      </c>
      <c r="M95" s="45" t="s">
        <v>1519</v>
      </c>
      <c r="N95" s="43" t="s">
        <v>704</v>
      </c>
      <c r="O95" s="43" t="s">
        <v>704</v>
      </c>
      <c r="P95" s="43" t="s">
        <v>534</v>
      </c>
      <c r="Q95" s="46">
        <v>183912.19</v>
      </c>
      <c r="R95" s="46">
        <v>0</v>
      </c>
      <c r="S95" s="46">
        <v>0</v>
      </c>
      <c r="T95" s="46">
        <v>0</v>
      </c>
      <c r="U95" s="46">
        <v>0</v>
      </c>
      <c r="V95" s="46">
        <v>0</v>
      </c>
      <c r="W95" s="46">
        <v>183912.19</v>
      </c>
      <c r="X95" s="46">
        <v>0</v>
      </c>
      <c r="Y95" s="46">
        <v>0</v>
      </c>
      <c r="Z95" s="46">
        <v>183912.19</v>
      </c>
      <c r="AA95" s="46">
        <v>51107.429999999993</v>
      </c>
      <c r="AB95" s="46">
        <v>132804.76</v>
      </c>
      <c r="AC95" s="46">
        <v>6129.4506474572172</v>
      </c>
      <c r="AD95" s="46">
        <v>0</v>
      </c>
      <c r="AE95" s="31"/>
      <c r="AF95" s="31"/>
      <c r="AG95" s="46">
        <v>138934.21467569692</v>
      </c>
      <c r="AH95" s="43">
        <f t="shared" si="14"/>
        <v>41153</v>
      </c>
      <c r="AI95" s="43"/>
      <c r="AJ95" s="43">
        <f t="shared" si="15"/>
        <v>41153</v>
      </c>
      <c r="AK95" s="43">
        <f t="shared" si="16"/>
        <v>52110</v>
      </c>
      <c r="AL95" s="47">
        <f t="shared" si="17"/>
        <v>272</v>
      </c>
      <c r="AM95" s="47">
        <f t="shared" si="18"/>
        <v>510.7875539547681</v>
      </c>
      <c r="AN95" s="47">
        <f t="shared" si="19"/>
        <v>260</v>
      </c>
      <c r="AO95" s="47">
        <f t="shared" si="20"/>
        <v>12</v>
      </c>
      <c r="AP95" s="47" t="b">
        <f t="shared" si="21"/>
        <v>0</v>
      </c>
      <c r="AQ95" s="47">
        <f t="shared" si="22"/>
        <v>6129.4506474572172</v>
      </c>
      <c r="AR95" s="46">
        <f t="shared" si="23"/>
        <v>0</v>
      </c>
      <c r="AS95" s="48"/>
    </row>
    <row r="96" spans="2:45" x14ac:dyDescent="0.2">
      <c r="B96" s="40">
        <v>86</v>
      </c>
      <c r="C96" s="41" t="s">
        <v>969</v>
      </c>
      <c r="D96" s="41" t="s">
        <v>924</v>
      </c>
      <c r="E96" s="41">
        <v>708</v>
      </c>
      <c r="F96" s="41" t="s">
        <v>806</v>
      </c>
      <c r="G96" s="41" t="str">
        <f t="shared" si="13"/>
        <v>TS</v>
      </c>
      <c r="H96" s="42" t="s">
        <v>1352</v>
      </c>
      <c r="I96" s="43">
        <v>41486</v>
      </c>
      <c r="J96" s="43" t="s">
        <v>704</v>
      </c>
      <c r="K96" s="43" t="s">
        <v>704</v>
      </c>
      <c r="L96" s="44">
        <v>55</v>
      </c>
      <c r="M96" s="45" t="s">
        <v>1519</v>
      </c>
      <c r="N96" s="43" t="s">
        <v>704</v>
      </c>
      <c r="O96" s="43" t="s">
        <v>704</v>
      </c>
      <c r="P96" s="43" t="s">
        <v>534</v>
      </c>
      <c r="Q96" s="46">
        <v>20055.89</v>
      </c>
      <c r="R96" s="46">
        <v>20055.89</v>
      </c>
      <c r="S96" s="46">
        <v>0</v>
      </c>
      <c r="T96" s="46">
        <v>0</v>
      </c>
      <c r="U96" s="46">
        <v>0</v>
      </c>
      <c r="V96" s="46">
        <v>0</v>
      </c>
      <c r="W96" s="46">
        <v>0</v>
      </c>
      <c r="X96" s="46">
        <v>0</v>
      </c>
      <c r="Y96" s="46">
        <v>0</v>
      </c>
      <c r="Z96" s="46">
        <v>0</v>
      </c>
      <c r="AA96" s="46">
        <v>0</v>
      </c>
      <c r="AB96" s="46">
        <v>0</v>
      </c>
      <c r="AC96" s="46">
        <v>0</v>
      </c>
      <c r="AD96" s="46">
        <v>0</v>
      </c>
      <c r="AE96" s="31"/>
      <c r="AF96" s="31"/>
      <c r="AG96" s="46">
        <v>0</v>
      </c>
      <c r="AH96" s="43">
        <f t="shared" si="14"/>
        <v>41487</v>
      </c>
      <c r="AI96" s="46"/>
      <c r="AJ96" s="43">
        <f t="shared" si="15"/>
        <v>41487</v>
      </c>
      <c r="AK96" s="43">
        <f t="shared" si="16"/>
        <v>61576</v>
      </c>
      <c r="AL96" s="47">
        <f t="shared" si="17"/>
        <v>583</v>
      </c>
      <c r="AM96" s="47">
        <f t="shared" si="18"/>
        <v>0</v>
      </c>
      <c r="AN96" s="47">
        <f t="shared" si="19"/>
        <v>571</v>
      </c>
      <c r="AO96" s="47">
        <f t="shared" si="20"/>
        <v>12</v>
      </c>
      <c r="AP96" s="47" t="b">
        <f t="shared" si="21"/>
        <v>0</v>
      </c>
      <c r="AQ96" s="47">
        <f t="shared" si="22"/>
        <v>0</v>
      </c>
      <c r="AR96" s="46">
        <f t="shared" si="23"/>
        <v>0</v>
      </c>
    </row>
    <row r="97" spans="2:44" x14ac:dyDescent="0.2">
      <c r="B97" s="40">
        <v>87</v>
      </c>
      <c r="C97" s="41" t="s">
        <v>970</v>
      </c>
      <c r="D97" s="41" t="s">
        <v>924</v>
      </c>
      <c r="E97" s="41">
        <v>708</v>
      </c>
      <c r="F97" s="41" t="s">
        <v>806</v>
      </c>
      <c r="G97" s="41" t="str">
        <f t="shared" si="13"/>
        <v>TS</v>
      </c>
      <c r="H97" s="42" t="s">
        <v>1353</v>
      </c>
      <c r="I97" s="43">
        <v>41486</v>
      </c>
      <c r="J97" s="43" t="s">
        <v>704</v>
      </c>
      <c r="K97" s="43" t="s">
        <v>704</v>
      </c>
      <c r="L97" s="44">
        <v>55</v>
      </c>
      <c r="M97" s="45" t="s">
        <v>1519</v>
      </c>
      <c r="N97" s="43" t="s">
        <v>704</v>
      </c>
      <c r="O97" s="43" t="s">
        <v>704</v>
      </c>
      <c r="P97" s="43" t="s">
        <v>534</v>
      </c>
      <c r="Q97" s="46">
        <v>152750.20000000001</v>
      </c>
      <c r="R97" s="46">
        <v>152750.20000000001</v>
      </c>
      <c r="S97" s="46">
        <v>0</v>
      </c>
      <c r="T97" s="46">
        <v>0</v>
      </c>
      <c r="U97" s="46">
        <v>0</v>
      </c>
      <c r="V97" s="46">
        <v>0</v>
      </c>
      <c r="W97" s="46">
        <v>0</v>
      </c>
      <c r="X97" s="46">
        <v>0</v>
      </c>
      <c r="Y97" s="46">
        <v>0</v>
      </c>
      <c r="Z97" s="46">
        <v>0</v>
      </c>
      <c r="AA97" s="46">
        <v>0</v>
      </c>
      <c r="AB97" s="46">
        <v>0</v>
      </c>
      <c r="AC97" s="46">
        <v>0</v>
      </c>
      <c r="AD97" s="46">
        <v>0</v>
      </c>
      <c r="AE97" s="31"/>
      <c r="AF97" s="31"/>
      <c r="AG97" s="46">
        <v>0</v>
      </c>
      <c r="AH97" s="43">
        <f t="shared" si="14"/>
        <v>41487</v>
      </c>
      <c r="AI97" s="46"/>
      <c r="AJ97" s="43">
        <f t="shared" si="15"/>
        <v>41487</v>
      </c>
      <c r="AK97" s="43">
        <f t="shared" si="16"/>
        <v>61576</v>
      </c>
      <c r="AL97" s="47">
        <f t="shared" si="17"/>
        <v>583</v>
      </c>
      <c r="AM97" s="47">
        <f t="shared" si="18"/>
        <v>0</v>
      </c>
      <c r="AN97" s="47">
        <f t="shared" si="19"/>
        <v>571</v>
      </c>
      <c r="AO97" s="47">
        <f t="shared" si="20"/>
        <v>12</v>
      </c>
      <c r="AP97" s="47" t="b">
        <f t="shared" si="21"/>
        <v>0</v>
      </c>
      <c r="AQ97" s="47">
        <f t="shared" si="22"/>
        <v>0</v>
      </c>
      <c r="AR97" s="46">
        <f t="shared" si="23"/>
        <v>0</v>
      </c>
    </row>
    <row r="98" spans="2:44" x14ac:dyDescent="0.2">
      <c r="B98" s="40">
        <v>88</v>
      </c>
      <c r="C98" s="41" t="s">
        <v>971</v>
      </c>
      <c r="D98" s="41" t="s">
        <v>924</v>
      </c>
      <c r="E98" s="41">
        <v>708</v>
      </c>
      <c r="F98" s="41" t="s">
        <v>806</v>
      </c>
      <c r="G98" s="41" t="str">
        <f t="shared" si="13"/>
        <v>TS</v>
      </c>
      <c r="H98" s="42" t="s">
        <v>1354</v>
      </c>
      <c r="I98" s="43">
        <v>41486</v>
      </c>
      <c r="J98" s="43" t="s">
        <v>704</v>
      </c>
      <c r="K98" s="43" t="s">
        <v>704</v>
      </c>
      <c r="L98" s="44">
        <v>55</v>
      </c>
      <c r="M98" s="45" t="s">
        <v>1519</v>
      </c>
      <c r="N98" s="43" t="s">
        <v>704</v>
      </c>
      <c r="O98" s="43" t="s">
        <v>704</v>
      </c>
      <c r="P98" s="43" t="s">
        <v>534</v>
      </c>
      <c r="Q98" s="46">
        <v>52134.75</v>
      </c>
      <c r="R98" s="46">
        <v>52134.75</v>
      </c>
      <c r="S98" s="46">
        <v>0</v>
      </c>
      <c r="T98" s="46">
        <v>0</v>
      </c>
      <c r="U98" s="46">
        <v>0</v>
      </c>
      <c r="V98" s="46">
        <v>0</v>
      </c>
      <c r="W98" s="46">
        <v>0</v>
      </c>
      <c r="X98" s="46">
        <v>0</v>
      </c>
      <c r="Y98" s="46">
        <v>0</v>
      </c>
      <c r="Z98" s="46">
        <v>0</v>
      </c>
      <c r="AA98" s="46">
        <v>0</v>
      </c>
      <c r="AB98" s="46">
        <v>0</v>
      </c>
      <c r="AC98" s="46">
        <v>0</v>
      </c>
      <c r="AD98" s="46">
        <v>0</v>
      </c>
      <c r="AE98" s="31"/>
      <c r="AF98" s="31"/>
      <c r="AG98" s="46">
        <v>0</v>
      </c>
      <c r="AH98" s="43">
        <f t="shared" si="14"/>
        <v>41487</v>
      </c>
      <c r="AI98" s="46"/>
      <c r="AJ98" s="43">
        <f t="shared" si="15"/>
        <v>41487</v>
      </c>
      <c r="AK98" s="43">
        <f t="shared" si="16"/>
        <v>61576</v>
      </c>
      <c r="AL98" s="47">
        <f t="shared" si="17"/>
        <v>583</v>
      </c>
      <c r="AM98" s="47">
        <f t="shared" si="18"/>
        <v>0</v>
      </c>
      <c r="AN98" s="47">
        <f t="shared" si="19"/>
        <v>571</v>
      </c>
      <c r="AO98" s="47">
        <f t="shared" si="20"/>
        <v>12</v>
      </c>
      <c r="AP98" s="47" t="b">
        <f t="shared" si="21"/>
        <v>0</v>
      </c>
      <c r="AQ98" s="47">
        <f t="shared" si="22"/>
        <v>0</v>
      </c>
      <c r="AR98" s="46">
        <f t="shared" si="23"/>
        <v>0</v>
      </c>
    </row>
    <row r="99" spans="2:44" x14ac:dyDescent="0.2">
      <c r="B99" s="40">
        <v>89</v>
      </c>
      <c r="C99" s="41" t="s">
        <v>972</v>
      </c>
      <c r="D99" s="41" t="s">
        <v>924</v>
      </c>
      <c r="E99" s="41">
        <v>708</v>
      </c>
      <c r="F99" s="41" t="s">
        <v>806</v>
      </c>
      <c r="G99" s="41" t="str">
        <f t="shared" si="13"/>
        <v>TS</v>
      </c>
      <c r="H99" s="42" t="s">
        <v>1355</v>
      </c>
      <c r="I99" s="43">
        <v>41486</v>
      </c>
      <c r="J99" s="43" t="s">
        <v>704</v>
      </c>
      <c r="K99" s="43" t="s">
        <v>704</v>
      </c>
      <c r="L99" s="44">
        <v>55</v>
      </c>
      <c r="M99" s="45" t="s">
        <v>1519</v>
      </c>
      <c r="N99" s="43" t="s">
        <v>704</v>
      </c>
      <c r="O99" s="43" t="s">
        <v>704</v>
      </c>
      <c r="P99" s="43" t="s">
        <v>534</v>
      </c>
      <c r="Q99" s="46">
        <v>145603.65</v>
      </c>
      <c r="R99" s="46">
        <v>145603.65</v>
      </c>
      <c r="S99" s="46">
        <v>0</v>
      </c>
      <c r="T99" s="46">
        <v>0</v>
      </c>
      <c r="U99" s="46">
        <v>0</v>
      </c>
      <c r="V99" s="46">
        <v>0</v>
      </c>
      <c r="W99" s="46">
        <v>0</v>
      </c>
      <c r="X99" s="46">
        <v>0</v>
      </c>
      <c r="Y99" s="46">
        <v>0</v>
      </c>
      <c r="Z99" s="46">
        <v>0</v>
      </c>
      <c r="AA99" s="46">
        <v>0</v>
      </c>
      <c r="AB99" s="46">
        <v>0</v>
      </c>
      <c r="AC99" s="46">
        <v>0</v>
      </c>
      <c r="AD99" s="46">
        <v>0</v>
      </c>
      <c r="AE99" s="31"/>
      <c r="AF99" s="31"/>
      <c r="AG99" s="46">
        <v>0</v>
      </c>
      <c r="AH99" s="43">
        <f t="shared" si="14"/>
        <v>41487</v>
      </c>
      <c r="AI99" s="46"/>
      <c r="AJ99" s="43">
        <f t="shared" si="15"/>
        <v>41487</v>
      </c>
      <c r="AK99" s="43">
        <f t="shared" si="16"/>
        <v>61576</v>
      </c>
      <c r="AL99" s="47">
        <f t="shared" si="17"/>
        <v>583</v>
      </c>
      <c r="AM99" s="47">
        <f t="shared" si="18"/>
        <v>0</v>
      </c>
      <c r="AN99" s="47">
        <f t="shared" si="19"/>
        <v>571</v>
      </c>
      <c r="AO99" s="47">
        <f t="shared" si="20"/>
        <v>12</v>
      </c>
      <c r="AP99" s="47" t="b">
        <f t="shared" si="21"/>
        <v>0</v>
      </c>
      <c r="AQ99" s="47">
        <f t="shared" si="22"/>
        <v>0</v>
      </c>
      <c r="AR99" s="46">
        <f t="shared" si="23"/>
        <v>0</v>
      </c>
    </row>
    <row r="100" spans="2:44" x14ac:dyDescent="0.2">
      <c r="B100" s="40">
        <v>90</v>
      </c>
      <c r="C100" s="41" t="s">
        <v>973</v>
      </c>
      <c r="D100" s="41" t="s">
        <v>924</v>
      </c>
      <c r="E100" s="41">
        <v>708</v>
      </c>
      <c r="F100" s="41" t="s">
        <v>806</v>
      </c>
      <c r="G100" s="41" t="str">
        <f t="shared" si="13"/>
        <v>TS</v>
      </c>
      <c r="H100" s="42" t="s">
        <v>1356</v>
      </c>
      <c r="I100" s="43">
        <v>41486</v>
      </c>
      <c r="J100" s="43" t="s">
        <v>704</v>
      </c>
      <c r="K100" s="43" t="s">
        <v>704</v>
      </c>
      <c r="L100" s="44">
        <v>33</v>
      </c>
      <c r="M100" s="45" t="s">
        <v>1519</v>
      </c>
      <c r="N100" s="43" t="s">
        <v>704</v>
      </c>
      <c r="O100" s="43" t="s">
        <v>704</v>
      </c>
      <c r="P100" s="43" t="s">
        <v>534</v>
      </c>
      <c r="Q100" s="46">
        <v>58627.040000000001</v>
      </c>
      <c r="R100" s="46">
        <v>58627.040000000001</v>
      </c>
      <c r="S100" s="46">
        <v>0</v>
      </c>
      <c r="T100" s="46">
        <v>0</v>
      </c>
      <c r="U100" s="46">
        <v>0</v>
      </c>
      <c r="V100" s="46">
        <v>0</v>
      </c>
      <c r="W100" s="46">
        <v>0</v>
      </c>
      <c r="X100" s="46">
        <v>0</v>
      </c>
      <c r="Y100" s="46">
        <v>0</v>
      </c>
      <c r="Z100" s="46">
        <v>0</v>
      </c>
      <c r="AA100" s="46">
        <v>0</v>
      </c>
      <c r="AB100" s="46">
        <v>0</v>
      </c>
      <c r="AC100" s="46">
        <v>0</v>
      </c>
      <c r="AD100" s="46">
        <v>0</v>
      </c>
      <c r="AE100" s="31"/>
      <c r="AF100" s="31"/>
      <c r="AG100" s="46">
        <v>0</v>
      </c>
      <c r="AH100" s="43">
        <f t="shared" si="14"/>
        <v>41487</v>
      </c>
      <c r="AI100" s="46"/>
      <c r="AJ100" s="43">
        <f t="shared" si="15"/>
        <v>41487</v>
      </c>
      <c r="AK100" s="43">
        <f t="shared" si="16"/>
        <v>53540</v>
      </c>
      <c r="AL100" s="47">
        <f t="shared" si="17"/>
        <v>319</v>
      </c>
      <c r="AM100" s="47">
        <f t="shared" si="18"/>
        <v>0</v>
      </c>
      <c r="AN100" s="47">
        <f t="shared" si="19"/>
        <v>307</v>
      </c>
      <c r="AO100" s="47">
        <f t="shared" si="20"/>
        <v>12</v>
      </c>
      <c r="AP100" s="47" t="b">
        <f t="shared" si="21"/>
        <v>0</v>
      </c>
      <c r="AQ100" s="47">
        <f t="shared" si="22"/>
        <v>0</v>
      </c>
      <c r="AR100" s="46">
        <f t="shared" si="23"/>
        <v>0</v>
      </c>
    </row>
    <row r="101" spans="2:44" x14ac:dyDescent="0.2">
      <c r="B101" s="40">
        <v>91</v>
      </c>
      <c r="C101" s="41" t="s">
        <v>974</v>
      </c>
      <c r="D101" s="41" t="s">
        <v>924</v>
      </c>
      <c r="E101" s="41">
        <v>708</v>
      </c>
      <c r="F101" s="41" t="s">
        <v>806</v>
      </c>
      <c r="G101" s="41" t="str">
        <f t="shared" si="13"/>
        <v>TS</v>
      </c>
      <c r="H101" s="42" t="s">
        <v>1357</v>
      </c>
      <c r="I101" s="43">
        <v>41486</v>
      </c>
      <c r="J101" s="43" t="s">
        <v>704</v>
      </c>
      <c r="K101" s="43" t="s">
        <v>704</v>
      </c>
      <c r="L101" s="44">
        <v>33</v>
      </c>
      <c r="M101" s="45" t="s">
        <v>1519</v>
      </c>
      <c r="N101" s="43" t="s">
        <v>704</v>
      </c>
      <c r="O101" s="43" t="s">
        <v>704</v>
      </c>
      <c r="P101" s="43" t="s">
        <v>534</v>
      </c>
      <c r="Q101" s="46">
        <v>25055.26</v>
      </c>
      <c r="R101" s="46">
        <v>25055.26</v>
      </c>
      <c r="S101" s="46">
        <v>0</v>
      </c>
      <c r="T101" s="46">
        <v>0</v>
      </c>
      <c r="U101" s="46">
        <v>0</v>
      </c>
      <c r="V101" s="46">
        <v>0</v>
      </c>
      <c r="W101" s="46">
        <v>0</v>
      </c>
      <c r="X101" s="46">
        <v>0</v>
      </c>
      <c r="Y101" s="46">
        <v>0</v>
      </c>
      <c r="Z101" s="46">
        <v>0</v>
      </c>
      <c r="AA101" s="46">
        <v>0</v>
      </c>
      <c r="AB101" s="46">
        <v>0</v>
      </c>
      <c r="AC101" s="46">
        <v>0</v>
      </c>
      <c r="AD101" s="46">
        <v>0</v>
      </c>
      <c r="AE101" s="31"/>
      <c r="AF101" s="31"/>
      <c r="AG101" s="46">
        <v>0</v>
      </c>
      <c r="AH101" s="43">
        <f t="shared" si="14"/>
        <v>41487</v>
      </c>
      <c r="AI101" s="46"/>
      <c r="AJ101" s="43">
        <f t="shared" si="15"/>
        <v>41487</v>
      </c>
      <c r="AK101" s="43">
        <f t="shared" si="16"/>
        <v>53540</v>
      </c>
      <c r="AL101" s="47">
        <f t="shared" si="17"/>
        <v>319</v>
      </c>
      <c r="AM101" s="47">
        <f t="shared" si="18"/>
        <v>0</v>
      </c>
      <c r="AN101" s="47">
        <f t="shared" si="19"/>
        <v>307</v>
      </c>
      <c r="AO101" s="47">
        <f t="shared" si="20"/>
        <v>12</v>
      </c>
      <c r="AP101" s="47" t="b">
        <f t="shared" si="21"/>
        <v>0</v>
      </c>
      <c r="AQ101" s="47">
        <f t="shared" si="22"/>
        <v>0</v>
      </c>
      <c r="AR101" s="46">
        <f t="shared" si="23"/>
        <v>0</v>
      </c>
    </row>
    <row r="102" spans="2:44" x14ac:dyDescent="0.2">
      <c r="B102" s="40">
        <v>92</v>
      </c>
      <c r="C102" s="41" t="s">
        <v>975</v>
      </c>
      <c r="D102" s="41" t="s">
        <v>924</v>
      </c>
      <c r="E102" s="41">
        <v>708</v>
      </c>
      <c r="F102" s="41" t="s">
        <v>806</v>
      </c>
      <c r="G102" s="41" t="str">
        <f t="shared" si="13"/>
        <v>TS</v>
      </c>
      <c r="H102" s="42" t="s">
        <v>1358</v>
      </c>
      <c r="I102" s="43">
        <v>41486</v>
      </c>
      <c r="J102" s="43" t="s">
        <v>704</v>
      </c>
      <c r="K102" s="43" t="s">
        <v>704</v>
      </c>
      <c r="L102" s="44">
        <v>33</v>
      </c>
      <c r="M102" s="45" t="s">
        <v>1519</v>
      </c>
      <c r="N102" s="43" t="s">
        <v>704</v>
      </c>
      <c r="O102" s="43" t="s">
        <v>704</v>
      </c>
      <c r="P102" s="43" t="s">
        <v>534</v>
      </c>
      <c r="Q102" s="46">
        <v>162088.51</v>
      </c>
      <c r="R102" s="46">
        <v>162088.51</v>
      </c>
      <c r="S102" s="46">
        <v>0</v>
      </c>
      <c r="T102" s="46">
        <v>0</v>
      </c>
      <c r="U102" s="46">
        <v>0</v>
      </c>
      <c r="V102" s="46">
        <v>0</v>
      </c>
      <c r="W102" s="46">
        <v>0</v>
      </c>
      <c r="X102" s="46">
        <v>0</v>
      </c>
      <c r="Y102" s="46">
        <v>0</v>
      </c>
      <c r="Z102" s="46">
        <v>0</v>
      </c>
      <c r="AA102" s="46">
        <v>0</v>
      </c>
      <c r="AB102" s="46">
        <v>0</v>
      </c>
      <c r="AC102" s="46">
        <v>0</v>
      </c>
      <c r="AD102" s="46">
        <v>0</v>
      </c>
      <c r="AE102" s="31"/>
      <c r="AF102" s="31"/>
      <c r="AG102" s="46">
        <v>0</v>
      </c>
      <c r="AH102" s="43">
        <f t="shared" si="14"/>
        <v>41487</v>
      </c>
      <c r="AI102" s="46"/>
      <c r="AJ102" s="43">
        <f t="shared" si="15"/>
        <v>41487</v>
      </c>
      <c r="AK102" s="43">
        <f t="shared" si="16"/>
        <v>53540</v>
      </c>
      <c r="AL102" s="47">
        <f t="shared" si="17"/>
        <v>319</v>
      </c>
      <c r="AM102" s="47">
        <f t="shared" si="18"/>
        <v>0</v>
      </c>
      <c r="AN102" s="47">
        <f t="shared" si="19"/>
        <v>307</v>
      </c>
      <c r="AO102" s="47">
        <f t="shared" si="20"/>
        <v>12</v>
      </c>
      <c r="AP102" s="47" t="b">
        <f t="shared" si="21"/>
        <v>0</v>
      </c>
      <c r="AQ102" s="47">
        <f t="shared" si="22"/>
        <v>0</v>
      </c>
      <c r="AR102" s="46">
        <f t="shared" si="23"/>
        <v>0</v>
      </c>
    </row>
    <row r="103" spans="2:44" x14ac:dyDescent="0.2">
      <c r="B103" s="40">
        <v>93</v>
      </c>
      <c r="C103" s="41" t="s">
        <v>976</v>
      </c>
      <c r="D103" s="41" t="s">
        <v>924</v>
      </c>
      <c r="E103" s="41">
        <v>708</v>
      </c>
      <c r="F103" s="41" t="s">
        <v>806</v>
      </c>
      <c r="G103" s="41" t="str">
        <f t="shared" si="13"/>
        <v>TS</v>
      </c>
      <c r="H103" s="42" t="s">
        <v>1359</v>
      </c>
      <c r="I103" s="43">
        <v>41486</v>
      </c>
      <c r="J103" s="43" t="s">
        <v>704</v>
      </c>
      <c r="K103" s="43" t="s">
        <v>704</v>
      </c>
      <c r="L103" s="44">
        <v>33</v>
      </c>
      <c r="M103" s="45" t="s">
        <v>1519</v>
      </c>
      <c r="N103" s="43" t="s">
        <v>704</v>
      </c>
      <c r="O103" s="43" t="s">
        <v>704</v>
      </c>
      <c r="P103" s="43" t="s">
        <v>534</v>
      </c>
      <c r="Q103" s="46">
        <v>57072.85</v>
      </c>
      <c r="R103" s="46">
        <v>57072.85</v>
      </c>
      <c r="S103" s="46">
        <v>0</v>
      </c>
      <c r="T103" s="46">
        <v>0</v>
      </c>
      <c r="U103" s="46">
        <v>0</v>
      </c>
      <c r="V103" s="46">
        <v>0</v>
      </c>
      <c r="W103" s="46">
        <v>0</v>
      </c>
      <c r="X103" s="46">
        <v>0</v>
      </c>
      <c r="Y103" s="46">
        <v>0</v>
      </c>
      <c r="Z103" s="46">
        <v>0</v>
      </c>
      <c r="AA103" s="46">
        <v>0</v>
      </c>
      <c r="AB103" s="46">
        <v>0</v>
      </c>
      <c r="AC103" s="46">
        <v>0</v>
      </c>
      <c r="AD103" s="46">
        <v>0</v>
      </c>
      <c r="AE103" s="31"/>
      <c r="AF103" s="31"/>
      <c r="AG103" s="46">
        <v>0</v>
      </c>
      <c r="AH103" s="43">
        <f t="shared" si="14"/>
        <v>41487</v>
      </c>
      <c r="AI103" s="46"/>
      <c r="AJ103" s="43">
        <f t="shared" si="15"/>
        <v>41487</v>
      </c>
      <c r="AK103" s="43">
        <f t="shared" si="16"/>
        <v>53540</v>
      </c>
      <c r="AL103" s="47">
        <f t="shared" si="17"/>
        <v>319</v>
      </c>
      <c r="AM103" s="47">
        <f t="shared" si="18"/>
        <v>0</v>
      </c>
      <c r="AN103" s="47">
        <f t="shared" si="19"/>
        <v>307</v>
      </c>
      <c r="AO103" s="47">
        <f t="shared" si="20"/>
        <v>12</v>
      </c>
      <c r="AP103" s="47" t="b">
        <f t="shared" si="21"/>
        <v>0</v>
      </c>
      <c r="AQ103" s="47">
        <f t="shared" si="22"/>
        <v>0</v>
      </c>
      <c r="AR103" s="46">
        <f t="shared" si="23"/>
        <v>0</v>
      </c>
    </row>
    <row r="104" spans="2:44" x14ac:dyDescent="0.2">
      <c r="B104" s="40">
        <v>94</v>
      </c>
      <c r="C104" s="41" t="s">
        <v>977</v>
      </c>
      <c r="D104" s="41" t="s">
        <v>924</v>
      </c>
      <c r="E104" s="41">
        <v>708</v>
      </c>
      <c r="F104" s="41" t="s">
        <v>806</v>
      </c>
      <c r="G104" s="41" t="str">
        <f t="shared" si="13"/>
        <v>TS</v>
      </c>
      <c r="H104" s="42" t="s">
        <v>1360</v>
      </c>
      <c r="I104" s="43">
        <v>41486</v>
      </c>
      <c r="J104" s="43" t="s">
        <v>704</v>
      </c>
      <c r="K104" s="43" t="s">
        <v>704</v>
      </c>
      <c r="L104" s="44">
        <v>33</v>
      </c>
      <c r="M104" s="45" t="s">
        <v>1519</v>
      </c>
      <c r="N104" s="43" t="s">
        <v>704</v>
      </c>
      <c r="O104" s="43" t="s">
        <v>704</v>
      </c>
      <c r="P104" s="43" t="s">
        <v>534</v>
      </c>
      <c r="Q104" s="46">
        <v>32915.040000000001</v>
      </c>
      <c r="R104" s="46">
        <v>32915.040000000001</v>
      </c>
      <c r="S104" s="46">
        <v>0</v>
      </c>
      <c r="T104" s="46">
        <v>0</v>
      </c>
      <c r="U104" s="46">
        <v>0</v>
      </c>
      <c r="V104" s="46">
        <v>0</v>
      </c>
      <c r="W104" s="46">
        <v>0</v>
      </c>
      <c r="X104" s="46">
        <v>0</v>
      </c>
      <c r="Y104" s="46">
        <v>0</v>
      </c>
      <c r="Z104" s="46">
        <v>0</v>
      </c>
      <c r="AA104" s="46">
        <v>0</v>
      </c>
      <c r="AB104" s="46">
        <v>0</v>
      </c>
      <c r="AC104" s="46">
        <v>0</v>
      </c>
      <c r="AD104" s="46">
        <v>0</v>
      </c>
      <c r="AE104" s="31"/>
      <c r="AF104" s="31"/>
      <c r="AG104" s="46">
        <v>0</v>
      </c>
      <c r="AH104" s="43">
        <f t="shared" si="14"/>
        <v>41487</v>
      </c>
      <c r="AI104" s="46"/>
      <c r="AJ104" s="43">
        <f t="shared" si="15"/>
        <v>41487</v>
      </c>
      <c r="AK104" s="43">
        <f t="shared" si="16"/>
        <v>53540</v>
      </c>
      <c r="AL104" s="47">
        <f t="shared" si="17"/>
        <v>319</v>
      </c>
      <c r="AM104" s="47">
        <f t="shared" si="18"/>
        <v>0</v>
      </c>
      <c r="AN104" s="47">
        <f t="shared" si="19"/>
        <v>307</v>
      </c>
      <c r="AO104" s="47">
        <f t="shared" si="20"/>
        <v>12</v>
      </c>
      <c r="AP104" s="47" t="b">
        <f t="shared" si="21"/>
        <v>0</v>
      </c>
      <c r="AQ104" s="47">
        <f t="shared" si="22"/>
        <v>0</v>
      </c>
      <c r="AR104" s="46">
        <f t="shared" si="23"/>
        <v>0</v>
      </c>
    </row>
    <row r="105" spans="2:44" x14ac:dyDescent="0.2">
      <c r="B105" s="40">
        <v>95</v>
      </c>
      <c r="C105" s="41" t="s">
        <v>978</v>
      </c>
      <c r="D105" s="41" t="s">
        <v>924</v>
      </c>
      <c r="E105" s="41">
        <v>708</v>
      </c>
      <c r="F105" s="41" t="s">
        <v>806</v>
      </c>
      <c r="G105" s="41" t="str">
        <f t="shared" si="13"/>
        <v>TS</v>
      </c>
      <c r="H105" s="42" t="s">
        <v>1361</v>
      </c>
      <c r="I105" s="43">
        <v>41486</v>
      </c>
      <c r="J105" s="43" t="s">
        <v>704</v>
      </c>
      <c r="K105" s="43" t="s">
        <v>704</v>
      </c>
      <c r="L105" s="44">
        <v>33</v>
      </c>
      <c r="M105" s="45" t="s">
        <v>1519</v>
      </c>
      <c r="N105" s="43" t="s">
        <v>704</v>
      </c>
      <c r="O105" s="43" t="s">
        <v>704</v>
      </c>
      <c r="P105" s="43" t="s">
        <v>534</v>
      </c>
      <c r="Q105" s="46">
        <v>18066.72</v>
      </c>
      <c r="R105" s="46">
        <v>18066.72</v>
      </c>
      <c r="S105" s="46">
        <v>0</v>
      </c>
      <c r="T105" s="46">
        <v>0</v>
      </c>
      <c r="U105" s="46">
        <v>0</v>
      </c>
      <c r="V105" s="46">
        <v>0</v>
      </c>
      <c r="W105" s="46">
        <v>0</v>
      </c>
      <c r="X105" s="46">
        <v>0</v>
      </c>
      <c r="Y105" s="46">
        <v>0</v>
      </c>
      <c r="Z105" s="46">
        <v>0</v>
      </c>
      <c r="AA105" s="46">
        <v>0</v>
      </c>
      <c r="AB105" s="46">
        <v>0</v>
      </c>
      <c r="AC105" s="46">
        <v>0</v>
      </c>
      <c r="AD105" s="46">
        <v>0</v>
      </c>
      <c r="AE105" s="31"/>
      <c r="AF105" s="31"/>
      <c r="AG105" s="46">
        <v>0</v>
      </c>
      <c r="AH105" s="43">
        <f t="shared" si="14"/>
        <v>41487</v>
      </c>
      <c r="AI105" s="46"/>
      <c r="AJ105" s="43">
        <f t="shared" si="15"/>
        <v>41487</v>
      </c>
      <c r="AK105" s="43">
        <f t="shared" si="16"/>
        <v>53540</v>
      </c>
      <c r="AL105" s="47">
        <f t="shared" si="17"/>
        <v>319</v>
      </c>
      <c r="AM105" s="47">
        <f t="shared" si="18"/>
        <v>0</v>
      </c>
      <c r="AN105" s="47">
        <f t="shared" si="19"/>
        <v>307</v>
      </c>
      <c r="AO105" s="47">
        <f t="shared" si="20"/>
        <v>12</v>
      </c>
      <c r="AP105" s="47" t="b">
        <f t="shared" si="21"/>
        <v>0</v>
      </c>
      <c r="AQ105" s="47">
        <f t="shared" si="22"/>
        <v>0</v>
      </c>
      <c r="AR105" s="46">
        <f t="shared" si="23"/>
        <v>0</v>
      </c>
    </row>
    <row r="106" spans="2:44" x14ac:dyDescent="0.2">
      <c r="B106" s="40">
        <v>96</v>
      </c>
      <c r="C106" s="41" t="s">
        <v>979</v>
      </c>
      <c r="D106" s="41" t="s">
        <v>924</v>
      </c>
      <c r="E106" s="41">
        <v>708</v>
      </c>
      <c r="F106" s="41" t="s">
        <v>806</v>
      </c>
      <c r="G106" s="41" t="str">
        <f t="shared" si="13"/>
        <v>TS</v>
      </c>
      <c r="H106" s="42" t="s">
        <v>1362</v>
      </c>
      <c r="I106" s="43">
        <v>41486</v>
      </c>
      <c r="J106" s="43" t="s">
        <v>704</v>
      </c>
      <c r="K106" s="43" t="s">
        <v>704</v>
      </c>
      <c r="L106" s="44">
        <v>33</v>
      </c>
      <c r="M106" s="45" t="s">
        <v>1519</v>
      </c>
      <c r="N106" s="43" t="s">
        <v>704</v>
      </c>
      <c r="O106" s="43" t="s">
        <v>704</v>
      </c>
      <c r="P106" s="43" t="s">
        <v>534</v>
      </c>
      <c r="Q106" s="46">
        <v>26307.1</v>
      </c>
      <c r="R106" s="46">
        <v>26307.1</v>
      </c>
      <c r="S106" s="46">
        <v>0</v>
      </c>
      <c r="T106" s="46">
        <v>0</v>
      </c>
      <c r="U106" s="46">
        <v>0</v>
      </c>
      <c r="V106" s="46">
        <v>0</v>
      </c>
      <c r="W106" s="46">
        <v>0</v>
      </c>
      <c r="X106" s="46">
        <v>0</v>
      </c>
      <c r="Y106" s="46">
        <v>0</v>
      </c>
      <c r="Z106" s="46">
        <v>0</v>
      </c>
      <c r="AA106" s="46">
        <v>0</v>
      </c>
      <c r="AB106" s="46">
        <v>0</v>
      </c>
      <c r="AC106" s="46">
        <v>0</v>
      </c>
      <c r="AD106" s="46">
        <v>0</v>
      </c>
      <c r="AE106" s="31"/>
      <c r="AF106" s="31"/>
      <c r="AG106" s="46">
        <v>0</v>
      </c>
      <c r="AH106" s="43">
        <f t="shared" si="14"/>
        <v>41487</v>
      </c>
      <c r="AI106" s="46"/>
      <c r="AJ106" s="43">
        <f t="shared" si="15"/>
        <v>41487</v>
      </c>
      <c r="AK106" s="43">
        <f t="shared" si="16"/>
        <v>53540</v>
      </c>
      <c r="AL106" s="47">
        <f t="shared" si="17"/>
        <v>319</v>
      </c>
      <c r="AM106" s="47">
        <f t="shared" si="18"/>
        <v>0</v>
      </c>
      <c r="AN106" s="47">
        <f t="shared" si="19"/>
        <v>307</v>
      </c>
      <c r="AO106" s="47">
        <f t="shared" si="20"/>
        <v>12</v>
      </c>
      <c r="AP106" s="47" t="b">
        <f t="shared" si="21"/>
        <v>0</v>
      </c>
      <c r="AQ106" s="47">
        <f t="shared" si="22"/>
        <v>0</v>
      </c>
      <c r="AR106" s="46">
        <f t="shared" si="23"/>
        <v>0</v>
      </c>
    </row>
    <row r="107" spans="2:44" x14ac:dyDescent="0.2">
      <c r="B107" s="40">
        <v>97</v>
      </c>
      <c r="C107" s="41" t="s">
        <v>980</v>
      </c>
      <c r="D107" s="41" t="s">
        <v>924</v>
      </c>
      <c r="E107" s="41">
        <v>708</v>
      </c>
      <c r="F107" s="41" t="s">
        <v>806</v>
      </c>
      <c r="G107" s="41" t="str">
        <f t="shared" si="13"/>
        <v>TS</v>
      </c>
      <c r="H107" s="42" t="s">
        <v>1363</v>
      </c>
      <c r="I107" s="43">
        <v>41486</v>
      </c>
      <c r="J107" s="43" t="s">
        <v>704</v>
      </c>
      <c r="K107" s="43" t="s">
        <v>704</v>
      </c>
      <c r="L107" s="44">
        <v>33</v>
      </c>
      <c r="M107" s="45" t="s">
        <v>1519</v>
      </c>
      <c r="N107" s="43" t="s">
        <v>704</v>
      </c>
      <c r="O107" s="43" t="s">
        <v>704</v>
      </c>
      <c r="P107" s="43" t="s">
        <v>534</v>
      </c>
      <c r="Q107" s="46">
        <v>2910.26</v>
      </c>
      <c r="R107" s="46">
        <v>2910.26</v>
      </c>
      <c r="S107" s="46">
        <v>0</v>
      </c>
      <c r="T107" s="46">
        <v>0</v>
      </c>
      <c r="U107" s="46">
        <v>0</v>
      </c>
      <c r="V107" s="46">
        <v>0</v>
      </c>
      <c r="W107" s="46">
        <v>0</v>
      </c>
      <c r="X107" s="46">
        <v>0</v>
      </c>
      <c r="Y107" s="46">
        <v>0</v>
      </c>
      <c r="Z107" s="46">
        <v>0</v>
      </c>
      <c r="AA107" s="46">
        <v>0</v>
      </c>
      <c r="AB107" s="46">
        <v>0</v>
      </c>
      <c r="AC107" s="46">
        <v>0</v>
      </c>
      <c r="AD107" s="46">
        <v>0</v>
      </c>
      <c r="AE107" s="31"/>
      <c r="AF107" s="31"/>
      <c r="AG107" s="46">
        <v>0</v>
      </c>
      <c r="AH107" s="43">
        <f t="shared" si="14"/>
        <v>41487</v>
      </c>
      <c r="AI107" s="46"/>
      <c r="AJ107" s="43">
        <f t="shared" si="15"/>
        <v>41487</v>
      </c>
      <c r="AK107" s="43">
        <f t="shared" si="16"/>
        <v>53540</v>
      </c>
      <c r="AL107" s="47">
        <f t="shared" si="17"/>
        <v>319</v>
      </c>
      <c r="AM107" s="47">
        <f t="shared" si="18"/>
        <v>0</v>
      </c>
      <c r="AN107" s="47">
        <f t="shared" si="19"/>
        <v>307</v>
      </c>
      <c r="AO107" s="47">
        <f t="shared" si="20"/>
        <v>12</v>
      </c>
      <c r="AP107" s="47" t="b">
        <f t="shared" si="21"/>
        <v>0</v>
      </c>
      <c r="AQ107" s="47">
        <f t="shared" si="22"/>
        <v>0</v>
      </c>
      <c r="AR107" s="46">
        <f t="shared" si="23"/>
        <v>0</v>
      </c>
    </row>
    <row r="108" spans="2:44" x14ac:dyDescent="0.2">
      <c r="B108" s="40">
        <v>98</v>
      </c>
      <c r="C108" s="41" t="s">
        <v>981</v>
      </c>
      <c r="D108" s="41" t="s">
        <v>924</v>
      </c>
      <c r="E108" s="41">
        <v>708</v>
      </c>
      <c r="F108" s="41" t="s">
        <v>806</v>
      </c>
      <c r="G108" s="41" t="str">
        <f t="shared" si="13"/>
        <v>TS</v>
      </c>
      <c r="H108" s="42" t="s">
        <v>1364</v>
      </c>
      <c r="I108" s="43">
        <v>41486</v>
      </c>
      <c r="J108" s="43" t="s">
        <v>704</v>
      </c>
      <c r="K108" s="43" t="s">
        <v>704</v>
      </c>
      <c r="L108" s="44">
        <v>33</v>
      </c>
      <c r="M108" s="45" t="s">
        <v>1519</v>
      </c>
      <c r="N108" s="43" t="s">
        <v>704</v>
      </c>
      <c r="O108" s="43" t="s">
        <v>704</v>
      </c>
      <c r="P108" s="43" t="s">
        <v>534</v>
      </c>
      <c r="Q108" s="46">
        <v>42970.58</v>
      </c>
      <c r="R108" s="46">
        <v>42970.58</v>
      </c>
      <c r="S108" s="46">
        <v>0</v>
      </c>
      <c r="T108" s="46">
        <v>0</v>
      </c>
      <c r="U108" s="46">
        <v>0</v>
      </c>
      <c r="V108" s="46">
        <v>0</v>
      </c>
      <c r="W108" s="46">
        <v>0</v>
      </c>
      <c r="X108" s="46">
        <v>0</v>
      </c>
      <c r="Y108" s="46">
        <v>0</v>
      </c>
      <c r="Z108" s="46">
        <v>0</v>
      </c>
      <c r="AA108" s="46">
        <v>0</v>
      </c>
      <c r="AB108" s="46">
        <v>0</v>
      </c>
      <c r="AC108" s="46">
        <v>0</v>
      </c>
      <c r="AD108" s="46">
        <v>0</v>
      </c>
      <c r="AE108" s="31"/>
      <c r="AF108" s="31"/>
      <c r="AG108" s="46">
        <v>0</v>
      </c>
      <c r="AH108" s="43">
        <f t="shared" si="14"/>
        <v>41487</v>
      </c>
      <c r="AI108" s="46"/>
      <c r="AJ108" s="43">
        <f t="shared" si="15"/>
        <v>41487</v>
      </c>
      <c r="AK108" s="43">
        <f t="shared" si="16"/>
        <v>53540</v>
      </c>
      <c r="AL108" s="47">
        <f t="shared" si="17"/>
        <v>319</v>
      </c>
      <c r="AM108" s="47">
        <f t="shared" si="18"/>
        <v>0</v>
      </c>
      <c r="AN108" s="47">
        <f t="shared" si="19"/>
        <v>307</v>
      </c>
      <c r="AO108" s="47">
        <f t="shared" si="20"/>
        <v>12</v>
      </c>
      <c r="AP108" s="47" t="b">
        <f t="shared" si="21"/>
        <v>0</v>
      </c>
      <c r="AQ108" s="47">
        <f t="shared" si="22"/>
        <v>0</v>
      </c>
      <c r="AR108" s="46">
        <f t="shared" si="23"/>
        <v>0</v>
      </c>
    </row>
    <row r="109" spans="2:44" x14ac:dyDescent="0.2">
      <c r="B109" s="40">
        <v>99</v>
      </c>
      <c r="C109" s="41" t="s">
        <v>982</v>
      </c>
      <c r="D109" s="41" t="s">
        <v>924</v>
      </c>
      <c r="E109" s="41">
        <v>708</v>
      </c>
      <c r="F109" s="41" t="s">
        <v>806</v>
      </c>
      <c r="G109" s="41" t="str">
        <f t="shared" si="13"/>
        <v>TS</v>
      </c>
      <c r="H109" s="42" t="s">
        <v>1365</v>
      </c>
      <c r="I109" s="43">
        <v>41486</v>
      </c>
      <c r="J109" s="43" t="s">
        <v>704</v>
      </c>
      <c r="K109" s="43" t="s">
        <v>704</v>
      </c>
      <c r="L109" s="44">
        <v>33</v>
      </c>
      <c r="M109" s="45" t="s">
        <v>1519</v>
      </c>
      <c r="N109" s="43" t="s">
        <v>704</v>
      </c>
      <c r="O109" s="43" t="s">
        <v>704</v>
      </c>
      <c r="P109" s="43" t="s">
        <v>534</v>
      </c>
      <c r="Q109" s="46">
        <v>1989.39</v>
      </c>
      <c r="R109" s="46">
        <v>1989.39</v>
      </c>
      <c r="S109" s="46">
        <v>0</v>
      </c>
      <c r="T109" s="46">
        <v>0</v>
      </c>
      <c r="U109" s="46">
        <v>0</v>
      </c>
      <c r="V109" s="46">
        <v>0</v>
      </c>
      <c r="W109" s="46">
        <v>0</v>
      </c>
      <c r="X109" s="46">
        <v>0</v>
      </c>
      <c r="Y109" s="46">
        <v>0</v>
      </c>
      <c r="Z109" s="46">
        <v>0</v>
      </c>
      <c r="AA109" s="46">
        <v>0</v>
      </c>
      <c r="AB109" s="46">
        <v>0</v>
      </c>
      <c r="AC109" s="46">
        <v>0</v>
      </c>
      <c r="AD109" s="46">
        <v>0</v>
      </c>
      <c r="AE109" s="31"/>
      <c r="AF109" s="31"/>
      <c r="AG109" s="46">
        <v>0</v>
      </c>
      <c r="AH109" s="43">
        <f t="shared" si="14"/>
        <v>41487</v>
      </c>
      <c r="AI109" s="46"/>
      <c r="AJ109" s="43">
        <f t="shared" si="15"/>
        <v>41487</v>
      </c>
      <c r="AK109" s="43">
        <f t="shared" si="16"/>
        <v>53540</v>
      </c>
      <c r="AL109" s="47">
        <f t="shared" si="17"/>
        <v>319</v>
      </c>
      <c r="AM109" s="47">
        <f t="shared" si="18"/>
        <v>0</v>
      </c>
      <c r="AN109" s="47">
        <f t="shared" si="19"/>
        <v>307</v>
      </c>
      <c r="AO109" s="47">
        <f t="shared" si="20"/>
        <v>12</v>
      </c>
      <c r="AP109" s="47" t="b">
        <f t="shared" si="21"/>
        <v>0</v>
      </c>
      <c r="AQ109" s="47">
        <f t="shared" si="22"/>
        <v>0</v>
      </c>
      <c r="AR109" s="46">
        <f t="shared" si="23"/>
        <v>0</v>
      </c>
    </row>
    <row r="110" spans="2:44" x14ac:dyDescent="0.2">
      <c r="B110" s="40">
        <v>100</v>
      </c>
      <c r="C110" s="41" t="s">
        <v>983</v>
      </c>
      <c r="D110" s="41" t="s">
        <v>924</v>
      </c>
      <c r="E110" s="41">
        <v>708</v>
      </c>
      <c r="F110" s="41" t="s">
        <v>806</v>
      </c>
      <c r="G110" s="41" t="str">
        <f t="shared" si="13"/>
        <v>TS</v>
      </c>
      <c r="H110" s="42" t="s">
        <v>1366</v>
      </c>
      <c r="I110" s="43">
        <v>41486</v>
      </c>
      <c r="J110" s="43" t="s">
        <v>704</v>
      </c>
      <c r="K110" s="43" t="s">
        <v>704</v>
      </c>
      <c r="L110" s="44">
        <v>33</v>
      </c>
      <c r="M110" s="45" t="s">
        <v>1519</v>
      </c>
      <c r="N110" s="43" t="s">
        <v>704</v>
      </c>
      <c r="O110" s="43" t="s">
        <v>704</v>
      </c>
      <c r="P110" s="43" t="s">
        <v>534</v>
      </c>
      <c r="Q110" s="46">
        <v>8858.69</v>
      </c>
      <c r="R110" s="46">
        <v>8858.69</v>
      </c>
      <c r="S110" s="46">
        <v>0</v>
      </c>
      <c r="T110" s="46">
        <v>0</v>
      </c>
      <c r="U110" s="46">
        <v>0</v>
      </c>
      <c r="V110" s="46">
        <v>0</v>
      </c>
      <c r="W110" s="46">
        <v>0</v>
      </c>
      <c r="X110" s="46">
        <v>0</v>
      </c>
      <c r="Y110" s="46">
        <v>0</v>
      </c>
      <c r="Z110" s="46">
        <v>0</v>
      </c>
      <c r="AA110" s="46">
        <v>0</v>
      </c>
      <c r="AB110" s="46">
        <v>0</v>
      </c>
      <c r="AC110" s="46">
        <v>0</v>
      </c>
      <c r="AD110" s="46">
        <v>0</v>
      </c>
      <c r="AE110" s="31"/>
      <c r="AF110" s="31"/>
      <c r="AG110" s="46">
        <v>0</v>
      </c>
      <c r="AH110" s="43">
        <f t="shared" si="14"/>
        <v>41487</v>
      </c>
      <c r="AI110" s="46"/>
      <c r="AJ110" s="43">
        <f t="shared" si="15"/>
        <v>41487</v>
      </c>
      <c r="AK110" s="43">
        <f t="shared" si="16"/>
        <v>53540</v>
      </c>
      <c r="AL110" s="47">
        <f t="shared" si="17"/>
        <v>319</v>
      </c>
      <c r="AM110" s="47">
        <f t="shared" si="18"/>
        <v>0</v>
      </c>
      <c r="AN110" s="47">
        <f t="shared" si="19"/>
        <v>307</v>
      </c>
      <c r="AO110" s="47">
        <f t="shared" si="20"/>
        <v>12</v>
      </c>
      <c r="AP110" s="47" t="b">
        <f t="shared" si="21"/>
        <v>0</v>
      </c>
      <c r="AQ110" s="47">
        <f t="shared" si="22"/>
        <v>0</v>
      </c>
      <c r="AR110" s="46">
        <f t="shared" si="23"/>
        <v>0</v>
      </c>
    </row>
    <row r="111" spans="2:44" x14ac:dyDescent="0.2">
      <c r="B111" s="40">
        <v>101</v>
      </c>
      <c r="C111" s="41" t="s">
        <v>984</v>
      </c>
      <c r="D111" s="41" t="s">
        <v>924</v>
      </c>
      <c r="E111" s="41">
        <v>708</v>
      </c>
      <c r="F111" s="41" t="s">
        <v>806</v>
      </c>
      <c r="G111" s="41" t="str">
        <f t="shared" si="13"/>
        <v>TS</v>
      </c>
      <c r="H111" s="42" t="s">
        <v>1367</v>
      </c>
      <c r="I111" s="43">
        <v>41486</v>
      </c>
      <c r="J111" s="43" t="s">
        <v>704</v>
      </c>
      <c r="K111" s="43" t="s">
        <v>704</v>
      </c>
      <c r="L111" s="44">
        <v>55</v>
      </c>
      <c r="M111" s="45" t="s">
        <v>1519</v>
      </c>
      <c r="N111" s="43" t="s">
        <v>704</v>
      </c>
      <c r="O111" s="43" t="s">
        <v>704</v>
      </c>
      <c r="P111" s="43" t="s">
        <v>534</v>
      </c>
      <c r="Q111" s="46">
        <v>107302.19</v>
      </c>
      <c r="R111" s="46">
        <v>107302.19</v>
      </c>
      <c r="S111" s="46">
        <v>0</v>
      </c>
      <c r="T111" s="46">
        <v>0</v>
      </c>
      <c r="U111" s="46">
        <v>0</v>
      </c>
      <c r="V111" s="46">
        <v>0</v>
      </c>
      <c r="W111" s="46">
        <v>0</v>
      </c>
      <c r="X111" s="46">
        <v>0</v>
      </c>
      <c r="Y111" s="46">
        <v>0</v>
      </c>
      <c r="Z111" s="46">
        <v>0</v>
      </c>
      <c r="AA111" s="46">
        <v>0</v>
      </c>
      <c r="AB111" s="46">
        <v>0</v>
      </c>
      <c r="AC111" s="46">
        <v>0</v>
      </c>
      <c r="AD111" s="46">
        <v>0</v>
      </c>
      <c r="AE111" s="31"/>
      <c r="AF111" s="31"/>
      <c r="AG111" s="46">
        <v>0</v>
      </c>
      <c r="AH111" s="43">
        <f t="shared" si="14"/>
        <v>41487</v>
      </c>
      <c r="AI111" s="46"/>
      <c r="AJ111" s="43">
        <f t="shared" si="15"/>
        <v>41487</v>
      </c>
      <c r="AK111" s="43">
        <f t="shared" si="16"/>
        <v>61576</v>
      </c>
      <c r="AL111" s="47">
        <f t="shared" si="17"/>
        <v>583</v>
      </c>
      <c r="AM111" s="47">
        <f t="shared" si="18"/>
        <v>0</v>
      </c>
      <c r="AN111" s="47">
        <f t="shared" si="19"/>
        <v>571</v>
      </c>
      <c r="AO111" s="47">
        <f t="shared" si="20"/>
        <v>12</v>
      </c>
      <c r="AP111" s="47" t="b">
        <f t="shared" si="21"/>
        <v>0</v>
      </c>
      <c r="AQ111" s="47">
        <f t="shared" si="22"/>
        <v>0</v>
      </c>
      <c r="AR111" s="46">
        <f t="shared" si="23"/>
        <v>0</v>
      </c>
    </row>
    <row r="112" spans="2:44" x14ac:dyDescent="0.2">
      <c r="B112" s="40">
        <v>102</v>
      </c>
      <c r="C112" s="41" t="s">
        <v>985</v>
      </c>
      <c r="D112" s="41" t="s">
        <v>924</v>
      </c>
      <c r="E112" s="41">
        <v>708</v>
      </c>
      <c r="F112" s="41" t="s">
        <v>806</v>
      </c>
      <c r="G112" s="41" t="str">
        <f t="shared" si="13"/>
        <v>TS</v>
      </c>
      <c r="H112" s="42" t="s">
        <v>1368</v>
      </c>
      <c r="I112" s="43">
        <v>41486</v>
      </c>
      <c r="J112" s="43" t="s">
        <v>704</v>
      </c>
      <c r="K112" s="43" t="s">
        <v>704</v>
      </c>
      <c r="L112" s="44">
        <v>33</v>
      </c>
      <c r="M112" s="45" t="s">
        <v>1519</v>
      </c>
      <c r="N112" s="43" t="s">
        <v>704</v>
      </c>
      <c r="O112" s="43" t="s">
        <v>704</v>
      </c>
      <c r="P112" s="43" t="s">
        <v>534</v>
      </c>
      <c r="Q112" s="46">
        <v>67001.8</v>
      </c>
      <c r="R112" s="46">
        <v>67001.8</v>
      </c>
      <c r="S112" s="46">
        <v>0</v>
      </c>
      <c r="T112" s="46">
        <v>0</v>
      </c>
      <c r="U112" s="46">
        <v>0</v>
      </c>
      <c r="V112" s="46">
        <v>0</v>
      </c>
      <c r="W112" s="46">
        <v>0</v>
      </c>
      <c r="X112" s="46">
        <v>0</v>
      </c>
      <c r="Y112" s="46">
        <v>0</v>
      </c>
      <c r="Z112" s="46">
        <v>0</v>
      </c>
      <c r="AA112" s="46">
        <v>0</v>
      </c>
      <c r="AB112" s="46">
        <v>0</v>
      </c>
      <c r="AC112" s="46">
        <v>0</v>
      </c>
      <c r="AD112" s="46">
        <v>0</v>
      </c>
      <c r="AE112" s="31"/>
      <c r="AF112" s="31"/>
      <c r="AG112" s="46">
        <v>0</v>
      </c>
      <c r="AH112" s="43">
        <f t="shared" si="14"/>
        <v>41487</v>
      </c>
      <c r="AI112" s="46"/>
      <c r="AJ112" s="43">
        <f t="shared" si="15"/>
        <v>41487</v>
      </c>
      <c r="AK112" s="43">
        <f t="shared" si="16"/>
        <v>53540</v>
      </c>
      <c r="AL112" s="47">
        <f t="shared" si="17"/>
        <v>319</v>
      </c>
      <c r="AM112" s="47">
        <f t="shared" si="18"/>
        <v>0</v>
      </c>
      <c r="AN112" s="47">
        <f t="shared" si="19"/>
        <v>307</v>
      </c>
      <c r="AO112" s="47">
        <f t="shared" si="20"/>
        <v>12</v>
      </c>
      <c r="AP112" s="47" t="b">
        <f t="shared" si="21"/>
        <v>0</v>
      </c>
      <c r="AQ112" s="47">
        <f t="shared" si="22"/>
        <v>0</v>
      </c>
      <c r="AR112" s="46">
        <f t="shared" si="23"/>
        <v>0</v>
      </c>
    </row>
    <row r="113" spans="2:44" x14ac:dyDescent="0.2">
      <c r="B113" s="40">
        <v>103</v>
      </c>
      <c r="C113" s="41" t="s">
        <v>986</v>
      </c>
      <c r="D113" s="41" t="s">
        <v>924</v>
      </c>
      <c r="E113" s="41">
        <v>708</v>
      </c>
      <c r="F113" s="41" t="s">
        <v>806</v>
      </c>
      <c r="G113" s="41" t="str">
        <f t="shared" si="13"/>
        <v>TS</v>
      </c>
      <c r="H113" s="42" t="s">
        <v>1369</v>
      </c>
      <c r="I113" s="43">
        <v>41486</v>
      </c>
      <c r="J113" s="43" t="s">
        <v>704</v>
      </c>
      <c r="K113" s="43" t="s">
        <v>704</v>
      </c>
      <c r="L113" s="44">
        <v>33</v>
      </c>
      <c r="M113" s="45" t="s">
        <v>1519</v>
      </c>
      <c r="N113" s="43" t="s">
        <v>704</v>
      </c>
      <c r="O113" s="43" t="s">
        <v>704</v>
      </c>
      <c r="P113" s="43" t="s">
        <v>534</v>
      </c>
      <c r="Q113" s="46">
        <v>44769.21</v>
      </c>
      <c r="R113" s="46">
        <v>44769.21</v>
      </c>
      <c r="S113" s="46">
        <v>0</v>
      </c>
      <c r="T113" s="46">
        <v>0</v>
      </c>
      <c r="U113" s="46">
        <v>0</v>
      </c>
      <c r="V113" s="46">
        <v>0</v>
      </c>
      <c r="W113" s="46">
        <v>0</v>
      </c>
      <c r="X113" s="46">
        <v>0</v>
      </c>
      <c r="Y113" s="46">
        <v>0</v>
      </c>
      <c r="Z113" s="46">
        <v>0</v>
      </c>
      <c r="AA113" s="46">
        <v>0</v>
      </c>
      <c r="AB113" s="46">
        <v>0</v>
      </c>
      <c r="AC113" s="46">
        <v>0</v>
      </c>
      <c r="AD113" s="46">
        <v>0</v>
      </c>
      <c r="AE113" s="31"/>
      <c r="AF113" s="31"/>
      <c r="AG113" s="46">
        <v>0</v>
      </c>
      <c r="AH113" s="43">
        <f t="shared" si="14"/>
        <v>41487</v>
      </c>
      <c r="AI113" s="46"/>
      <c r="AJ113" s="43">
        <f t="shared" si="15"/>
        <v>41487</v>
      </c>
      <c r="AK113" s="43">
        <f t="shared" si="16"/>
        <v>53540</v>
      </c>
      <c r="AL113" s="47">
        <f t="shared" si="17"/>
        <v>319</v>
      </c>
      <c r="AM113" s="47">
        <f t="shared" si="18"/>
        <v>0</v>
      </c>
      <c r="AN113" s="47">
        <f t="shared" si="19"/>
        <v>307</v>
      </c>
      <c r="AO113" s="47">
        <f t="shared" si="20"/>
        <v>12</v>
      </c>
      <c r="AP113" s="47" t="b">
        <f t="shared" si="21"/>
        <v>0</v>
      </c>
      <c r="AQ113" s="47">
        <f t="shared" si="22"/>
        <v>0</v>
      </c>
      <c r="AR113" s="46">
        <f t="shared" si="23"/>
        <v>0</v>
      </c>
    </row>
    <row r="114" spans="2:44" x14ac:dyDescent="0.2">
      <c r="B114" s="40">
        <v>104</v>
      </c>
      <c r="C114" s="41" t="s">
        <v>987</v>
      </c>
      <c r="D114" s="41" t="s">
        <v>924</v>
      </c>
      <c r="E114" s="41">
        <v>708</v>
      </c>
      <c r="F114" s="41" t="s">
        <v>806</v>
      </c>
      <c r="G114" s="41" t="str">
        <f t="shared" si="13"/>
        <v>TS</v>
      </c>
      <c r="H114" s="42" t="s">
        <v>1370</v>
      </c>
      <c r="I114" s="43">
        <v>41486</v>
      </c>
      <c r="J114" s="43" t="s">
        <v>704</v>
      </c>
      <c r="K114" s="43" t="s">
        <v>704</v>
      </c>
      <c r="L114" s="44">
        <v>33</v>
      </c>
      <c r="M114" s="45" t="s">
        <v>1519</v>
      </c>
      <c r="N114" s="43" t="s">
        <v>704</v>
      </c>
      <c r="O114" s="43" t="s">
        <v>704</v>
      </c>
      <c r="P114" s="43" t="s">
        <v>534</v>
      </c>
      <c r="Q114" s="46">
        <v>13465.99</v>
      </c>
      <c r="R114" s="46">
        <v>13465.99</v>
      </c>
      <c r="S114" s="46">
        <v>0</v>
      </c>
      <c r="T114" s="46">
        <v>0</v>
      </c>
      <c r="U114" s="46">
        <v>0</v>
      </c>
      <c r="V114" s="46">
        <v>0</v>
      </c>
      <c r="W114" s="46">
        <v>0</v>
      </c>
      <c r="X114" s="46">
        <v>0</v>
      </c>
      <c r="Y114" s="46">
        <v>0</v>
      </c>
      <c r="Z114" s="46">
        <v>0</v>
      </c>
      <c r="AA114" s="46">
        <v>0</v>
      </c>
      <c r="AB114" s="46">
        <v>0</v>
      </c>
      <c r="AC114" s="46">
        <v>0</v>
      </c>
      <c r="AD114" s="46">
        <v>0</v>
      </c>
      <c r="AE114" s="31"/>
      <c r="AF114" s="31"/>
      <c r="AG114" s="46">
        <v>0</v>
      </c>
      <c r="AH114" s="43">
        <f t="shared" si="14"/>
        <v>41487</v>
      </c>
      <c r="AI114" s="46"/>
      <c r="AJ114" s="43">
        <f t="shared" si="15"/>
        <v>41487</v>
      </c>
      <c r="AK114" s="43">
        <f t="shared" si="16"/>
        <v>53540</v>
      </c>
      <c r="AL114" s="47">
        <f t="shared" si="17"/>
        <v>319</v>
      </c>
      <c r="AM114" s="47">
        <f t="shared" si="18"/>
        <v>0</v>
      </c>
      <c r="AN114" s="47">
        <f t="shared" si="19"/>
        <v>307</v>
      </c>
      <c r="AO114" s="47">
        <f t="shared" si="20"/>
        <v>12</v>
      </c>
      <c r="AP114" s="47" t="b">
        <f t="shared" si="21"/>
        <v>0</v>
      </c>
      <c r="AQ114" s="47">
        <f t="shared" si="22"/>
        <v>0</v>
      </c>
      <c r="AR114" s="46">
        <f t="shared" si="23"/>
        <v>0</v>
      </c>
    </row>
    <row r="115" spans="2:44" x14ac:dyDescent="0.2">
      <c r="B115" s="40">
        <v>105</v>
      </c>
      <c r="C115" s="41" t="s">
        <v>988</v>
      </c>
      <c r="D115" s="41" t="s">
        <v>924</v>
      </c>
      <c r="E115" s="41">
        <v>708</v>
      </c>
      <c r="F115" s="41" t="s">
        <v>806</v>
      </c>
      <c r="G115" s="41" t="str">
        <f t="shared" si="13"/>
        <v>TS</v>
      </c>
      <c r="H115" s="42" t="s">
        <v>1371</v>
      </c>
      <c r="I115" s="43">
        <v>41486</v>
      </c>
      <c r="J115" s="43" t="s">
        <v>704</v>
      </c>
      <c r="K115" s="43" t="s">
        <v>704</v>
      </c>
      <c r="L115" s="44">
        <v>33</v>
      </c>
      <c r="M115" s="45" t="s">
        <v>1519</v>
      </c>
      <c r="N115" s="43" t="s">
        <v>704</v>
      </c>
      <c r="O115" s="43" t="s">
        <v>704</v>
      </c>
      <c r="P115" s="43" t="s">
        <v>534</v>
      </c>
      <c r="Q115" s="46">
        <v>22544.67</v>
      </c>
      <c r="R115" s="46">
        <v>22544.67</v>
      </c>
      <c r="S115" s="46">
        <v>0</v>
      </c>
      <c r="T115" s="46">
        <v>0</v>
      </c>
      <c r="U115" s="46">
        <v>0</v>
      </c>
      <c r="V115" s="46">
        <v>0</v>
      </c>
      <c r="W115" s="46">
        <v>0</v>
      </c>
      <c r="X115" s="46">
        <v>0</v>
      </c>
      <c r="Y115" s="46">
        <v>0</v>
      </c>
      <c r="Z115" s="46">
        <v>0</v>
      </c>
      <c r="AA115" s="46">
        <v>0</v>
      </c>
      <c r="AB115" s="46">
        <v>0</v>
      </c>
      <c r="AC115" s="46">
        <v>0</v>
      </c>
      <c r="AD115" s="46">
        <v>0</v>
      </c>
      <c r="AE115" s="31"/>
      <c r="AF115" s="31"/>
      <c r="AG115" s="46">
        <v>0</v>
      </c>
      <c r="AH115" s="43">
        <f t="shared" si="14"/>
        <v>41487</v>
      </c>
      <c r="AI115" s="46"/>
      <c r="AJ115" s="43">
        <f t="shared" si="15"/>
        <v>41487</v>
      </c>
      <c r="AK115" s="43">
        <f t="shared" si="16"/>
        <v>53540</v>
      </c>
      <c r="AL115" s="47">
        <f t="shared" si="17"/>
        <v>319</v>
      </c>
      <c r="AM115" s="47">
        <f t="shared" si="18"/>
        <v>0</v>
      </c>
      <c r="AN115" s="47">
        <f t="shared" si="19"/>
        <v>307</v>
      </c>
      <c r="AO115" s="47">
        <f t="shared" si="20"/>
        <v>12</v>
      </c>
      <c r="AP115" s="47" t="b">
        <f t="shared" si="21"/>
        <v>0</v>
      </c>
      <c r="AQ115" s="47">
        <f t="shared" si="22"/>
        <v>0</v>
      </c>
      <c r="AR115" s="46">
        <f t="shared" si="23"/>
        <v>0</v>
      </c>
    </row>
    <row r="116" spans="2:44" x14ac:dyDescent="0.2">
      <c r="B116" s="40">
        <v>106</v>
      </c>
      <c r="C116" s="41" t="s">
        <v>989</v>
      </c>
      <c r="D116" s="41" t="s">
        <v>924</v>
      </c>
      <c r="E116" s="41">
        <v>708</v>
      </c>
      <c r="F116" s="41" t="s">
        <v>806</v>
      </c>
      <c r="G116" s="41" t="str">
        <f t="shared" si="13"/>
        <v>TS</v>
      </c>
      <c r="H116" s="42" t="s">
        <v>1372</v>
      </c>
      <c r="I116" s="43">
        <v>41486</v>
      </c>
      <c r="J116" s="43" t="s">
        <v>704</v>
      </c>
      <c r="K116" s="43" t="s">
        <v>704</v>
      </c>
      <c r="L116" s="44">
        <v>33</v>
      </c>
      <c r="M116" s="45" t="s">
        <v>1519</v>
      </c>
      <c r="N116" s="43" t="s">
        <v>704</v>
      </c>
      <c r="O116" s="43" t="s">
        <v>704</v>
      </c>
      <c r="P116" s="43" t="s">
        <v>534</v>
      </c>
      <c r="Q116" s="46">
        <v>33077.74</v>
      </c>
      <c r="R116" s="46">
        <v>33077.74</v>
      </c>
      <c r="S116" s="46">
        <v>0</v>
      </c>
      <c r="T116" s="46">
        <v>0</v>
      </c>
      <c r="U116" s="46">
        <v>0</v>
      </c>
      <c r="V116" s="46">
        <v>0</v>
      </c>
      <c r="W116" s="46">
        <v>0</v>
      </c>
      <c r="X116" s="46">
        <v>0</v>
      </c>
      <c r="Y116" s="46">
        <v>0</v>
      </c>
      <c r="Z116" s="46">
        <v>0</v>
      </c>
      <c r="AA116" s="46">
        <v>0</v>
      </c>
      <c r="AB116" s="46">
        <v>0</v>
      </c>
      <c r="AC116" s="46">
        <v>0</v>
      </c>
      <c r="AD116" s="46">
        <v>0</v>
      </c>
      <c r="AE116" s="31"/>
      <c r="AF116" s="31"/>
      <c r="AG116" s="46">
        <v>0</v>
      </c>
      <c r="AH116" s="43">
        <f t="shared" si="14"/>
        <v>41487</v>
      </c>
      <c r="AI116" s="46"/>
      <c r="AJ116" s="43">
        <f t="shared" si="15"/>
        <v>41487</v>
      </c>
      <c r="AK116" s="43">
        <f t="shared" si="16"/>
        <v>53540</v>
      </c>
      <c r="AL116" s="47">
        <f t="shared" si="17"/>
        <v>319</v>
      </c>
      <c r="AM116" s="47">
        <f t="shared" si="18"/>
        <v>0</v>
      </c>
      <c r="AN116" s="47">
        <f t="shared" si="19"/>
        <v>307</v>
      </c>
      <c r="AO116" s="47">
        <f t="shared" si="20"/>
        <v>12</v>
      </c>
      <c r="AP116" s="47" t="b">
        <f t="shared" si="21"/>
        <v>0</v>
      </c>
      <c r="AQ116" s="47">
        <f t="shared" si="22"/>
        <v>0</v>
      </c>
      <c r="AR116" s="46">
        <f t="shared" si="23"/>
        <v>0</v>
      </c>
    </row>
    <row r="117" spans="2:44" x14ac:dyDescent="0.2">
      <c r="B117" s="40">
        <v>107</v>
      </c>
      <c r="C117" s="41" t="s">
        <v>990</v>
      </c>
      <c r="D117" s="41" t="s">
        <v>924</v>
      </c>
      <c r="E117" s="41">
        <v>708</v>
      </c>
      <c r="F117" s="41" t="s">
        <v>806</v>
      </c>
      <c r="G117" s="41" t="str">
        <f t="shared" si="13"/>
        <v>TS</v>
      </c>
      <c r="H117" s="42" t="s">
        <v>1373</v>
      </c>
      <c r="I117" s="43">
        <v>41486</v>
      </c>
      <c r="J117" s="43" t="s">
        <v>704</v>
      </c>
      <c r="K117" s="43" t="s">
        <v>704</v>
      </c>
      <c r="L117" s="44">
        <v>45</v>
      </c>
      <c r="M117" s="45" t="s">
        <v>1519</v>
      </c>
      <c r="N117" s="43" t="s">
        <v>704</v>
      </c>
      <c r="O117" s="43" t="s">
        <v>704</v>
      </c>
      <c r="P117" s="43" t="s">
        <v>534</v>
      </c>
      <c r="Q117" s="46">
        <v>211951.35999999999</v>
      </c>
      <c r="R117" s="46">
        <v>211951.35999999999</v>
      </c>
      <c r="S117" s="46">
        <v>0</v>
      </c>
      <c r="T117" s="46">
        <v>0</v>
      </c>
      <c r="U117" s="46">
        <v>0</v>
      </c>
      <c r="V117" s="46">
        <v>0</v>
      </c>
      <c r="W117" s="46">
        <v>0</v>
      </c>
      <c r="X117" s="46">
        <v>0</v>
      </c>
      <c r="Y117" s="46">
        <v>0</v>
      </c>
      <c r="Z117" s="46">
        <v>0</v>
      </c>
      <c r="AA117" s="46">
        <v>0</v>
      </c>
      <c r="AB117" s="46">
        <v>0</v>
      </c>
      <c r="AC117" s="46">
        <v>0</v>
      </c>
      <c r="AD117" s="46">
        <v>0</v>
      </c>
      <c r="AE117" s="31"/>
      <c r="AF117" s="31"/>
      <c r="AG117" s="46">
        <v>0</v>
      </c>
      <c r="AH117" s="43">
        <f t="shared" si="14"/>
        <v>41487</v>
      </c>
      <c r="AI117" s="46"/>
      <c r="AJ117" s="43">
        <f t="shared" si="15"/>
        <v>41487</v>
      </c>
      <c r="AK117" s="43">
        <f t="shared" si="16"/>
        <v>57923</v>
      </c>
      <c r="AL117" s="47">
        <f t="shared" si="17"/>
        <v>463</v>
      </c>
      <c r="AM117" s="47">
        <f t="shared" si="18"/>
        <v>0</v>
      </c>
      <c r="AN117" s="47">
        <f t="shared" si="19"/>
        <v>451</v>
      </c>
      <c r="AO117" s="47">
        <f t="shared" si="20"/>
        <v>12</v>
      </c>
      <c r="AP117" s="47" t="b">
        <f t="shared" si="21"/>
        <v>0</v>
      </c>
      <c r="AQ117" s="47">
        <f t="shared" si="22"/>
        <v>0</v>
      </c>
      <c r="AR117" s="46">
        <f t="shared" si="23"/>
        <v>0</v>
      </c>
    </row>
    <row r="118" spans="2:44" x14ac:dyDescent="0.2">
      <c r="B118" s="40">
        <v>108</v>
      </c>
      <c r="C118" s="41" t="s">
        <v>991</v>
      </c>
      <c r="D118" s="41" t="s">
        <v>924</v>
      </c>
      <c r="E118" s="41">
        <v>708</v>
      </c>
      <c r="F118" s="41" t="s">
        <v>806</v>
      </c>
      <c r="G118" s="41" t="str">
        <f t="shared" si="13"/>
        <v>TS</v>
      </c>
      <c r="H118" s="42" t="s">
        <v>1374</v>
      </c>
      <c r="I118" s="43">
        <v>41486</v>
      </c>
      <c r="J118" s="43" t="s">
        <v>704</v>
      </c>
      <c r="K118" s="43" t="s">
        <v>704</v>
      </c>
      <c r="L118" s="44">
        <v>33</v>
      </c>
      <c r="M118" s="45" t="s">
        <v>1519</v>
      </c>
      <c r="N118" s="43" t="s">
        <v>704</v>
      </c>
      <c r="O118" s="43" t="s">
        <v>704</v>
      </c>
      <c r="P118" s="43" t="s">
        <v>534</v>
      </c>
      <c r="Q118" s="46">
        <v>2114.34</v>
      </c>
      <c r="R118" s="46">
        <v>2114.34</v>
      </c>
      <c r="S118" s="46">
        <v>0</v>
      </c>
      <c r="T118" s="46">
        <v>0</v>
      </c>
      <c r="U118" s="46">
        <v>0</v>
      </c>
      <c r="V118" s="46">
        <v>0</v>
      </c>
      <c r="W118" s="46">
        <v>0</v>
      </c>
      <c r="X118" s="46">
        <v>0</v>
      </c>
      <c r="Y118" s="46">
        <v>0</v>
      </c>
      <c r="Z118" s="46">
        <v>0</v>
      </c>
      <c r="AA118" s="46">
        <v>0</v>
      </c>
      <c r="AB118" s="46">
        <v>0</v>
      </c>
      <c r="AC118" s="46">
        <v>0</v>
      </c>
      <c r="AD118" s="46">
        <v>0</v>
      </c>
      <c r="AE118" s="31"/>
      <c r="AF118" s="31"/>
      <c r="AG118" s="46">
        <v>0</v>
      </c>
      <c r="AH118" s="43">
        <f t="shared" si="14"/>
        <v>41487</v>
      </c>
      <c r="AI118" s="46"/>
      <c r="AJ118" s="43">
        <f t="shared" si="15"/>
        <v>41487</v>
      </c>
      <c r="AK118" s="43">
        <f t="shared" si="16"/>
        <v>53540</v>
      </c>
      <c r="AL118" s="47">
        <f t="shared" si="17"/>
        <v>319</v>
      </c>
      <c r="AM118" s="47">
        <f t="shared" si="18"/>
        <v>0</v>
      </c>
      <c r="AN118" s="47">
        <f t="shared" si="19"/>
        <v>307</v>
      </c>
      <c r="AO118" s="47">
        <f t="shared" si="20"/>
        <v>12</v>
      </c>
      <c r="AP118" s="47" t="b">
        <f t="shared" si="21"/>
        <v>0</v>
      </c>
      <c r="AQ118" s="47">
        <f t="shared" si="22"/>
        <v>0</v>
      </c>
      <c r="AR118" s="46">
        <f t="shared" si="23"/>
        <v>0</v>
      </c>
    </row>
    <row r="119" spans="2:44" x14ac:dyDescent="0.2">
      <c r="B119" s="40">
        <v>109</v>
      </c>
      <c r="C119" s="41" t="s">
        <v>992</v>
      </c>
      <c r="D119" s="41" t="s">
        <v>924</v>
      </c>
      <c r="E119" s="41">
        <v>708</v>
      </c>
      <c r="F119" s="41" t="s">
        <v>806</v>
      </c>
      <c r="G119" s="41" t="str">
        <f t="shared" si="13"/>
        <v>TS</v>
      </c>
      <c r="H119" s="42" t="s">
        <v>1375</v>
      </c>
      <c r="I119" s="43">
        <v>41486</v>
      </c>
      <c r="J119" s="43" t="s">
        <v>704</v>
      </c>
      <c r="K119" s="43" t="s">
        <v>704</v>
      </c>
      <c r="L119" s="44">
        <v>33</v>
      </c>
      <c r="M119" s="45" t="s">
        <v>1519</v>
      </c>
      <c r="N119" s="43" t="s">
        <v>704</v>
      </c>
      <c r="O119" s="43" t="s">
        <v>704</v>
      </c>
      <c r="P119" s="43" t="s">
        <v>534</v>
      </c>
      <c r="Q119" s="46">
        <v>5637.74</v>
      </c>
      <c r="R119" s="46">
        <v>5637.74</v>
      </c>
      <c r="S119" s="46">
        <v>0</v>
      </c>
      <c r="T119" s="46">
        <v>0</v>
      </c>
      <c r="U119" s="46">
        <v>0</v>
      </c>
      <c r="V119" s="46">
        <v>0</v>
      </c>
      <c r="W119" s="46">
        <v>0</v>
      </c>
      <c r="X119" s="46">
        <v>0</v>
      </c>
      <c r="Y119" s="46">
        <v>0</v>
      </c>
      <c r="Z119" s="46">
        <v>0</v>
      </c>
      <c r="AA119" s="46">
        <v>0</v>
      </c>
      <c r="AB119" s="46">
        <v>0</v>
      </c>
      <c r="AC119" s="46">
        <v>0</v>
      </c>
      <c r="AD119" s="46">
        <v>0</v>
      </c>
      <c r="AE119" s="31"/>
      <c r="AF119" s="31"/>
      <c r="AG119" s="46">
        <v>0</v>
      </c>
      <c r="AH119" s="43">
        <f t="shared" si="14"/>
        <v>41487</v>
      </c>
      <c r="AI119" s="46"/>
      <c r="AJ119" s="43">
        <f t="shared" si="15"/>
        <v>41487</v>
      </c>
      <c r="AK119" s="43">
        <f t="shared" si="16"/>
        <v>53540</v>
      </c>
      <c r="AL119" s="47">
        <f t="shared" si="17"/>
        <v>319</v>
      </c>
      <c r="AM119" s="47">
        <f t="shared" si="18"/>
        <v>0</v>
      </c>
      <c r="AN119" s="47">
        <f t="shared" si="19"/>
        <v>307</v>
      </c>
      <c r="AO119" s="47">
        <f t="shared" si="20"/>
        <v>12</v>
      </c>
      <c r="AP119" s="47" t="b">
        <f t="shared" si="21"/>
        <v>0</v>
      </c>
      <c r="AQ119" s="47">
        <f t="shared" si="22"/>
        <v>0</v>
      </c>
      <c r="AR119" s="46">
        <f t="shared" si="23"/>
        <v>0</v>
      </c>
    </row>
    <row r="120" spans="2:44" x14ac:dyDescent="0.2">
      <c r="B120" s="40">
        <v>110</v>
      </c>
      <c r="C120" s="41" t="s">
        <v>993</v>
      </c>
      <c r="D120" s="41" t="s">
        <v>924</v>
      </c>
      <c r="E120" s="41">
        <v>708</v>
      </c>
      <c r="F120" s="41" t="s">
        <v>806</v>
      </c>
      <c r="G120" s="41" t="str">
        <f t="shared" si="13"/>
        <v>TS</v>
      </c>
      <c r="H120" s="42" t="s">
        <v>1376</v>
      </c>
      <c r="I120" s="43">
        <v>41486</v>
      </c>
      <c r="J120" s="43" t="s">
        <v>704</v>
      </c>
      <c r="K120" s="43" t="s">
        <v>704</v>
      </c>
      <c r="L120" s="44">
        <v>33</v>
      </c>
      <c r="M120" s="45" t="s">
        <v>1519</v>
      </c>
      <c r="N120" s="43" t="s">
        <v>704</v>
      </c>
      <c r="O120" s="43" t="s">
        <v>704</v>
      </c>
      <c r="P120" s="43" t="s">
        <v>534</v>
      </c>
      <c r="Q120" s="46">
        <v>1871.7</v>
      </c>
      <c r="R120" s="46">
        <v>1871.7</v>
      </c>
      <c r="S120" s="46">
        <v>0</v>
      </c>
      <c r="T120" s="46">
        <v>0</v>
      </c>
      <c r="U120" s="46">
        <v>0</v>
      </c>
      <c r="V120" s="46">
        <v>0</v>
      </c>
      <c r="W120" s="46">
        <v>0</v>
      </c>
      <c r="X120" s="46">
        <v>0</v>
      </c>
      <c r="Y120" s="46">
        <v>0</v>
      </c>
      <c r="Z120" s="46">
        <v>0</v>
      </c>
      <c r="AA120" s="46">
        <v>0</v>
      </c>
      <c r="AB120" s="46">
        <v>0</v>
      </c>
      <c r="AC120" s="46">
        <v>0</v>
      </c>
      <c r="AD120" s="46">
        <v>0</v>
      </c>
      <c r="AE120" s="31"/>
      <c r="AF120" s="31"/>
      <c r="AG120" s="46">
        <v>0</v>
      </c>
      <c r="AH120" s="43">
        <f t="shared" si="14"/>
        <v>41487</v>
      </c>
      <c r="AI120" s="46"/>
      <c r="AJ120" s="43">
        <f t="shared" si="15"/>
        <v>41487</v>
      </c>
      <c r="AK120" s="43">
        <f t="shared" si="16"/>
        <v>53540</v>
      </c>
      <c r="AL120" s="47">
        <f t="shared" si="17"/>
        <v>319</v>
      </c>
      <c r="AM120" s="47">
        <f t="shared" si="18"/>
        <v>0</v>
      </c>
      <c r="AN120" s="47">
        <f t="shared" si="19"/>
        <v>307</v>
      </c>
      <c r="AO120" s="47">
        <f t="shared" si="20"/>
        <v>12</v>
      </c>
      <c r="AP120" s="47" t="b">
        <f t="shared" si="21"/>
        <v>0</v>
      </c>
      <c r="AQ120" s="47">
        <f t="shared" si="22"/>
        <v>0</v>
      </c>
      <c r="AR120" s="46">
        <f t="shared" si="23"/>
        <v>0</v>
      </c>
    </row>
    <row r="121" spans="2:44" x14ac:dyDescent="0.2">
      <c r="B121" s="40">
        <v>111</v>
      </c>
      <c r="C121" s="41" t="s">
        <v>994</v>
      </c>
      <c r="D121" s="41" t="s">
        <v>924</v>
      </c>
      <c r="E121" s="41">
        <v>708</v>
      </c>
      <c r="F121" s="41" t="s">
        <v>806</v>
      </c>
      <c r="G121" s="41" t="str">
        <f t="shared" si="13"/>
        <v>TS</v>
      </c>
      <c r="H121" s="42" t="s">
        <v>1377</v>
      </c>
      <c r="I121" s="43">
        <v>41486</v>
      </c>
      <c r="J121" s="43" t="s">
        <v>704</v>
      </c>
      <c r="K121" s="43" t="s">
        <v>704</v>
      </c>
      <c r="L121" s="44">
        <v>33</v>
      </c>
      <c r="M121" s="45" t="s">
        <v>1519</v>
      </c>
      <c r="N121" s="43" t="s">
        <v>704</v>
      </c>
      <c r="O121" s="43" t="s">
        <v>704</v>
      </c>
      <c r="P121" s="43" t="s">
        <v>534</v>
      </c>
      <c r="Q121" s="46">
        <v>2070.48</v>
      </c>
      <c r="R121" s="46">
        <v>2070.48</v>
      </c>
      <c r="S121" s="46">
        <v>0</v>
      </c>
      <c r="T121" s="46">
        <v>0</v>
      </c>
      <c r="U121" s="46">
        <v>0</v>
      </c>
      <c r="V121" s="46">
        <v>0</v>
      </c>
      <c r="W121" s="46">
        <v>0</v>
      </c>
      <c r="X121" s="46">
        <v>0</v>
      </c>
      <c r="Y121" s="46">
        <v>0</v>
      </c>
      <c r="Z121" s="46">
        <v>0</v>
      </c>
      <c r="AA121" s="46">
        <v>0</v>
      </c>
      <c r="AB121" s="46">
        <v>0</v>
      </c>
      <c r="AC121" s="46">
        <v>0</v>
      </c>
      <c r="AD121" s="46">
        <v>0</v>
      </c>
      <c r="AE121" s="31"/>
      <c r="AF121" s="31"/>
      <c r="AG121" s="46">
        <v>0</v>
      </c>
      <c r="AH121" s="43">
        <f t="shared" si="14"/>
        <v>41487</v>
      </c>
      <c r="AI121" s="46"/>
      <c r="AJ121" s="43">
        <f t="shared" si="15"/>
        <v>41487</v>
      </c>
      <c r="AK121" s="43">
        <f t="shared" si="16"/>
        <v>53540</v>
      </c>
      <c r="AL121" s="47">
        <f t="shared" si="17"/>
        <v>319</v>
      </c>
      <c r="AM121" s="47">
        <f t="shared" si="18"/>
        <v>0</v>
      </c>
      <c r="AN121" s="47">
        <f t="shared" si="19"/>
        <v>307</v>
      </c>
      <c r="AO121" s="47">
        <f t="shared" si="20"/>
        <v>12</v>
      </c>
      <c r="AP121" s="47" t="b">
        <f t="shared" si="21"/>
        <v>0</v>
      </c>
      <c r="AQ121" s="47">
        <f t="shared" si="22"/>
        <v>0</v>
      </c>
      <c r="AR121" s="46">
        <f t="shared" si="23"/>
        <v>0</v>
      </c>
    </row>
    <row r="122" spans="2:44" x14ac:dyDescent="0.2">
      <c r="B122" s="40">
        <v>112</v>
      </c>
      <c r="C122" s="41" t="s">
        <v>995</v>
      </c>
      <c r="D122" s="41" t="s">
        <v>924</v>
      </c>
      <c r="E122" s="41">
        <v>708</v>
      </c>
      <c r="F122" s="41" t="s">
        <v>806</v>
      </c>
      <c r="G122" s="41" t="str">
        <f t="shared" si="13"/>
        <v>TS</v>
      </c>
      <c r="H122" s="42" t="s">
        <v>1378</v>
      </c>
      <c r="I122" s="43">
        <v>41486</v>
      </c>
      <c r="J122" s="43" t="s">
        <v>704</v>
      </c>
      <c r="K122" s="43" t="s">
        <v>704</v>
      </c>
      <c r="L122" s="44">
        <v>33</v>
      </c>
      <c r="M122" s="45" t="s">
        <v>1519</v>
      </c>
      <c r="N122" s="43" t="s">
        <v>704</v>
      </c>
      <c r="O122" s="43" t="s">
        <v>704</v>
      </c>
      <c r="P122" s="43" t="s">
        <v>534</v>
      </c>
      <c r="Q122" s="46">
        <v>1083.8399999999999</v>
      </c>
      <c r="R122" s="46">
        <v>1083.8399999999999</v>
      </c>
      <c r="S122" s="46">
        <v>0</v>
      </c>
      <c r="T122" s="46">
        <v>0</v>
      </c>
      <c r="U122" s="46">
        <v>0</v>
      </c>
      <c r="V122" s="46">
        <v>0</v>
      </c>
      <c r="W122" s="46">
        <v>0</v>
      </c>
      <c r="X122" s="46">
        <v>0</v>
      </c>
      <c r="Y122" s="46">
        <v>0</v>
      </c>
      <c r="Z122" s="46">
        <v>0</v>
      </c>
      <c r="AA122" s="46">
        <v>0</v>
      </c>
      <c r="AB122" s="46">
        <v>0</v>
      </c>
      <c r="AC122" s="46">
        <v>0</v>
      </c>
      <c r="AD122" s="46">
        <v>0</v>
      </c>
      <c r="AE122" s="31"/>
      <c r="AF122" s="31"/>
      <c r="AG122" s="46">
        <v>0</v>
      </c>
      <c r="AH122" s="43">
        <f t="shared" si="14"/>
        <v>41487</v>
      </c>
      <c r="AI122" s="46"/>
      <c r="AJ122" s="43">
        <f t="shared" si="15"/>
        <v>41487</v>
      </c>
      <c r="AK122" s="43">
        <f t="shared" si="16"/>
        <v>53540</v>
      </c>
      <c r="AL122" s="47">
        <f t="shared" si="17"/>
        <v>319</v>
      </c>
      <c r="AM122" s="47">
        <f t="shared" si="18"/>
        <v>0</v>
      </c>
      <c r="AN122" s="47">
        <f t="shared" si="19"/>
        <v>307</v>
      </c>
      <c r="AO122" s="47">
        <f t="shared" si="20"/>
        <v>12</v>
      </c>
      <c r="AP122" s="47" t="b">
        <f t="shared" si="21"/>
        <v>0</v>
      </c>
      <c r="AQ122" s="47">
        <f t="shared" si="22"/>
        <v>0</v>
      </c>
      <c r="AR122" s="46">
        <f t="shared" si="23"/>
        <v>0</v>
      </c>
    </row>
    <row r="123" spans="2:44" x14ac:dyDescent="0.2">
      <c r="B123" s="40">
        <v>113</v>
      </c>
      <c r="C123" s="41" t="s">
        <v>996</v>
      </c>
      <c r="D123" s="41" t="s">
        <v>924</v>
      </c>
      <c r="E123" s="41">
        <v>708</v>
      </c>
      <c r="F123" s="41" t="s">
        <v>806</v>
      </c>
      <c r="G123" s="41" t="str">
        <f t="shared" si="13"/>
        <v>TS</v>
      </c>
      <c r="H123" s="42" t="s">
        <v>1379</v>
      </c>
      <c r="I123" s="43">
        <v>41486</v>
      </c>
      <c r="J123" s="43" t="s">
        <v>704</v>
      </c>
      <c r="K123" s="43" t="s">
        <v>704</v>
      </c>
      <c r="L123" s="44">
        <v>33</v>
      </c>
      <c r="M123" s="45" t="s">
        <v>1519</v>
      </c>
      <c r="N123" s="43" t="s">
        <v>704</v>
      </c>
      <c r="O123" s="43" t="s">
        <v>704</v>
      </c>
      <c r="P123" s="43" t="s">
        <v>534</v>
      </c>
      <c r="Q123" s="46">
        <v>779.08</v>
      </c>
      <c r="R123" s="46">
        <v>779.08</v>
      </c>
      <c r="S123" s="46">
        <v>0</v>
      </c>
      <c r="T123" s="46">
        <v>0</v>
      </c>
      <c r="U123" s="46">
        <v>0</v>
      </c>
      <c r="V123" s="46">
        <v>0</v>
      </c>
      <c r="W123" s="46">
        <v>0</v>
      </c>
      <c r="X123" s="46">
        <v>0</v>
      </c>
      <c r="Y123" s="46">
        <v>0</v>
      </c>
      <c r="Z123" s="46">
        <v>0</v>
      </c>
      <c r="AA123" s="46">
        <v>0</v>
      </c>
      <c r="AB123" s="46">
        <v>0</v>
      </c>
      <c r="AC123" s="46">
        <v>0</v>
      </c>
      <c r="AD123" s="46">
        <v>0</v>
      </c>
      <c r="AE123" s="31"/>
      <c r="AF123" s="31"/>
      <c r="AG123" s="46">
        <v>0</v>
      </c>
      <c r="AH123" s="43">
        <f t="shared" si="14"/>
        <v>41487</v>
      </c>
      <c r="AI123" s="46"/>
      <c r="AJ123" s="43">
        <f t="shared" si="15"/>
        <v>41487</v>
      </c>
      <c r="AK123" s="43">
        <f t="shared" si="16"/>
        <v>53540</v>
      </c>
      <c r="AL123" s="47">
        <f t="shared" si="17"/>
        <v>319</v>
      </c>
      <c r="AM123" s="47">
        <f t="shared" si="18"/>
        <v>0</v>
      </c>
      <c r="AN123" s="47">
        <f t="shared" si="19"/>
        <v>307</v>
      </c>
      <c r="AO123" s="47">
        <f t="shared" si="20"/>
        <v>12</v>
      </c>
      <c r="AP123" s="47" t="b">
        <f t="shared" si="21"/>
        <v>0</v>
      </c>
      <c r="AQ123" s="47">
        <f t="shared" si="22"/>
        <v>0</v>
      </c>
      <c r="AR123" s="46">
        <f t="shared" si="23"/>
        <v>0</v>
      </c>
    </row>
    <row r="124" spans="2:44" x14ac:dyDescent="0.2">
      <c r="B124" s="40">
        <v>114</v>
      </c>
      <c r="C124" s="41" t="s">
        <v>997</v>
      </c>
      <c r="D124" s="41" t="s">
        <v>924</v>
      </c>
      <c r="E124" s="41">
        <v>708</v>
      </c>
      <c r="F124" s="41" t="s">
        <v>806</v>
      </c>
      <c r="G124" s="41" t="str">
        <f t="shared" si="13"/>
        <v>TS</v>
      </c>
      <c r="H124" s="42" t="s">
        <v>1380</v>
      </c>
      <c r="I124" s="43">
        <v>41486</v>
      </c>
      <c r="J124" s="43" t="s">
        <v>704</v>
      </c>
      <c r="K124" s="43" t="s">
        <v>704</v>
      </c>
      <c r="L124" s="44">
        <v>33</v>
      </c>
      <c r="M124" s="45" t="s">
        <v>1519</v>
      </c>
      <c r="N124" s="43" t="s">
        <v>704</v>
      </c>
      <c r="O124" s="43" t="s">
        <v>704</v>
      </c>
      <c r="P124" s="43" t="s">
        <v>534</v>
      </c>
      <c r="Q124" s="46">
        <v>1549.39</v>
      </c>
      <c r="R124" s="46">
        <v>1549.39</v>
      </c>
      <c r="S124" s="46">
        <v>0</v>
      </c>
      <c r="T124" s="46">
        <v>0</v>
      </c>
      <c r="U124" s="46">
        <v>0</v>
      </c>
      <c r="V124" s="46">
        <v>0</v>
      </c>
      <c r="W124" s="46">
        <v>0</v>
      </c>
      <c r="X124" s="46">
        <v>0</v>
      </c>
      <c r="Y124" s="46">
        <v>0</v>
      </c>
      <c r="Z124" s="46">
        <v>0</v>
      </c>
      <c r="AA124" s="46">
        <v>0</v>
      </c>
      <c r="AB124" s="46">
        <v>0</v>
      </c>
      <c r="AC124" s="46">
        <v>0</v>
      </c>
      <c r="AD124" s="46">
        <v>0</v>
      </c>
      <c r="AE124" s="31"/>
      <c r="AF124" s="31"/>
      <c r="AG124" s="46">
        <v>0</v>
      </c>
      <c r="AH124" s="43">
        <f t="shared" si="14"/>
        <v>41487</v>
      </c>
      <c r="AI124" s="46"/>
      <c r="AJ124" s="43">
        <f t="shared" si="15"/>
        <v>41487</v>
      </c>
      <c r="AK124" s="43">
        <f t="shared" si="16"/>
        <v>53540</v>
      </c>
      <c r="AL124" s="47">
        <f t="shared" si="17"/>
        <v>319</v>
      </c>
      <c r="AM124" s="47">
        <f t="shared" si="18"/>
        <v>0</v>
      </c>
      <c r="AN124" s="47">
        <f t="shared" si="19"/>
        <v>307</v>
      </c>
      <c r="AO124" s="47">
        <f t="shared" si="20"/>
        <v>12</v>
      </c>
      <c r="AP124" s="47" t="b">
        <f t="shared" si="21"/>
        <v>0</v>
      </c>
      <c r="AQ124" s="47">
        <f t="shared" si="22"/>
        <v>0</v>
      </c>
      <c r="AR124" s="46">
        <f t="shared" si="23"/>
        <v>0</v>
      </c>
    </row>
    <row r="125" spans="2:44" x14ac:dyDescent="0.2">
      <c r="B125" s="40">
        <v>115</v>
      </c>
      <c r="C125" s="41" t="s">
        <v>998</v>
      </c>
      <c r="D125" s="41" t="s">
        <v>924</v>
      </c>
      <c r="E125" s="41">
        <v>708</v>
      </c>
      <c r="F125" s="41" t="s">
        <v>757</v>
      </c>
      <c r="G125" s="41" t="str">
        <f t="shared" si="13"/>
        <v>TS</v>
      </c>
      <c r="H125" s="42">
        <v>12100081</v>
      </c>
      <c r="I125" s="43">
        <v>42464</v>
      </c>
      <c r="J125" s="43" t="s">
        <v>704</v>
      </c>
      <c r="K125" s="43" t="s">
        <v>704</v>
      </c>
      <c r="L125" s="44">
        <v>30</v>
      </c>
      <c r="M125" s="45" t="s">
        <v>1519</v>
      </c>
      <c r="N125" s="43" t="s">
        <v>704</v>
      </c>
      <c r="O125" s="43" t="s">
        <v>704</v>
      </c>
      <c r="P125" s="43" t="s">
        <v>534</v>
      </c>
      <c r="Q125" s="46">
        <v>2170</v>
      </c>
      <c r="R125" s="46">
        <v>0</v>
      </c>
      <c r="S125" s="46">
        <v>0</v>
      </c>
      <c r="T125" s="46">
        <v>0</v>
      </c>
      <c r="U125" s="46">
        <v>2170</v>
      </c>
      <c r="V125" s="46">
        <v>0</v>
      </c>
      <c r="W125" s="46">
        <v>0</v>
      </c>
      <c r="X125" s="46">
        <v>0</v>
      </c>
      <c r="Y125" s="46">
        <v>0</v>
      </c>
      <c r="Z125" s="46">
        <v>0</v>
      </c>
      <c r="AA125" s="46">
        <v>0</v>
      </c>
      <c r="AB125" s="46">
        <v>0</v>
      </c>
      <c r="AC125" s="46">
        <v>0</v>
      </c>
      <c r="AD125" s="46">
        <v>0</v>
      </c>
      <c r="AE125" s="31"/>
      <c r="AF125" s="31"/>
      <c r="AG125" s="46">
        <v>0</v>
      </c>
      <c r="AH125" s="43">
        <f t="shared" si="14"/>
        <v>42491</v>
      </c>
      <c r="AI125" s="46"/>
      <c r="AJ125" s="43">
        <f t="shared" si="15"/>
        <v>42491</v>
      </c>
      <c r="AK125" s="43">
        <f t="shared" si="16"/>
        <v>53448</v>
      </c>
      <c r="AL125" s="47">
        <f t="shared" si="17"/>
        <v>316</v>
      </c>
      <c r="AM125" s="47">
        <f t="shared" si="18"/>
        <v>0</v>
      </c>
      <c r="AN125" s="47">
        <f t="shared" si="19"/>
        <v>304</v>
      </c>
      <c r="AO125" s="47">
        <f t="shared" si="20"/>
        <v>12</v>
      </c>
      <c r="AP125" s="47" t="b">
        <f t="shared" si="21"/>
        <v>0</v>
      </c>
      <c r="AQ125" s="47">
        <f t="shared" si="22"/>
        <v>0</v>
      </c>
      <c r="AR125" s="46">
        <f t="shared" si="23"/>
        <v>0</v>
      </c>
    </row>
    <row r="126" spans="2:44" x14ac:dyDescent="0.2">
      <c r="B126" s="40">
        <v>116</v>
      </c>
      <c r="C126" s="41" t="s">
        <v>999</v>
      </c>
      <c r="D126" s="41" t="s">
        <v>924</v>
      </c>
      <c r="E126" s="41">
        <v>708</v>
      </c>
      <c r="F126" s="41" t="s">
        <v>783</v>
      </c>
      <c r="G126" s="41" t="str">
        <f t="shared" si="13"/>
        <v>TS</v>
      </c>
      <c r="H126" s="42">
        <v>12100082</v>
      </c>
      <c r="I126" s="43">
        <v>42464</v>
      </c>
      <c r="J126" s="43" t="s">
        <v>704</v>
      </c>
      <c r="K126" s="43" t="s">
        <v>704</v>
      </c>
      <c r="L126" s="44">
        <v>30</v>
      </c>
      <c r="M126" s="45" t="s">
        <v>1519</v>
      </c>
      <c r="N126" s="43" t="s">
        <v>704</v>
      </c>
      <c r="O126" s="43" t="s">
        <v>704</v>
      </c>
      <c r="P126" s="43" t="s">
        <v>534</v>
      </c>
      <c r="Q126" s="46">
        <v>10100</v>
      </c>
      <c r="R126" s="46">
        <v>0</v>
      </c>
      <c r="S126" s="46">
        <v>0</v>
      </c>
      <c r="T126" s="46">
        <v>0</v>
      </c>
      <c r="U126" s="46">
        <v>9496.73</v>
      </c>
      <c r="V126" s="46">
        <v>0</v>
      </c>
      <c r="W126" s="46">
        <v>603.27000000000044</v>
      </c>
      <c r="X126" s="46">
        <v>603.27000000000044</v>
      </c>
      <c r="Y126" s="46">
        <v>0</v>
      </c>
      <c r="Z126" s="46">
        <v>0</v>
      </c>
      <c r="AA126" s="46">
        <v>0</v>
      </c>
      <c r="AB126" s="46">
        <v>0</v>
      </c>
      <c r="AC126" s="46">
        <v>0</v>
      </c>
      <c r="AD126" s="46">
        <v>0</v>
      </c>
      <c r="AE126" s="31"/>
      <c r="AF126" s="31"/>
      <c r="AG126" s="46">
        <v>0</v>
      </c>
      <c r="AH126" s="43">
        <f t="shared" si="14"/>
        <v>42491</v>
      </c>
      <c r="AI126" s="46"/>
      <c r="AJ126" s="43">
        <f t="shared" si="15"/>
        <v>42491</v>
      </c>
      <c r="AK126" s="43">
        <f t="shared" si="16"/>
        <v>53448</v>
      </c>
      <c r="AL126" s="47">
        <f t="shared" si="17"/>
        <v>316</v>
      </c>
      <c r="AM126" s="47">
        <f t="shared" si="18"/>
        <v>0</v>
      </c>
      <c r="AN126" s="47">
        <f t="shared" si="19"/>
        <v>304</v>
      </c>
      <c r="AO126" s="47">
        <f t="shared" si="20"/>
        <v>12</v>
      </c>
      <c r="AP126" s="47" t="b">
        <f t="shared" si="21"/>
        <v>0</v>
      </c>
      <c r="AQ126" s="47">
        <f t="shared" si="22"/>
        <v>0</v>
      </c>
      <c r="AR126" s="46">
        <f t="shared" si="23"/>
        <v>0</v>
      </c>
    </row>
    <row r="127" spans="2:44" x14ac:dyDescent="0.2">
      <c r="B127" s="40">
        <v>117</v>
      </c>
      <c r="C127" s="41" t="s">
        <v>1000</v>
      </c>
      <c r="D127" s="41" t="s">
        <v>924</v>
      </c>
      <c r="E127" s="41">
        <v>708</v>
      </c>
      <c r="F127" s="41" t="s">
        <v>783</v>
      </c>
      <c r="G127" s="41" t="str">
        <f t="shared" si="13"/>
        <v>TS</v>
      </c>
      <c r="H127" s="42">
        <v>12100084</v>
      </c>
      <c r="I127" s="43">
        <v>42464</v>
      </c>
      <c r="J127" s="43" t="s">
        <v>704</v>
      </c>
      <c r="K127" s="43" t="s">
        <v>704</v>
      </c>
      <c r="L127" s="44">
        <v>30</v>
      </c>
      <c r="M127" s="45" t="s">
        <v>1519</v>
      </c>
      <c r="N127" s="43" t="s">
        <v>704</v>
      </c>
      <c r="O127" s="43" t="s">
        <v>704</v>
      </c>
      <c r="P127" s="43" t="s">
        <v>534</v>
      </c>
      <c r="Q127" s="46">
        <v>3870</v>
      </c>
      <c r="R127" s="46">
        <v>0</v>
      </c>
      <c r="S127" s="46">
        <v>0</v>
      </c>
      <c r="T127" s="46">
        <v>0</v>
      </c>
      <c r="U127" s="46">
        <v>3586.96</v>
      </c>
      <c r="V127" s="46">
        <v>0</v>
      </c>
      <c r="W127" s="46">
        <v>283.03999999999996</v>
      </c>
      <c r="X127" s="46">
        <v>283.03999999999996</v>
      </c>
      <c r="Y127" s="46">
        <v>0</v>
      </c>
      <c r="Z127" s="46">
        <v>0</v>
      </c>
      <c r="AA127" s="46">
        <v>0</v>
      </c>
      <c r="AB127" s="46">
        <v>0</v>
      </c>
      <c r="AC127" s="46">
        <v>0</v>
      </c>
      <c r="AD127" s="46">
        <v>0</v>
      </c>
      <c r="AE127" s="31"/>
      <c r="AF127" s="31"/>
      <c r="AG127" s="46">
        <v>0</v>
      </c>
      <c r="AH127" s="43">
        <f t="shared" si="14"/>
        <v>42491</v>
      </c>
      <c r="AI127" s="46"/>
      <c r="AJ127" s="43">
        <f t="shared" si="15"/>
        <v>42491</v>
      </c>
      <c r="AK127" s="43">
        <f t="shared" si="16"/>
        <v>53448</v>
      </c>
      <c r="AL127" s="47">
        <f t="shared" si="17"/>
        <v>316</v>
      </c>
      <c r="AM127" s="47">
        <f t="shared" si="18"/>
        <v>0</v>
      </c>
      <c r="AN127" s="47">
        <f t="shared" si="19"/>
        <v>304</v>
      </c>
      <c r="AO127" s="47">
        <f t="shared" si="20"/>
        <v>12</v>
      </c>
      <c r="AP127" s="47" t="b">
        <f t="shared" si="21"/>
        <v>0</v>
      </c>
      <c r="AQ127" s="47">
        <f t="shared" si="22"/>
        <v>0</v>
      </c>
      <c r="AR127" s="46">
        <f t="shared" si="23"/>
        <v>0</v>
      </c>
    </row>
    <row r="128" spans="2:44" x14ac:dyDescent="0.2">
      <c r="B128" s="40">
        <v>118</v>
      </c>
      <c r="C128" s="41" t="s">
        <v>1001</v>
      </c>
      <c r="D128" s="41" t="s">
        <v>924</v>
      </c>
      <c r="E128" s="41">
        <v>708</v>
      </c>
      <c r="F128" s="41" t="s">
        <v>806</v>
      </c>
      <c r="G128" s="41" t="str">
        <f t="shared" si="13"/>
        <v>TS</v>
      </c>
      <c r="H128" s="42">
        <v>12100086</v>
      </c>
      <c r="I128" s="43">
        <v>42716</v>
      </c>
      <c r="J128" s="43" t="s">
        <v>704</v>
      </c>
      <c r="K128" s="43" t="s">
        <v>704</v>
      </c>
      <c r="L128" s="44">
        <v>33</v>
      </c>
      <c r="M128" s="45" t="s">
        <v>1519</v>
      </c>
      <c r="N128" s="43" t="s">
        <v>704</v>
      </c>
      <c r="O128" s="43" t="s">
        <v>704</v>
      </c>
      <c r="P128" s="43" t="s">
        <v>534</v>
      </c>
      <c r="Q128" s="46">
        <v>20291.8</v>
      </c>
      <c r="R128" s="46">
        <v>20291.8</v>
      </c>
      <c r="S128" s="46">
        <v>0</v>
      </c>
      <c r="T128" s="46">
        <v>0</v>
      </c>
      <c r="U128" s="46">
        <v>0</v>
      </c>
      <c r="V128" s="46">
        <v>0</v>
      </c>
      <c r="W128" s="46">
        <v>0</v>
      </c>
      <c r="X128" s="46">
        <v>0</v>
      </c>
      <c r="Y128" s="46">
        <v>0</v>
      </c>
      <c r="Z128" s="46">
        <v>0</v>
      </c>
      <c r="AA128" s="46">
        <v>0</v>
      </c>
      <c r="AB128" s="46">
        <v>0</v>
      </c>
      <c r="AC128" s="46">
        <v>0</v>
      </c>
      <c r="AD128" s="46">
        <v>0</v>
      </c>
      <c r="AE128" s="31"/>
      <c r="AF128" s="31"/>
      <c r="AG128" s="46">
        <v>0</v>
      </c>
      <c r="AH128" s="43">
        <f t="shared" si="14"/>
        <v>42736</v>
      </c>
      <c r="AI128" s="46"/>
      <c r="AJ128" s="43">
        <f t="shared" si="15"/>
        <v>42736</v>
      </c>
      <c r="AK128" s="43">
        <f t="shared" si="16"/>
        <v>54789</v>
      </c>
      <c r="AL128" s="47">
        <f t="shared" si="17"/>
        <v>360</v>
      </c>
      <c r="AM128" s="47">
        <f t="shared" si="18"/>
        <v>0</v>
      </c>
      <c r="AN128" s="47">
        <f t="shared" si="19"/>
        <v>348</v>
      </c>
      <c r="AO128" s="47">
        <f t="shared" si="20"/>
        <v>12</v>
      </c>
      <c r="AP128" s="47" t="b">
        <f t="shared" si="21"/>
        <v>0</v>
      </c>
      <c r="AQ128" s="47">
        <f t="shared" si="22"/>
        <v>0</v>
      </c>
      <c r="AR128" s="46">
        <f t="shared" si="23"/>
        <v>0</v>
      </c>
    </row>
    <row r="129" spans="2:44" x14ac:dyDescent="0.2">
      <c r="B129" s="40">
        <v>119</v>
      </c>
      <c r="C129" s="41" t="s">
        <v>1002</v>
      </c>
      <c r="D129" s="41" t="s">
        <v>924</v>
      </c>
      <c r="E129" s="41">
        <v>708</v>
      </c>
      <c r="F129" s="41" t="s">
        <v>806</v>
      </c>
      <c r="G129" s="41" t="str">
        <f t="shared" si="13"/>
        <v>TS</v>
      </c>
      <c r="H129" s="42">
        <v>12100087</v>
      </c>
      <c r="I129" s="43">
        <v>42716</v>
      </c>
      <c r="J129" s="43" t="s">
        <v>704</v>
      </c>
      <c r="K129" s="43" t="s">
        <v>704</v>
      </c>
      <c r="L129" s="44">
        <v>33</v>
      </c>
      <c r="M129" s="45" t="s">
        <v>1519</v>
      </c>
      <c r="N129" s="43" t="s">
        <v>704</v>
      </c>
      <c r="O129" s="43" t="s">
        <v>704</v>
      </c>
      <c r="P129" s="43" t="s">
        <v>534</v>
      </c>
      <c r="Q129" s="46">
        <v>26862.47</v>
      </c>
      <c r="R129" s="46">
        <v>26862.47</v>
      </c>
      <c r="S129" s="46">
        <v>0</v>
      </c>
      <c r="T129" s="46">
        <v>0</v>
      </c>
      <c r="U129" s="46">
        <v>0</v>
      </c>
      <c r="V129" s="46">
        <v>0</v>
      </c>
      <c r="W129" s="46">
        <v>0</v>
      </c>
      <c r="X129" s="46">
        <v>0</v>
      </c>
      <c r="Y129" s="46">
        <v>0</v>
      </c>
      <c r="Z129" s="46">
        <v>0</v>
      </c>
      <c r="AA129" s="46">
        <v>0</v>
      </c>
      <c r="AB129" s="46">
        <v>0</v>
      </c>
      <c r="AC129" s="46">
        <v>0</v>
      </c>
      <c r="AD129" s="46">
        <v>0</v>
      </c>
      <c r="AE129" s="31"/>
      <c r="AF129" s="31"/>
      <c r="AG129" s="46">
        <v>0</v>
      </c>
      <c r="AH129" s="43">
        <f t="shared" si="14"/>
        <v>42736</v>
      </c>
      <c r="AI129" s="46"/>
      <c r="AJ129" s="43">
        <f t="shared" si="15"/>
        <v>42736</v>
      </c>
      <c r="AK129" s="43">
        <f t="shared" si="16"/>
        <v>54789</v>
      </c>
      <c r="AL129" s="47">
        <f t="shared" si="17"/>
        <v>360</v>
      </c>
      <c r="AM129" s="47">
        <f t="shared" si="18"/>
        <v>0</v>
      </c>
      <c r="AN129" s="47">
        <f t="shared" si="19"/>
        <v>348</v>
      </c>
      <c r="AO129" s="47">
        <f t="shared" si="20"/>
        <v>12</v>
      </c>
      <c r="AP129" s="47" t="b">
        <f t="shared" si="21"/>
        <v>0</v>
      </c>
      <c r="AQ129" s="47">
        <f t="shared" si="22"/>
        <v>0</v>
      </c>
      <c r="AR129" s="46">
        <f t="shared" si="23"/>
        <v>0</v>
      </c>
    </row>
    <row r="130" spans="2:44" x14ac:dyDescent="0.2">
      <c r="B130" s="40">
        <v>120</v>
      </c>
      <c r="C130" s="41" t="s">
        <v>1003</v>
      </c>
      <c r="D130" s="41" t="s">
        <v>924</v>
      </c>
      <c r="E130" s="41">
        <v>708</v>
      </c>
      <c r="F130" s="41" t="s">
        <v>806</v>
      </c>
      <c r="G130" s="41" t="str">
        <f t="shared" si="13"/>
        <v>TS</v>
      </c>
      <c r="H130" s="42">
        <v>12100088</v>
      </c>
      <c r="I130" s="43">
        <v>42716</v>
      </c>
      <c r="J130" s="43" t="s">
        <v>704</v>
      </c>
      <c r="K130" s="43" t="s">
        <v>704</v>
      </c>
      <c r="L130" s="44">
        <v>33</v>
      </c>
      <c r="M130" s="45" t="s">
        <v>1519</v>
      </c>
      <c r="N130" s="43" t="s">
        <v>704</v>
      </c>
      <c r="O130" s="43" t="s">
        <v>704</v>
      </c>
      <c r="P130" s="43" t="s">
        <v>534</v>
      </c>
      <c r="Q130" s="46">
        <v>22610.86</v>
      </c>
      <c r="R130" s="46">
        <v>22610.86</v>
      </c>
      <c r="S130" s="46">
        <v>0</v>
      </c>
      <c r="T130" s="46">
        <v>0</v>
      </c>
      <c r="U130" s="46">
        <v>0</v>
      </c>
      <c r="V130" s="46">
        <v>0</v>
      </c>
      <c r="W130" s="46">
        <v>0</v>
      </c>
      <c r="X130" s="46">
        <v>0</v>
      </c>
      <c r="Y130" s="46">
        <v>0</v>
      </c>
      <c r="Z130" s="46">
        <v>0</v>
      </c>
      <c r="AA130" s="46">
        <v>0</v>
      </c>
      <c r="AB130" s="46">
        <v>0</v>
      </c>
      <c r="AC130" s="46">
        <v>0</v>
      </c>
      <c r="AD130" s="46">
        <v>0</v>
      </c>
      <c r="AE130" s="31"/>
      <c r="AF130" s="31"/>
      <c r="AG130" s="46">
        <v>0</v>
      </c>
      <c r="AH130" s="43">
        <f t="shared" si="14"/>
        <v>42736</v>
      </c>
      <c r="AI130" s="46"/>
      <c r="AJ130" s="43">
        <f t="shared" si="15"/>
        <v>42736</v>
      </c>
      <c r="AK130" s="43">
        <f t="shared" si="16"/>
        <v>54789</v>
      </c>
      <c r="AL130" s="47">
        <f t="shared" si="17"/>
        <v>360</v>
      </c>
      <c r="AM130" s="47">
        <f t="shared" si="18"/>
        <v>0</v>
      </c>
      <c r="AN130" s="47">
        <f t="shared" si="19"/>
        <v>348</v>
      </c>
      <c r="AO130" s="47">
        <f t="shared" si="20"/>
        <v>12</v>
      </c>
      <c r="AP130" s="47" t="b">
        <f t="shared" si="21"/>
        <v>0</v>
      </c>
      <c r="AQ130" s="47">
        <f t="shared" si="22"/>
        <v>0</v>
      </c>
      <c r="AR130" s="46">
        <f t="shared" si="23"/>
        <v>0</v>
      </c>
    </row>
    <row r="131" spans="2:44" x14ac:dyDescent="0.2">
      <c r="B131" s="40">
        <v>121</v>
      </c>
      <c r="C131" s="41" t="s">
        <v>1004</v>
      </c>
      <c r="D131" s="41" t="s">
        <v>924</v>
      </c>
      <c r="E131" s="41">
        <v>708</v>
      </c>
      <c r="F131" s="41" t="s">
        <v>806</v>
      </c>
      <c r="G131" s="41" t="str">
        <f t="shared" si="13"/>
        <v>TS</v>
      </c>
      <c r="H131" s="42">
        <v>12100089</v>
      </c>
      <c r="I131" s="43">
        <v>42716</v>
      </c>
      <c r="J131" s="43" t="s">
        <v>704</v>
      </c>
      <c r="K131" s="43" t="s">
        <v>704</v>
      </c>
      <c r="L131" s="44">
        <v>33</v>
      </c>
      <c r="M131" s="45" t="s">
        <v>1519</v>
      </c>
      <c r="N131" s="43" t="s">
        <v>704</v>
      </c>
      <c r="O131" s="43" t="s">
        <v>704</v>
      </c>
      <c r="P131" s="43" t="s">
        <v>534</v>
      </c>
      <c r="Q131" s="46">
        <v>19035.64</v>
      </c>
      <c r="R131" s="46">
        <v>19035.64</v>
      </c>
      <c r="S131" s="46">
        <v>0</v>
      </c>
      <c r="T131" s="46">
        <v>0</v>
      </c>
      <c r="U131" s="46">
        <v>0</v>
      </c>
      <c r="V131" s="46">
        <v>0</v>
      </c>
      <c r="W131" s="46">
        <v>0</v>
      </c>
      <c r="X131" s="46">
        <v>0</v>
      </c>
      <c r="Y131" s="46">
        <v>0</v>
      </c>
      <c r="Z131" s="46">
        <v>0</v>
      </c>
      <c r="AA131" s="46">
        <v>0</v>
      </c>
      <c r="AB131" s="46">
        <v>0</v>
      </c>
      <c r="AC131" s="46">
        <v>0</v>
      </c>
      <c r="AD131" s="46">
        <v>0</v>
      </c>
      <c r="AE131" s="31"/>
      <c r="AF131" s="31"/>
      <c r="AG131" s="46">
        <v>0</v>
      </c>
      <c r="AH131" s="43">
        <f t="shared" si="14"/>
        <v>42736</v>
      </c>
      <c r="AI131" s="46"/>
      <c r="AJ131" s="43">
        <f t="shared" si="15"/>
        <v>42736</v>
      </c>
      <c r="AK131" s="43">
        <f t="shared" si="16"/>
        <v>54789</v>
      </c>
      <c r="AL131" s="47">
        <f t="shared" si="17"/>
        <v>360</v>
      </c>
      <c r="AM131" s="47">
        <f t="shared" si="18"/>
        <v>0</v>
      </c>
      <c r="AN131" s="47">
        <f t="shared" si="19"/>
        <v>348</v>
      </c>
      <c r="AO131" s="47">
        <f t="shared" si="20"/>
        <v>12</v>
      </c>
      <c r="AP131" s="47" t="b">
        <f t="shared" si="21"/>
        <v>0</v>
      </c>
      <c r="AQ131" s="47">
        <f t="shared" si="22"/>
        <v>0</v>
      </c>
      <c r="AR131" s="46">
        <f t="shared" si="23"/>
        <v>0</v>
      </c>
    </row>
    <row r="132" spans="2:44" x14ac:dyDescent="0.2">
      <c r="B132" s="40">
        <v>122</v>
      </c>
      <c r="C132" s="41" t="s">
        <v>1005</v>
      </c>
      <c r="D132" s="41" t="s">
        <v>924</v>
      </c>
      <c r="E132" s="41">
        <v>708</v>
      </c>
      <c r="F132" s="41" t="s">
        <v>806</v>
      </c>
      <c r="G132" s="41" t="str">
        <f t="shared" si="13"/>
        <v>TS</v>
      </c>
      <c r="H132" s="42">
        <v>12100090</v>
      </c>
      <c r="I132" s="43">
        <v>42716</v>
      </c>
      <c r="J132" s="43" t="s">
        <v>704</v>
      </c>
      <c r="K132" s="43" t="s">
        <v>704</v>
      </c>
      <c r="L132" s="44">
        <v>33</v>
      </c>
      <c r="M132" s="45" t="s">
        <v>1519</v>
      </c>
      <c r="N132" s="43" t="s">
        <v>704</v>
      </c>
      <c r="O132" s="43" t="s">
        <v>704</v>
      </c>
      <c r="P132" s="43" t="s">
        <v>534</v>
      </c>
      <c r="Q132" s="46">
        <v>8590.19</v>
      </c>
      <c r="R132" s="46">
        <v>8590.19</v>
      </c>
      <c r="S132" s="46">
        <v>0</v>
      </c>
      <c r="T132" s="46">
        <v>0</v>
      </c>
      <c r="U132" s="46">
        <v>0</v>
      </c>
      <c r="V132" s="46">
        <v>0</v>
      </c>
      <c r="W132" s="46">
        <v>0</v>
      </c>
      <c r="X132" s="46">
        <v>0</v>
      </c>
      <c r="Y132" s="46">
        <v>0</v>
      </c>
      <c r="Z132" s="46">
        <v>0</v>
      </c>
      <c r="AA132" s="46">
        <v>0</v>
      </c>
      <c r="AB132" s="46">
        <v>0</v>
      </c>
      <c r="AC132" s="46">
        <v>0</v>
      </c>
      <c r="AD132" s="46">
        <v>0</v>
      </c>
      <c r="AE132" s="31"/>
      <c r="AF132" s="31"/>
      <c r="AG132" s="46">
        <v>0</v>
      </c>
      <c r="AH132" s="43">
        <f t="shared" si="14"/>
        <v>42736</v>
      </c>
      <c r="AI132" s="46"/>
      <c r="AJ132" s="43">
        <f t="shared" si="15"/>
        <v>42736</v>
      </c>
      <c r="AK132" s="43">
        <f t="shared" si="16"/>
        <v>54789</v>
      </c>
      <c r="AL132" s="47">
        <f t="shared" si="17"/>
        <v>360</v>
      </c>
      <c r="AM132" s="47">
        <f t="shared" si="18"/>
        <v>0</v>
      </c>
      <c r="AN132" s="47">
        <f t="shared" si="19"/>
        <v>348</v>
      </c>
      <c r="AO132" s="47">
        <f t="shared" si="20"/>
        <v>12</v>
      </c>
      <c r="AP132" s="47" t="b">
        <f t="shared" si="21"/>
        <v>0</v>
      </c>
      <c r="AQ132" s="47">
        <f t="shared" si="22"/>
        <v>0</v>
      </c>
      <c r="AR132" s="46">
        <f t="shared" si="23"/>
        <v>0</v>
      </c>
    </row>
    <row r="133" spans="2:44" x14ac:dyDescent="0.2">
      <c r="B133" s="40">
        <v>123</v>
      </c>
      <c r="C133" s="41" t="s">
        <v>1006</v>
      </c>
      <c r="D133" s="41" t="s">
        <v>924</v>
      </c>
      <c r="E133" s="41">
        <v>708</v>
      </c>
      <c r="F133" s="41" t="s">
        <v>806</v>
      </c>
      <c r="G133" s="41" t="str">
        <f t="shared" si="13"/>
        <v>TS</v>
      </c>
      <c r="H133" s="42">
        <v>12100091</v>
      </c>
      <c r="I133" s="43">
        <v>42716</v>
      </c>
      <c r="J133" s="43" t="s">
        <v>704</v>
      </c>
      <c r="K133" s="43" t="s">
        <v>704</v>
      </c>
      <c r="L133" s="44">
        <v>33</v>
      </c>
      <c r="M133" s="45" t="s">
        <v>1519</v>
      </c>
      <c r="N133" s="43" t="s">
        <v>704</v>
      </c>
      <c r="O133" s="43" t="s">
        <v>704</v>
      </c>
      <c r="P133" s="43" t="s">
        <v>534</v>
      </c>
      <c r="Q133" s="46">
        <v>11498.68</v>
      </c>
      <c r="R133" s="46">
        <v>11498.68</v>
      </c>
      <c r="S133" s="46">
        <v>0</v>
      </c>
      <c r="T133" s="46">
        <v>0</v>
      </c>
      <c r="U133" s="46">
        <v>0</v>
      </c>
      <c r="V133" s="46">
        <v>0</v>
      </c>
      <c r="W133" s="46">
        <v>0</v>
      </c>
      <c r="X133" s="46">
        <v>0</v>
      </c>
      <c r="Y133" s="46">
        <v>0</v>
      </c>
      <c r="Z133" s="46">
        <v>0</v>
      </c>
      <c r="AA133" s="46">
        <v>0</v>
      </c>
      <c r="AB133" s="46">
        <v>0</v>
      </c>
      <c r="AC133" s="46">
        <v>0</v>
      </c>
      <c r="AD133" s="46">
        <v>0</v>
      </c>
      <c r="AE133" s="31"/>
      <c r="AF133" s="31"/>
      <c r="AG133" s="46">
        <v>0</v>
      </c>
      <c r="AH133" s="43">
        <f t="shared" si="14"/>
        <v>42736</v>
      </c>
      <c r="AI133" s="46"/>
      <c r="AJ133" s="43">
        <f t="shared" si="15"/>
        <v>42736</v>
      </c>
      <c r="AK133" s="43">
        <f t="shared" si="16"/>
        <v>54789</v>
      </c>
      <c r="AL133" s="47">
        <f t="shared" si="17"/>
        <v>360</v>
      </c>
      <c r="AM133" s="47">
        <f t="shared" si="18"/>
        <v>0</v>
      </c>
      <c r="AN133" s="47">
        <f t="shared" si="19"/>
        <v>348</v>
      </c>
      <c r="AO133" s="47">
        <f t="shared" si="20"/>
        <v>12</v>
      </c>
      <c r="AP133" s="47" t="b">
        <f t="shared" si="21"/>
        <v>0</v>
      </c>
      <c r="AQ133" s="47">
        <f t="shared" si="22"/>
        <v>0</v>
      </c>
      <c r="AR133" s="46">
        <f t="shared" si="23"/>
        <v>0</v>
      </c>
    </row>
    <row r="134" spans="2:44" x14ac:dyDescent="0.2">
      <c r="B134" s="40">
        <v>124</v>
      </c>
      <c r="C134" s="41" t="s">
        <v>1005</v>
      </c>
      <c r="D134" s="41" t="s">
        <v>924</v>
      </c>
      <c r="E134" s="41">
        <v>708</v>
      </c>
      <c r="F134" s="41" t="s">
        <v>806</v>
      </c>
      <c r="G134" s="41" t="str">
        <f t="shared" si="13"/>
        <v>TS</v>
      </c>
      <c r="H134" s="42">
        <v>12100092</v>
      </c>
      <c r="I134" s="43">
        <v>42716</v>
      </c>
      <c r="J134" s="43" t="s">
        <v>704</v>
      </c>
      <c r="K134" s="43" t="s">
        <v>704</v>
      </c>
      <c r="L134" s="44">
        <v>33</v>
      </c>
      <c r="M134" s="45" t="s">
        <v>1519</v>
      </c>
      <c r="N134" s="43" t="s">
        <v>704</v>
      </c>
      <c r="O134" s="43" t="s">
        <v>704</v>
      </c>
      <c r="P134" s="43" t="s">
        <v>534</v>
      </c>
      <c r="Q134" s="46">
        <v>7865.49</v>
      </c>
      <c r="R134" s="46">
        <v>7865.49</v>
      </c>
      <c r="S134" s="46">
        <v>0</v>
      </c>
      <c r="T134" s="46">
        <v>0</v>
      </c>
      <c r="U134" s="46">
        <v>0</v>
      </c>
      <c r="V134" s="46">
        <v>0</v>
      </c>
      <c r="W134" s="46">
        <v>0</v>
      </c>
      <c r="X134" s="46">
        <v>0</v>
      </c>
      <c r="Y134" s="46">
        <v>0</v>
      </c>
      <c r="Z134" s="46">
        <v>0</v>
      </c>
      <c r="AA134" s="46">
        <v>0</v>
      </c>
      <c r="AB134" s="46">
        <v>0</v>
      </c>
      <c r="AC134" s="46">
        <v>0</v>
      </c>
      <c r="AD134" s="46">
        <v>0</v>
      </c>
      <c r="AE134" s="31"/>
      <c r="AF134" s="31"/>
      <c r="AG134" s="46">
        <v>0</v>
      </c>
      <c r="AH134" s="43">
        <f t="shared" si="14"/>
        <v>42736</v>
      </c>
      <c r="AI134" s="46"/>
      <c r="AJ134" s="43">
        <f t="shared" si="15"/>
        <v>42736</v>
      </c>
      <c r="AK134" s="43">
        <f t="shared" si="16"/>
        <v>54789</v>
      </c>
      <c r="AL134" s="47">
        <f t="shared" si="17"/>
        <v>360</v>
      </c>
      <c r="AM134" s="47">
        <f t="shared" si="18"/>
        <v>0</v>
      </c>
      <c r="AN134" s="47">
        <f t="shared" si="19"/>
        <v>348</v>
      </c>
      <c r="AO134" s="47">
        <f t="shared" si="20"/>
        <v>12</v>
      </c>
      <c r="AP134" s="47" t="b">
        <f t="shared" si="21"/>
        <v>0</v>
      </c>
      <c r="AQ134" s="47">
        <f t="shared" si="22"/>
        <v>0</v>
      </c>
      <c r="AR134" s="46">
        <f t="shared" si="23"/>
        <v>0</v>
      </c>
    </row>
    <row r="135" spans="2:44" x14ac:dyDescent="0.2">
      <c r="B135" s="40">
        <v>125</v>
      </c>
      <c r="C135" s="41" t="s">
        <v>1007</v>
      </c>
      <c r="D135" s="41" t="s">
        <v>924</v>
      </c>
      <c r="E135" s="41">
        <v>708</v>
      </c>
      <c r="F135" s="41" t="s">
        <v>806</v>
      </c>
      <c r="G135" s="41" t="str">
        <f t="shared" si="13"/>
        <v>TS</v>
      </c>
      <c r="H135" s="42">
        <v>12100093</v>
      </c>
      <c r="I135" s="43">
        <v>42716</v>
      </c>
      <c r="J135" s="43" t="s">
        <v>704</v>
      </c>
      <c r="K135" s="43" t="s">
        <v>704</v>
      </c>
      <c r="L135" s="44">
        <v>33</v>
      </c>
      <c r="M135" s="45" t="s">
        <v>1519</v>
      </c>
      <c r="N135" s="43" t="s">
        <v>704</v>
      </c>
      <c r="O135" s="43" t="s">
        <v>704</v>
      </c>
      <c r="P135" s="43" t="s">
        <v>534</v>
      </c>
      <c r="Q135" s="46">
        <v>65513.51</v>
      </c>
      <c r="R135" s="46">
        <v>65513.51</v>
      </c>
      <c r="S135" s="46">
        <v>0</v>
      </c>
      <c r="T135" s="46">
        <v>0</v>
      </c>
      <c r="U135" s="46">
        <v>0</v>
      </c>
      <c r="V135" s="46">
        <v>0</v>
      </c>
      <c r="W135" s="46">
        <v>0</v>
      </c>
      <c r="X135" s="46">
        <v>0</v>
      </c>
      <c r="Y135" s="46">
        <v>0</v>
      </c>
      <c r="Z135" s="46">
        <v>0</v>
      </c>
      <c r="AA135" s="46">
        <v>0</v>
      </c>
      <c r="AB135" s="46">
        <v>0</v>
      </c>
      <c r="AC135" s="46">
        <v>0</v>
      </c>
      <c r="AD135" s="46">
        <v>0</v>
      </c>
      <c r="AE135" s="31"/>
      <c r="AF135" s="31"/>
      <c r="AG135" s="46">
        <v>0</v>
      </c>
      <c r="AH135" s="43">
        <f t="shared" si="14"/>
        <v>42736</v>
      </c>
      <c r="AI135" s="46"/>
      <c r="AJ135" s="43">
        <f t="shared" si="15"/>
        <v>42736</v>
      </c>
      <c r="AK135" s="43">
        <f t="shared" si="16"/>
        <v>54789</v>
      </c>
      <c r="AL135" s="47">
        <f t="shared" si="17"/>
        <v>360</v>
      </c>
      <c r="AM135" s="47">
        <f t="shared" si="18"/>
        <v>0</v>
      </c>
      <c r="AN135" s="47">
        <f t="shared" si="19"/>
        <v>348</v>
      </c>
      <c r="AO135" s="47">
        <f t="shared" si="20"/>
        <v>12</v>
      </c>
      <c r="AP135" s="47" t="b">
        <f t="shared" si="21"/>
        <v>0</v>
      </c>
      <c r="AQ135" s="47">
        <f t="shared" si="22"/>
        <v>0</v>
      </c>
      <c r="AR135" s="46">
        <f t="shared" si="23"/>
        <v>0</v>
      </c>
    </row>
    <row r="136" spans="2:44" x14ac:dyDescent="0.2">
      <c r="B136" s="40">
        <v>126</v>
      </c>
      <c r="C136" s="41" t="s">
        <v>1008</v>
      </c>
      <c r="D136" s="41" t="s">
        <v>924</v>
      </c>
      <c r="E136" s="41">
        <v>708</v>
      </c>
      <c r="F136" s="41" t="s">
        <v>806</v>
      </c>
      <c r="G136" s="41" t="str">
        <f t="shared" si="13"/>
        <v>TS</v>
      </c>
      <c r="H136" s="42">
        <v>12100094</v>
      </c>
      <c r="I136" s="43">
        <v>42716</v>
      </c>
      <c r="J136" s="43" t="s">
        <v>704</v>
      </c>
      <c r="K136" s="43" t="s">
        <v>704</v>
      </c>
      <c r="L136" s="44">
        <v>55</v>
      </c>
      <c r="M136" s="45" t="s">
        <v>1519</v>
      </c>
      <c r="N136" s="43" t="s">
        <v>704</v>
      </c>
      <c r="O136" s="43" t="s">
        <v>704</v>
      </c>
      <c r="P136" s="43" t="s">
        <v>534</v>
      </c>
      <c r="Q136" s="46">
        <v>20291.8</v>
      </c>
      <c r="R136" s="46">
        <v>20291.8</v>
      </c>
      <c r="S136" s="46">
        <v>0</v>
      </c>
      <c r="T136" s="46">
        <v>0</v>
      </c>
      <c r="U136" s="46">
        <v>0</v>
      </c>
      <c r="V136" s="46">
        <v>0</v>
      </c>
      <c r="W136" s="46">
        <v>0</v>
      </c>
      <c r="X136" s="46">
        <v>0</v>
      </c>
      <c r="Y136" s="46">
        <v>0</v>
      </c>
      <c r="Z136" s="46">
        <v>0</v>
      </c>
      <c r="AA136" s="46">
        <v>0</v>
      </c>
      <c r="AB136" s="46">
        <v>0</v>
      </c>
      <c r="AC136" s="46">
        <v>0</v>
      </c>
      <c r="AD136" s="46">
        <v>0</v>
      </c>
      <c r="AE136" s="31"/>
      <c r="AF136" s="31"/>
      <c r="AG136" s="46">
        <v>0</v>
      </c>
      <c r="AH136" s="43">
        <f t="shared" si="14"/>
        <v>42736</v>
      </c>
      <c r="AI136" s="46"/>
      <c r="AJ136" s="43">
        <f t="shared" si="15"/>
        <v>42736</v>
      </c>
      <c r="AK136" s="43">
        <f t="shared" si="16"/>
        <v>62824</v>
      </c>
      <c r="AL136" s="47">
        <f t="shared" si="17"/>
        <v>624</v>
      </c>
      <c r="AM136" s="47">
        <f t="shared" si="18"/>
        <v>0</v>
      </c>
      <c r="AN136" s="47">
        <f t="shared" si="19"/>
        <v>612</v>
      </c>
      <c r="AO136" s="47">
        <f t="shared" si="20"/>
        <v>12</v>
      </c>
      <c r="AP136" s="47" t="b">
        <f t="shared" si="21"/>
        <v>0</v>
      </c>
      <c r="AQ136" s="47">
        <f t="shared" si="22"/>
        <v>0</v>
      </c>
      <c r="AR136" s="46">
        <f t="shared" si="23"/>
        <v>0</v>
      </c>
    </row>
    <row r="137" spans="2:44" x14ac:dyDescent="0.2">
      <c r="B137" s="40">
        <v>127</v>
      </c>
      <c r="C137" s="41" t="s">
        <v>1009</v>
      </c>
      <c r="D137" s="41" t="s">
        <v>924</v>
      </c>
      <c r="E137" s="41">
        <v>708</v>
      </c>
      <c r="F137" s="41" t="s">
        <v>806</v>
      </c>
      <c r="G137" s="41" t="str">
        <f t="shared" si="13"/>
        <v>TS</v>
      </c>
      <c r="H137" s="42">
        <v>12100095</v>
      </c>
      <c r="I137" s="43">
        <v>42716</v>
      </c>
      <c r="J137" s="43" t="s">
        <v>704</v>
      </c>
      <c r="K137" s="43" t="s">
        <v>704</v>
      </c>
      <c r="L137" s="44">
        <v>55</v>
      </c>
      <c r="M137" s="45" t="s">
        <v>1519</v>
      </c>
      <c r="N137" s="43" t="s">
        <v>704</v>
      </c>
      <c r="O137" s="43" t="s">
        <v>704</v>
      </c>
      <c r="P137" s="43" t="s">
        <v>534</v>
      </c>
      <c r="Q137" s="46">
        <v>21934.46</v>
      </c>
      <c r="R137" s="46">
        <v>21934.46</v>
      </c>
      <c r="S137" s="46">
        <v>0</v>
      </c>
      <c r="T137" s="46">
        <v>0</v>
      </c>
      <c r="U137" s="46">
        <v>0</v>
      </c>
      <c r="V137" s="46">
        <v>0</v>
      </c>
      <c r="W137" s="46">
        <v>0</v>
      </c>
      <c r="X137" s="46">
        <v>0</v>
      </c>
      <c r="Y137" s="46">
        <v>0</v>
      </c>
      <c r="Z137" s="46">
        <v>0</v>
      </c>
      <c r="AA137" s="46">
        <v>0</v>
      </c>
      <c r="AB137" s="46">
        <v>0</v>
      </c>
      <c r="AC137" s="46">
        <v>0</v>
      </c>
      <c r="AD137" s="46">
        <v>0</v>
      </c>
      <c r="AE137" s="31"/>
      <c r="AF137" s="31"/>
      <c r="AG137" s="46">
        <v>0</v>
      </c>
      <c r="AH137" s="43">
        <f t="shared" si="14"/>
        <v>42736</v>
      </c>
      <c r="AI137" s="46"/>
      <c r="AJ137" s="43">
        <f t="shared" si="15"/>
        <v>42736</v>
      </c>
      <c r="AK137" s="43">
        <f t="shared" si="16"/>
        <v>62824</v>
      </c>
      <c r="AL137" s="47">
        <f t="shared" si="17"/>
        <v>624</v>
      </c>
      <c r="AM137" s="47">
        <f t="shared" si="18"/>
        <v>0</v>
      </c>
      <c r="AN137" s="47">
        <f t="shared" si="19"/>
        <v>612</v>
      </c>
      <c r="AO137" s="47">
        <f t="shared" si="20"/>
        <v>12</v>
      </c>
      <c r="AP137" s="47" t="b">
        <f t="shared" si="21"/>
        <v>0</v>
      </c>
      <c r="AQ137" s="47">
        <f t="shared" si="22"/>
        <v>0</v>
      </c>
      <c r="AR137" s="46">
        <f t="shared" si="23"/>
        <v>0</v>
      </c>
    </row>
    <row r="138" spans="2:44" x14ac:dyDescent="0.2">
      <c r="B138" s="40">
        <v>128</v>
      </c>
      <c r="C138" s="41" t="s">
        <v>1010</v>
      </c>
      <c r="D138" s="41" t="s">
        <v>924</v>
      </c>
      <c r="E138" s="41">
        <v>708</v>
      </c>
      <c r="F138" s="41" t="s">
        <v>806</v>
      </c>
      <c r="G138" s="41" t="str">
        <f t="shared" si="13"/>
        <v>TS</v>
      </c>
      <c r="H138" s="42">
        <v>12100096</v>
      </c>
      <c r="I138" s="43">
        <v>42716</v>
      </c>
      <c r="J138" s="43" t="s">
        <v>704</v>
      </c>
      <c r="K138" s="43" t="s">
        <v>704</v>
      </c>
      <c r="L138" s="44">
        <v>55</v>
      </c>
      <c r="M138" s="45" t="s">
        <v>1519</v>
      </c>
      <c r="N138" s="43" t="s">
        <v>704</v>
      </c>
      <c r="O138" s="43" t="s">
        <v>704</v>
      </c>
      <c r="P138" s="43" t="s">
        <v>534</v>
      </c>
      <c r="Q138" s="46">
        <v>9198.9500000000007</v>
      </c>
      <c r="R138" s="46">
        <v>9198.9500000000007</v>
      </c>
      <c r="S138" s="46">
        <v>0</v>
      </c>
      <c r="T138" s="46">
        <v>0</v>
      </c>
      <c r="U138" s="46">
        <v>0</v>
      </c>
      <c r="V138" s="46">
        <v>0</v>
      </c>
      <c r="W138" s="46">
        <v>0</v>
      </c>
      <c r="X138" s="46">
        <v>0</v>
      </c>
      <c r="Y138" s="46">
        <v>0</v>
      </c>
      <c r="Z138" s="46">
        <v>0</v>
      </c>
      <c r="AA138" s="46">
        <v>0</v>
      </c>
      <c r="AB138" s="46">
        <v>0</v>
      </c>
      <c r="AC138" s="46">
        <v>0</v>
      </c>
      <c r="AD138" s="46">
        <v>0</v>
      </c>
      <c r="AE138" s="31"/>
      <c r="AF138" s="31"/>
      <c r="AG138" s="46">
        <v>0</v>
      </c>
      <c r="AH138" s="43">
        <f t="shared" si="14"/>
        <v>42736</v>
      </c>
      <c r="AI138" s="46"/>
      <c r="AJ138" s="43">
        <f t="shared" si="15"/>
        <v>42736</v>
      </c>
      <c r="AK138" s="43">
        <f t="shared" si="16"/>
        <v>62824</v>
      </c>
      <c r="AL138" s="47">
        <f t="shared" si="17"/>
        <v>624</v>
      </c>
      <c r="AM138" s="47">
        <f t="shared" si="18"/>
        <v>0</v>
      </c>
      <c r="AN138" s="47">
        <f t="shared" si="19"/>
        <v>612</v>
      </c>
      <c r="AO138" s="47">
        <f t="shared" si="20"/>
        <v>12</v>
      </c>
      <c r="AP138" s="47" t="b">
        <f t="shared" si="21"/>
        <v>0</v>
      </c>
      <c r="AQ138" s="47">
        <f t="shared" si="22"/>
        <v>0</v>
      </c>
      <c r="AR138" s="46">
        <f t="shared" si="23"/>
        <v>0</v>
      </c>
    </row>
    <row r="139" spans="2:44" x14ac:dyDescent="0.2">
      <c r="B139" s="40">
        <v>129</v>
      </c>
      <c r="C139" s="41" t="s">
        <v>1011</v>
      </c>
      <c r="D139" s="41" t="s">
        <v>924</v>
      </c>
      <c r="E139" s="41">
        <v>708</v>
      </c>
      <c r="F139" s="41" t="s">
        <v>806</v>
      </c>
      <c r="G139" s="41" t="str">
        <f t="shared" si="13"/>
        <v>TS</v>
      </c>
      <c r="H139" s="42">
        <v>12100097</v>
      </c>
      <c r="I139" s="43">
        <v>42716</v>
      </c>
      <c r="J139" s="43" t="s">
        <v>704</v>
      </c>
      <c r="K139" s="43" t="s">
        <v>704</v>
      </c>
      <c r="L139" s="44">
        <v>55</v>
      </c>
      <c r="M139" s="45" t="s">
        <v>1519</v>
      </c>
      <c r="N139" s="43" t="s">
        <v>704</v>
      </c>
      <c r="O139" s="43" t="s">
        <v>704</v>
      </c>
      <c r="P139" s="43" t="s">
        <v>534</v>
      </c>
      <c r="Q139" s="46">
        <v>20485.05</v>
      </c>
      <c r="R139" s="46">
        <v>20485.05</v>
      </c>
      <c r="S139" s="46">
        <v>0</v>
      </c>
      <c r="T139" s="46">
        <v>0</v>
      </c>
      <c r="U139" s="46">
        <v>0</v>
      </c>
      <c r="V139" s="46">
        <v>0</v>
      </c>
      <c r="W139" s="46">
        <v>0</v>
      </c>
      <c r="X139" s="46">
        <v>0</v>
      </c>
      <c r="Y139" s="46">
        <v>0</v>
      </c>
      <c r="Z139" s="46">
        <v>0</v>
      </c>
      <c r="AA139" s="46">
        <v>0</v>
      </c>
      <c r="AB139" s="46">
        <v>0</v>
      </c>
      <c r="AC139" s="46">
        <v>0</v>
      </c>
      <c r="AD139" s="46">
        <v>0</v>
      </c>
      <c r="AE139" s="31"/>
      <c r="AF139" s="31"/>
      <c r="AG139" s="46">
        <v>0</v>
      </c>
      <c r="AH139" s="43">
        <f t="shared" si="14"/>
        <v>42736</v>
      </c>
      <c r="AI139" s="46"/>
      <c r="AJ139" s="43">
        <f t="shared" si="15"/>
        <v>42736</v>
      </c>
      <c r="AK139" s="43">
        <f t="shared" si="16"/>
        <v>62824</v>
      </c>
      <c r="AL139" s="47">
        <f t="shared" si="17"/>
        <v>624</v>
      </c>
      <c r="AM139" s="47">
        <f t="shared" si="18"/>
        <v>0</v>
      </c>
      <c r="AN139" s="47">
        <f t="shared" si="19"/>
        <v>612</v>
      </c>
      <c r="AO139" s="47">
        <f t="shared" si="20"/>
        <v>12</v>
      </c>
      <c r="AP139" s="47" t="b">
        <f t="shared" si="21"/>
        <v>0</v>
      </c>
      <c r="AQ139" s="47">
        <f t="shared" si="22"/>
        <v>0</v>
      </c>
      <c r="AR139" s="46">
        <f t="shared" si="23"/>
        <v>0</v>
      </c>
    </row>
    <row r="140" spans="2:44" x14ac:dyDescent="0.2">
      <c r="B140" s="40">
        <v>130</v>
      </c>
      <c r="C140" s="41" t="s">
        <v>1012</v>
      </c>
      <c r="D140" s="41" t="s">
        <v>924</v>
      </c>
      <c r="E140" s="41">
        <v>708</v>
      </c>
      <c r="F140" s="41" t="s">
        <v>806</v>
      </c>
      <c r="G140" s="41" t="str">
        <f t="shared" ref="G140:G203" si="24">+LEFT(F140,2)</f>
        <v>TS</v>
      </c>
      <c r="H140" s="42">
        <v>12100098</v>
      </c>
      <c r="I140" s="43">
        <v>42716</v>
      </c>
      <c r="J140" s="43" t="s">
        <v>704</v>
      </c>
      <c r="K140" s="43" t="s">
        <v>704</v>
      </c>
      <c r="L140" s="44">
        <v>55</v>
      </c>
      <c r="M140" s="45" t="s">
        <v>1519</v>
      </c>
      <c r="N140" s="43" t="s">
        <v>704</v>
      </c>
      <c r="O140" s="43" t="s">
        <v>704</v>
      </c>
      <c r="P140" s="43" t="s">
        <v>534</v>
      </c>
      <c r="Q140" s="46">
        <v>28795.02</v>
      </c>
      <c r="R140" s="46">
        <v>28795.02</v>
      </c>
      <c r="S140" s="46">
        <v>0</v>
      </c>
      <c r="T140" s="46">
        <v>0</v>
      </c>
      <c r="U140" s="46">
        <v>0</v>
      </c>
      <c r="V140" s="46">
        <v>0</v>
      </c>
      <c r="W140" s="46">
        <v>0</v>
      </c>
      <c r="X140" s="46">
        <v>0</v>
      </c>
      <c r="Y140" s="46">
        <v>0</v>
      </c>
      <c r="Z140" s="46">
        <v>0</v>
      </c>
      <c r="AA140" s="46">
        <v>0</v>
      </c>
      <c r="AB140" s="46">
        <v>0</v>
      </c>
      <c r="AC140" s="46">
        <v>0</v>
      </c>
      <c r="AD140" s="46">
        <v>0</v>
      </c>
      <c r="AE140" s="31"/>
      <c r="AF140" s="31"/>
      <c r="AG140" s="46">
        <v>0</v>
      </c>
      <c r="AH140" s="43">
        <f t="shared" ref="AH140:AH203" si="25">+DATE(YEAR(I140),MONTH(I140)+1,1)</f>
        <v>42736</v>
      </c>
      <c r="AI140" s="46"/>
      <c r="AJ140" s="43">
        <f t="shared" ref="AJ140:AJ203" si="26">+IF(ISBLANK(AI140),AH140,AI140)</f>
        <v>42736</v>
      </c>
      <c r="AK140" s="43">
        <f t="shared" ref="AK140:AK203" si="27">+EDATE(AJ140,$L140*12)</f>
        <v>62824</v>
      </c>
      <c r="AL140" s="47">
        <f t="shared" ref="AL140:AL203" si="28">IFERROR(DATEDIF(MAX($AJ140,$AL$4),$AK140,"m"),FALSE)</f>
        <v>624</v>
      </c>
      <c r="AM140" s="47">
        <f t="shared" ref="AM140:AM203" si="29">IFERROR(AG140/AL140,FALSE)</f>
        <v>0</v>
      </c>
      <c r="AN140" s="47">
        <f t="shared" ref="AN140:AN203" si="30">IFERROR(DATEDIF(MAX($AJ140,$AN$4),$AK140,"m"),FALSE)</f>
        <v>612</v>
      </c>
      <c r="AO140" s="47">
        <f t="shared" ref="AO140:AO203" si="31">+AL140-AN140</f>
        <v>12</v>
      </c>
      <c r="AP140" s="47" t="b">
        <f t="shared" ref="AP140:AP203" si="32">+AK140&lt;$AN$4</f>
        <v>0</v>
      </c>
      <c r="AQ140" s="47">
        <f t="shared" ref="AQ140:AQ203" si="33">IF($AP140,AG140,AM140*AO140)</f>
        <v>0</v>
      </c>
      <c r="AR140" s="46">
        <f t="shared" ref="AR140:AR203" si="34">+AQ140-AC140</f>
        <v>0</v>
      </c>
    </row>
    <row r="141" spans="2:44" x14ac:dyDescent="0.2">
      <c r="B141" s="40">
        <v>131</v>
      </c>
      <c r="C141" s="41" t="s">
        <v>1013</v>
      </c>
      <c r="D141" s="41" t="s">
        <v>924</v>
      </c>
      <c r="E141" s="41">
        <v>708</v>
      </c>
      <c r="F141" s="41" t="s">
        <v>806</v>
      </c>
      <c r="G141" s="41" t="str">
        <f t="shared" si="24"/>
        <v>TS</v>
      </c>
      <c r="H141" s="42">
        <v>12100099</v>
      </c>
      <c r="I141" s="43">
        <v>42716</v>
      </c>
      <c r="J141" s="43" t="s">
        <v>704</v>
      </c>
      <c r="K141" s="43" t="s">
        <v>704</v>
      </c>
      <c r="L141" s="44">
        <v>55</v>
      </c>
      <c r="M141" s="45" t="s">
        <v>1519</v>
      </c>
      <c r="N141" s="43" t="s">
        <v>704</v>
      </c>
      <c r="O141" s="43" t="s">
        <v>704</v>
      </c>
      <c r="P141" s="43" t="s">
        <v>534</v>
      </c>
      <c r="Q141" s="46">
        <v>99526.43</v>
      </c>
      <c r="R141" s="46">
        <v>99526.43</v>
      </c>
      <c r="S141" s="46">
        <v>0</v>
      </c>
      <c r="T141" s="46">
        <v>0</v>
      </c>
      <c r="U141" s="46">
        <v>0</v>
      </c>
      <c r="V141" s="46">
        <v>0</v>
      </c>
      <c r="W141" s="46">
        <v>0</v>
      </c>
      <c r="X141" s="46">
        <v>0</v>
      </c>
      <c r="Y141" s="46">
        <v>0</v>
      </c>
      <c r="Z141" s="46">
        <v>0</v>
      </c>
      <c r="AA141" s="46">
        <v>0</v>
      </c>
      <c r="AB141" s="46">
        <v>0</v>
      </c>
      <c r="AC141" s="46">
        <v>0</v>
      </c>
      <c r="AD141" s="46">
        <v>0</v>
      </c>
      <c r="AE141" s="31"/>
      <c r="AF141" s="31"/>
      <c r="AG141" s="46">
        <v>0</v>
      </c>
      <c r="AH141" s="43">
        <f t="shared" si="25"/>
        <v>42736</v>
      </c>
      <c r="AI141" s="46"/>
      <c r="AJ141" s="43">
        <f t="shared" si="26"/>
        <v>42736</v>
      </c>
      <c r="AK141" s="43">
        <f t="shared" si="27"/>
        <v>62824</v>
      </c>
      <c r="AL141" s="47">
        <f t="shared" si="28"/>
        <v>624</v>
      </c>
      <c r="AM141" s="47">
        <f t="shared" si="29"/>
        <v>0</v>
      </c>
      <c r="AN141" s="47">
        <f t="shared" si="30"/>
        <v>612</v>
      </c>
      <c r="AO141" s="47">
        <f t="shared" si="31"/>
        <v>12</v>
      </c>
      <c r="AP141" s="47" t="b">
        <f t="shared" si="32"/>
        <v>0</v>
      </c>
      <c r="AQ141" s="47">
        <f t="shared" si="33"/>
        <v>0</v>
      </c>
      <c r="AR141" s="46">
        <f t="shared" si="34"/>
        <v>0</v>
      </c>
    </row>
    <row r="142" spans="2:44" x14ac:dyDescent="0.2">
      <c r="B142" s="40">
        <v>132</v>
      </c>
      <c r="C142" s="41" t="s">
        <v>1014</v>
      </c>
      <c r="D142" s="41" t="s">
        <v>1015</v>
      </c>
      <c r="E142" s="41">
        <v>720</v>
      </c>
      <c r="F142" s="41" t="s">
        <v>806</v>
      </c>
      <c r="G142" s="41" t="str">
        <f t="shared" si="24"/>
        <v>TS</v>
      </c>
      <c r="H142" s="42" t="s">
        <v>1381</v>
      </c>
      <c r="I142" s="43">
        <v>41152</v>
      </c>
      <c r="J142" s="43" t="s">
        <v>704</v>
      </c>
      <c r="K142" s="43" t="s">
        <v>704</v>
      </c>
      <c r="L142" s="44">
        <v>5</v>
      </c>
      <c r="M142" s="45" t="s">
        <v>1519</v>
      </c>
      <c r="N142" s="43" t="s">
        <v>704</v>
      </c>
      <c r="O142" s="43" t="s">
        <v>704</v>
      </c>
      <c r="P142" s="43" t="s">
        <v>534</v>
      </c>
      <c r="Q142" s="46">
        <v>368.16</v>
      </c>
      <c r="R142" s="46">
        <v>0</v>
      </c>
      <c r="S142" s="46">
        <v>0</v>
      </c>
      <c r="T142" s="46">
        <v>0</v>
      </c>
      <c r="U142" s="46">
        <v>0</v>
      </c>
      <c r="V142" s="46">
        <v>0</v>
      </c>
      <c r="W142" s="46">
        <v>368.16</v>
      </c>
      <c r="X142" s="46">
        <v>0</v>
      </c>
      <c r="Y142" s="46">
        <v>0</v>
      </c>
      <c r="Z142" s="46">
        <v>368.16</v>
      </c>
      <c r="AA142" s="46">
        <v>368.16</v>
      </c>
      <c r="AB142" s="46">
        <v>0</v>
      </c>
      <c r="AC142" s="46">
        <v>0</v>
      </c>
      <c r="AD142" s="46">
        <v>0</v>
      </c>
      <c r="AE142" s="31"/>
      <c r="AF142" s="31"/>
      <c r="AG142" s="46">
        <v>0</v>
      </c>
      <c r="AH142" s="43">
        <f t="shared" si="25"/>
        <v>41153</v>
      </c>
      <c r="AI142" s="46"/>
      <c r="AJ142" s="43">
        <f t="shared" si="26"/>
        <v>41153</v>
      </c>
      <c r="AK142" s="43">
        <f t="shared" si="27"/>
        <v>42979</v>
      </c>
      <c r="AL142" s="47" t="b">
        <f t="shared" si="28"/>
        <v>0</v>
      </c>
      <c r="AM142" s="47" t="b">
        <f t="shared" si="29"/>
        <v>0</v>
      </c>
      <c r="AN142" s="47" t="b">
        <f t="shared" si="30"/>
        <v>0</v>
      </c>
      <c r="AO142" s="47">
        <f t="shared" si="31"/>
        <v>0</v>
      </c>
      <c r="AP142" s="47" t="b">
        <f t="shared" si="32"/>
        <v>1</v>
      </c>
      <c r="AQ142" s="47">
        <f t="shared" si="33"/>
        <v>0</v>
      </c>
      <c r="AR142" s="46">
        <f t="shared" si="34"/>
        <v>0</v>
      </c>
    </row>
    <row r="143" spans="2:44" x14ac:dyDescent="0.2">
      <c r="B143" s="40">
        <v>133</v>
      </c>
      <c r="C143" s="41" t="s">
        <v>1016</v>
      </c>
      <c r="D143" s="41" t="s">
        <v>1015</v>
      </c>
      <c r="E143" s="41">
        <v>720</v>
      </c>
      <c r="F143" s="41" t="s">
        <v>746</v>
      </c>
      <c r="G143" s="41" t="str">
        <f t="shared" si="24"/>
        <v>BS</v>
      </c>
      <c r="H143" s="42" t="s">
        <v>1382</v>
      </c>
      <c r="I143" s="43">
        <v>41152</v>
      </c>
      <c r="J143" s="43" t="s">
        <v>704</v>
      </c>
      <c r="K143" s="43" t="s">
        <v>704</v>
      </c>
      <c r="L143" s="44">
        <v>5</v>
      </c>
      <c r="M143" s="45" t="s">
        <v>1519</v>
      </c>
      <c r="N143" s="43" t="s">
        <v>17</v>
      </c>
      <c r="O143" s="43" t="s">
        <v>704</v>
      </c>
      <c r="P143" s="43" t="s">
        <v>534</v>
      </c>
      <c r="Q143" s="46">
        <v>150.79</v>
      </c>
      <c r="R143" s="46">
        <v>0</v>
      </c>
      <c r="S143" s="46">
        <v>0</v>
      </c>
      <c r="T143" s="46">
        <v>0</v>
      </c>
      <c r="U143" s="46">
        <v>0</v>
      </c>
      <c r="V143" s="46">
        <v>0</v>
      </c>
      <c r="W143" s="46">
        <v>150.79</v>
      </c>
      <c r="X143" s="46">
        <v>0</v>
      </c>
      <c r="Y143" s="46">
        <v>0</v>
      </c>
      <c r="Z143" s="46">
        <v>150.79</v>
      </c>
      <c r="AA143" s="46">
        <v>150.79</v>
      </c>
      <c r="AB143" s="46">
        <v>0</v>
      </c>
      <c r="AC143" s="46">
        <v>0</v>
      </c>
      <c r="AD143" s="46">
        <v>0</v>
      </c>
      <c r="AE143" s="31"/>
      <c r="AF143" s="31"/>
      <c r="AG143" s="46">
        <v>0</v>
      </c>
      <c r="AH143" s="43">
        <f t="shared" si="25"/>
        <v>41153</v>
      </c>
      <c r="AI143" s="46"/>
      <c r="AJ143" s="43">
        <f t="shared" si="26"/>
        <v>41153</v>
      </c>
      <c r="AK143" s="43">
        <f t="shared" si="27"/>
        <v>42979</v>
      </c>
      <c r="AL143" s="47" t="b">
        <f t="shared" si="28"/>
        <v>0</v>
      </c>
      <c r="AM143" s="47" t="b">
        <f t="shared" si="29"/>
        <v>0</v>
      </c>
      <c r="AN143" s="47" t="b">
        <f t="shared" si="30"/>
        <v>0</v>
      </c>
      <c r="AO143" s="47">
        <f t="shared" si="31"/>
        <v>0</v>
      </c>
      <c r="AP143" s="47" t="b">
        <f t="shared" si="32"/>
        <v>1</v>
      </c>
      <c r="AQ143" s="47">
        <f t="shared" si="33"/>
        <v>0</v>
      </c>
      <c r="AR143" s="46">
        <f t="shared" si="34"/>
        <v>0</v>
      </c>
    </row>
    <row r="144" spans="2:44" x14ac:dyDescent="0.2">
      <c r="B144" s="40">
        <v>134</v>
      </c>
      <c r="C144" s="41" t="s">
        <v>1017</v>
      </c>
      <c r="D144" s="41" t="s">
        <v>1015</v>
      </c>
      <c r="E144" s="41">
        <v>720</v>
      </c>
      <c r="F144" s="41" t="s">
        <v>757</v>
      </c>
      <c r="G144" s="41" t="str">
        <f t="shared" si="24"/>
        <v>TS</v>
      </c>
      <c r="H144" s="42" t="s">
        <v>1383</v>
      </c>
      <c r="I144" s="43">
        <v>41152</v>
      </c>
      <c r="J144" s="43" t="s">
        <v>704</v>
      </c>
      <c r="K144" s="43" t="s">
        <v>704</v>
      </c>
      <c r="L144" s="44">
        <v>4</v>
      </c>
      <c r="M144" s="45" t="s">
        <v>1519</v>
      </c>
      <c r="N144" s="43" t="s">
        <v>704</v>
      </c>
      <c r="O144" s="43" t="s">
        <v>704</v>
      </c>
      <c r="P144" s="43" t="s">
        <v>534</v>
      </c>
      <c r="Q144" s="46">
        <v>409.55</v>
      </c>
      <c r="R144" s="46">
        <v>0</v>
      </c>
      <c r="S144" s="46">
        <v>0</v>
      </c>
      <c r="T144" s="46">
        <v>0</v>
      </c>
      <c r="U144" s="46">
        <v>0</v>
      </c>
      <c r="V144" s="46">
        <v>0</v>
      </c>
      <c r="W144" s="46">
        <v>409.55</v>
      </c>
      <c r="X144" s="46">
        <v>0</v>
      </c>
      <c r="Y144" s="46">
        <v>0</v>
      </c>
      <c r="Z144" s="46">
        <v>409.55</v>
      </c>
      <c r="AA144" s="46">
        <v>409.55</v>
      </c>
      <c r="AB144" s="46">
        <v>0</v>
      </c>
      <c r="AC144" s="46">
        <v>0</v>
      </c>
      <c r="AD144" s="46">
        <v>0</v>
      </c>
      <c r="AE144" s="31"/>
      <c r="AF144" s="31"/>
      <c r="AG144" s="46">
        <v>0</v>
      </c>
      <c r="AH144" s="43">
        <f t="shared" si="25"/>
        <v>41153</v>
      </c>
      <c r="AI144" s="46"/>
      <c r="AJ144" s="43">
        <f t="shared" si="26"/>
        <v>41153</v>
      </c>
      <c r="AK144" s="43">
        <f t="shared" si="27"/>
        <v>42614</v>
      </c>
      <c r="AL144" s="47" t="b">
        <f t="shared" si="28"/>
        <v>0</v>
      </c>
      <c r="AM144" s="47" t="b">
        <f t="shared" si="29"/>
        <v>0</v>
      </c>
      <c r="AN144" s="47" t="b">
        <f t="shared" si="30"/>
        <v>0</v>
      </c>
      <c r="AO144" s="47">
        <f t="shared" si="31"/>
        <v>0</v>
      </c>
      <c r="AP144" s="47" t="b">
        <f t="shared" si="32"/>
        <v>1</v>
      </c>
      <c r="AQ144" s="47">
        <f t="shared" si="33"/>
        <v>0</v>
      </c>
      <c r="AR144" s="46">
        <f t="shared" si="34"/>
        <v>0</v>
      </c>
    </row>
    <row r="145" spans="2:45" x14ac:dyDescent="0.2">
      <c r="B145" s="40">
        <v>135</v>
      </c>
      <c r="C145" s="41" t="s">
        <v>1018</v>
      </c>
      <c r="D145" s="41" t="s">
        <v>1015</v>
      </c>
      <c r="E145" s="41">
        <v>720</v>
      </c>
      <c r="F145" s="41" t="s">
        <v>746</v>
      </c>
      <c r="G145" s="41" t="str">
        <f t="shared" si="24"/>
        <v>BS</v>
      </c>
      <c r="H145" s="42" t="s">
        <v>1384</v>
      </c>
      <c r="I145" s="43">
        <v>41152</v>
      </c>
      <c r="J145" s="43" t="s">
        <v>704</v>
      </c>
      <c r="K145" s="43" t="s">
        <v>704</v>
      </c>
      <c r="L145" s="44">
        <v>5</v>
      </c>
      <c r="M145" s="45" t="s">
        <v>1519</v>
      </c>
      <c r="N145" s="43" t="s">
        <v>17</v>
      </c>
      <c r="O145" s="43" t="s">
        <v>704</v>
      </c>
      <c r="P145" s="43" t="s">
        <v>534</v>
      </c>
      <c r="Q145" s="46">
        <v>583.87</v>
      </c>
      <c r="R145" s="46">
        <v>0</v>
      </c>
      <c r="S145" s="46">
        <v>0</v>
      </c>
      <c r="T145" s="46">
        <v>0</v>
      </c>
      <c r="U145" s="46">
        <v>0</v>
      </c>
      <c r="V145" s="46">
        <v>0</v>
      </c>
      <c r="W145" s="46">
        <v>583.87</v>
      </c>
      <c r="X145" s="46">
        <v>0</v>
      </c>
      <c r="Y145" s="46">
        <v>0</v>
      </c>
      <c r="Z145" s="46">
        <v>583.87</v>
      </c>
      <c r="AA145" s="46">
        <v>583.87</v>
      </c>
      <c r="AB145" s="46">
        <v>0</v>
      </c>
      <c r="AC145" s="46">
        <v>0</v>
      </c>
      <c r="AD145" s="46">
        <v>0</v>
      </c>
      <c r="AE145" s="31"/>
      <c r="AF145" s="31"/>
      <c r="AG145" s="46">
        <v>0</v>
      </c>
      <c r="AH145" s="43">
        <f t="shared" si="25"/>
        <v>41153</v>
      </c>
      <c r="AI145" s="46"/>
      <c r="AJ145" s="43">
        <f t="shared" si="26"/>
        <v>41153</v>
      </c>
      <c r="AK145" s="43">
        <f t="shared" si="27"/>
        <v>42979</v>
      </c>
      <c r="AL145" s="47" t="b">
        <f t="shared" si="28"/>
        <v>0</v>
      </c>
      <c r="AM145" s="47" t="b">
        <f t="shared" si="29"/>
        <v>0</v>
      </c>
      <c r="AN145" s="47" t="b">
        <f t="shared" si="30"/>
        <v>0</v>
      </c>
      <c r="AO145" s="47">
        <f t="shared" si="31"/>
        <v>0</v>
      </c>
      <c r="AP145" s="47" t="b">
        <f t="shared" si="32"/>
        <v>1</v>
      </c>
      <c r="AQ145" s="47">
        <f t="shared" si="33"/>
        <v>0</v>
      </c>
      <c r="AR145" s="46">
        <f t="shared" si="34"/>
        <v>0</v>
      </c>
    </row>
    <row r="146" spans="2:45" x14ac:dyDescent="0.2">
      <c r="B146" s="40">
        <v>136</v>
      </c>
      <c r="C146" s="41" t="s">
        <v>1019</v>
      </c>
      <c r="D146" s="41" t="s">
        <v>1020</v>
      </c>
      <c r="E146" s="41">
        <v>718</v>
      </c>
      <c r="F146" s="41" t="s">
        <v>806</v>
      </c>
      <c r="G146" s="41" t="str">
        <f t="shared" si="24"/>
        <v>TS</v>
      </c>
      <c r="H146" s="42" t="s">
        <v>1385</v>
      </c>
      <c r="I146" s="43">
        <v>41152</v>
      </c>
      <c r="J146" s="43" t="s">
        <v>704</v>
      </c>
      <c r="K146" s="43" t="s">
        <v>704</v>
      </c>
      <c r="L146" s="44">
        <v>10</v>
      </c>
      <c r="M146" s="45">
        <v>10</v>
      </c>
      <c r="N146" s="43" t="s">
        <v>704</v>
      </c>
      <c r="O146" s="43" t="s">
        <v>704</v>
      </c>
      <c r="P146" s="43" t="s">
        <v>534</v>
      </c>
      <c r="Q146" s="46">
        <v>1332.25</v>
      </c>
      <c r="R146" s="46">
        <v>0</v>
      </c>
      <c r="S146" s="46">
        <v>0</v>
      </c>
      <c r="T146" s="46">
        <v>0</v>
      </c>
      <c r="U146" s="46">
        <v>0</v>
      </c>
      <c r="V146" s="46">
        <v>0</v>
      </c>
      <c r="W146" s="46">
        <v>1332.25</v>
      </c>
      <c r="X146" s="46">
        <v>0</v>
      </c>
      <c r="Y146" s="46">
        <v>0</v>
      </c>
      <c r="Z146" s="46">
        <v>1332.25</v>
      </c>
      <c r="AA146" s="46">
        <v>1112.1399999999999</v>
      </c>
      <c r="AB146" s="46">
        <v>220.11</v>
      </c>
      <c r="AC146" s="46">
        <v>132.06315406976745</v>
      </c>
      <c r="AD146" s="46">
        <v>0</v>
      </c>
      <c r="AE146" s="31"/>
      <c r="AF146" s="31"/>
      <c r="AG146" s="46">
        <v>352.16841085271318</v>
      </c>
      <c r="AH146" s="43">
        <f t="shared" si="25"/>
        <v>41153</v>
      </c>
      <c r="AI146" s="43"/>
      <c r="AJ146" s="43">
        <f t="shared" si="26"/>
        <v>41153</v>
      </c>
      <c r="AK146" s="43">
        <f t="shared" si="27"/>
        <v>44805</v>
      </c>
      <c r="AL146" s="47">
        <f t="shared" si="28"/>
        <v>32</v>
      </c>
      <c r="AM146" s="47">
        <f t="shared" si="29"/>
        <v>11.005262839147287</v>
      </c>
      <c r="AN146" s="47">
        <f t="shared" si="30"/>
        <v>20</v>
      </c>
      <c r="AO146" s="47">
        <f t="shared" si="31"/>
        <v>12</v>
      </c>
      <c r="AP146" s="47" t="b">
        <f t="shared" si="32"/>
        <v>0</v>
      </c>
      <c r="AQ146" s="47">
        <f t="shared" si="33"/>
        <v>132.06315406976745</v>
      </c>
      <c r="AR146" s="46">
        <f t="shared" si="34"/>
        <v>0</v>
      </c>
      <c r="AS146" s="48"/>
    </row>
    <row r="147" spans="2:45" x14ac:dyDescent="0.2">
      <c r="B147" s="40">
        <v>137</v>
      </c>
      <c r="C147" s="41" t="s">
        <v>1021</v>
      </c>
      <c r="D147" s="41" t="s">
        <v>1015</v>
      </c>
      <c r="E147" s="41">
        <v>720</v>
      </c>
      <c r="F147" s="41" t="s">
        <v>757</v>
      </c>
      <c r="G147" s="41" t="str">
        <f t="shared" si="24"/>
        <v>TS</v>
      </c>
      <c r="H147" s="42" t="s">
        <v>1386</v>
      </c>
      <c r="I147" s="43">
        <v>41152</v>
      </c>
      <c r="J147" s="43" t="s">
        <v>704</v>
      </c>
      <c r="K147" s="43" t="s">
        <v>704</v>
      </c>
      <c r="L147" s="44">
        <v>5</v>
      </c>
      <c r="M147" s="45" t="s">
        <v>1519</v>
      </c>
      <c r="N147" s="43" t="s">
        <v>704</v>
      </c>
      <c r="O147" s="43" t="s">
        <v>704</v>
      </c>
      <c r="P147" s="43" t="s">
        <v>534</v>
      </c>
      <c r="Q147" s="46">
        <v>432.99</v>
      </c>
      <c r="R147" s="46">
        <v>0</v>
      </c>
      <c r="S147" s="46">
        <v>0</v>
      </c>
      <c r="T147" s="46">
        <v>0</v>
      </c>
      <c r="U147" s="46">
        <v>0</v>
      </c>
      <c r="V147" s="46">
        <v>0</v>
      </c>
      <c r="W147" s="46">
        <v>432.99</v>
      </c>
      <c r="X147" s="46">
        <v>0</v>
      </c>
      <c r="Y147" s="46">
        <v>0</v>
      </c>
      <c r="Z147" s="46">
        <v>432.99</v>
      </c>
      <c r="AA147" s="46">
        <v>432.99</v>
      </c>
      <c r="AB147" s="46">
        <v>0</v>
      </c>
      <c r="AC147" s="46">
        <v>0</v>
      </c>
      <c r="AD147" s="46">
        <v>0</v>
      </c>
      <c r="AE147" s="31"/>
      <c r="AF147" s="31"/>
      <c r="AG147" s="46">
        <v>0</v>
      </c>
      <c r="AH147" s="43">
        <f t="shared" si="25"/>
        <v>41153</v>
      </c>
      <c r="AI147" s="46"/>
      <c r="AJ147" s="43">
        <f t="shared" si="26"/>
        <v>41153</v>
      </c>
      <c r="AK147" s="43">
        <f t="shared" si="27"/>
        <v>42979</v>
      </c>
      <c r="AL147" s="47" t="b">
        <f t="shared" si="28"/>
        <v>0</v>
      </c>
      <c r="AM147" s="47" t="b">
        <f t="shared" si="29"/>
        <v>0</v>
      </c>
      <c r="AN147" s="47" t="b">
        <f t="shared" si="30"/>
        <v>0</v>
      </c>
      <c r="AO147" s="47">
        <f t="shared" si="31"/>
        <v>0</v>
      </c>
      <c r="AP147" s="47" t="b">
        <f t="shared" si="32"/>
        <v>1</v>
      </c>
      <c r="AQ147" s="47">
        <f t="shared" si="33"/>
        <v>0</v>
      </c>
      <c r="AR147" s="46">
        <f t="shared" si="34"/>
        <v>0</v>
      </c>
    </row>
    <row r="148" spans="2:45" x14ac:dyDescent="0.2">
      <c r="B148" s="40">
        <v>138</v>
      </c>
      <c r="C148" s="41" t="s">
        <v>1022</v>
      </c>
      <c r="D148" s="41" t="s">
        <v>1023</v>
      </c>
      <c r="E148" s="41">
        <v>717</v>
      </c>
      <c r="F148" s="41" t="s">
        <v>757</v>
      </c>
      <c r="G148" s="41" t="str">
        <f t="shared" si="24"/>
        <v>TS</v>
      </c>
      <c r="H148" s="42" t="s">
        <v>1387</v>
      </c>
      <c r="I148" s="43">
        <v>41152</v>
      </c>
      <c r="J148" s="43" t="s">
        <v>704</v>
      </c>
      <c r="K148" s="43" t="s">
        <v>704</v>
      </c>
      <c r="L148" s="44">
        <v>16</v>
      </c>
      <c r="M148" s="45">
        <v>16</v>
      </c>
      <c r="N148" s="43" t="s">
        <v>704</v>
      </c>
      <c r="O148" s="43" t="s">
        <v>704</v>
      </c>
      <c r="P148" s="43" t="s">
        <v>534</v>
      </c>
      <c r="Q148" s="46">
        <v>53642.55</v>
      </c>
      <c r="R148" s="46">
        <v>0</v>
      </c>
      <c r="S148" s="46">
        <v>0</v>
      </c>
      <c r="T148" s="46">
        <v>0</v>
      </c>
      <c r="U148" s="46">
        <v>0</v>
      </c>
      <c r="V148" s="46">
        <v>0</v>
      </c>
      <c r="W148" s="46">
        <v>53642.55</v>
      </c>
      <c r="X148" s="46">
        <v>0</v>
      </c>
      <c r="Y148" s="46">
        <v>0</v>
      </c>
      <c r="Z148" s="46">
        <v>53642.55</v>
      </c>
      <c r="AA148" s="46">
        <v>27964.620000000003</v>
      </c>
      <c r="AB148" s="46">
        <v>25677.93</v>
      </c>
      <c r="AC148" s="46">
        <v>3349.2955027173912</v>
      </c>
      <c r="AD148" s="46">
        <v>0</v>
      </c>
      <c r="AE148" s="31"/>
      <c r="AF148" s="31"/>
      <c r="AG148" s="46">
        <v>29027.227690217391</v>
      </c>
      <c r="AH148" s="43">
        <f t="shared" si="25"/>
        <v>41153</v>
      </c>
      <c r="AI148" s="43"/>
      <c r="AJ148" s="43">
        <f t="shared" si="26"/>
        <v>41153</v>
      </c>
      <c r="AK148" s="43">
        <f t="shared" si="27"/>
        <v>46997</v>
      </c>
      <c r="AL148" s="47">
        <f t="shared" si="28"/>
        <v>104</v>
      </c>
      <c r="AM148" s="47">
        <f t="shared" si="29"/>
        <v>279.10795855978262</v>
      </c>
      <c r="AN148" s="47">
        <f t="shared" si="30"/>
        <v>92</v>
      </c>
      <c r="AO148" s="47">
        <f t="shared" si="31"/>
        <v>12</v>
      </c>
      <c r="AP148" s="47" t="b">
        <f t="shared" si="32"/>
        <v>0</v>
      </c>
      <c r="AQ148" s="47">
        <f t="shared" si="33"/>
        <v>3349.2955027173912</v>
      </c>
      <c r="AR148" s="46">
        <f t="shared" si="34"/>
        <v>0</v>
      </c>
      <c r="AS148" s="48"/>
    </row>
    <row r="149" spans="2:45" x14ac:dyDescent="0.2">
      <c r="B149" s="40">
        <v>139</v>
      </c>
      <c r="C149" s="41" t="s">
        <v>1024</v>
      </c>
      <c r="D149" s="41" t="s">
        <v>1020</v>
      </c>
      <c r="E149" s="41">
        <v>718</v>
      </c>
      <c r="F149" s="41" t="s">
        <v>806</v>
      </c>
      <c r="G149" s="41" t="str">
        <f t="shared" si="24"/>
        <v>TS</v>
      </c>
      <c r="H149" s="42" t="s">
        <v>1388</v>
      </c>
      <c r="I149" s="43">
        <v>41152</v>
      </c>
      <c r="J149" s="43" t="s">
        <v>704</v>
      </c>
      <c r="K149" s="43" t="s">
        <v>704</v>
      </c>
      <c r="L149" s="44">
        <v>10</v>
      </c>
      <c r="M149" s="45">
        <v>10</v>
      </c>
      <c r="N149" s="43" t="s">
        <v>704</v>
      </c>
      <c r="O149" s="43" t="s">
        <v>704</v>
      </c>
      <c r="P149" s="43" t="s">
        <v>534</v>
      </c>
      <c r="Q149" s="46">
        <v>225.9</v>
      </c>
      <c r="R149" s="46">
        <v>0</v>
      </c>
      <c r="S149" s="46">
        <v>0</v>
      </c>
      <c r="T149" s="46">
        <v>0</v>
      </c>
      <c r="U149" s="46">
        <v>0</v>
      </c>
      <c r="V149" s="46">
        <v>0</v>
      </c>
      <c r="W149" s="46">
        <v>225.9</v>
      </c>
      <c r="X149" s="46">
        <v>0</v>
      </c>
      <c r="Y149" s="46">
        <v>0</v>
      </c>
      <c r="Z149" s="46">
        <v>225.9</v>
      </c>
      <c r="AA149" s="46">
        <v>188.58</v>
      </c>
      <c r="AB149" s="46">
        <v>37.32</v>
      </c>
      <c r="AC149" s="46">
        <v>22.392994186046515</v>
      </c>
      <c r="AD149" s="46">
        <v>0</v>
      </c>
      <c r="AE149" s="31"/>
      <c r="AF149" s="31"/>
      <c r="AG149" s="46">
        <v>59.714651162790709</v>
      </c>
      <c r="AH149" s="43">
        <f t="shared" si="25"/>
        <v>41153</v>
      </c>
      <c r="AI149" s="43"/>
      <c r="AJ149" s="43">
        <f t="shared" si="26"/>
        <v>41153</v>
      </c>
      <c r="AK149" s="43">
        <f t="shared" si="27"/>
        <v>44805</v>
      </c>
      <c r="AL149" s="47">
        <f t="shared" si="28"/>
        <v>32</v>
      </c>
      <c r="AM149" s="47">
        <f t="shared" si="29"/>
        <v>1.8660828488372097</v>
      </c>
      <c r="AN149" s="47">
        <f t="shared" si="30"/>
        <v>20</v>
      </c>
      <c r="AO149" s="47">
        <f t="shared" si="31"/>
        <v>12</v>
      </c>
      <c r="AP149" s="47" t="b">
        <f t="shared" si="32"/>
        <v>0</v>
      </c>
      <c r="AQ149" s="47">
        <f t="shared" si="33"/>
        <v>22.392994186046515</v>
      </c>
      <c r="AR149" s="46">
        <f t="shared" si="34"/>
        <v>0</v>
      </c>
      <c r="AS149" s="48"/>
    </row>
    <row r="150" spans="2:45" x14ac:dyDescent="0.2">
      <c r="B150" s="40">
        <v>140</v>
      </c>
      <c r="C150" s="41" t="s">
        <v>1025</v>
      </c>
      <c r="D150" s="41" t="s">
        <v>1015</v>
      </c>
      <c r="E150" s="41">
        <v>720</v>
      </c>
      <c r="F150" s="41" t="s">
        <v>757</v>
      </c>
      <c r="G150" s="41" t="str">
        <f t="shared" si="24"/>
        <v>TS</v>
      </c>
      <c r="H150" s="42" t="s">
        <v>1389</v>
      </c>
      <c r="I150" s="43">
        <v>41361</v>
      </c>
      <c r="J150" s="43" t="s">
        <v>704</v>
      </c>
      <c r="K150" s="43" t="s">
        <v>704</v>
      </c>
      <c r="L150" s="44">
        <v>4</v>
      </c>
      <c r="M150" s="45" t="s">
        <v>1519</v>
      </c>
      <c r="N150" s="43" t="s">
        <v>704</v>
      </c>
      <c r="O150" s="43" t="s">
        <v>704</v>
      </c>
      <c r="P150" s="43" t="s">
        <v>534</v>
      </c>
      <c r="Q150" s="46">
        <v>293.61</v>
      </c>
      <c r="R150" s="46">
        <v>0</v>
      </c>
      <c r="S150" s="46">
        <v>0</v>
      </c>
      <c r="T150" s="46">
        <v>0</v>
      </c>
      <c r="U150" s="46">
        <v>0</v>
      </c>
      <c r="V150" s="46">
        <v>0</v>
      </c>
      <c r="W150" s="46">
        <v>293.61</v>
      </c>
      <c r="X150" s="46">
        <v>0</v>
      </c>
      <c r="Y150" s="46">
        <v>0</v>
      </c>
      <c r="Z150" s="46">
        <v>293.61</v>
      </c>
      <c r="AA150" s="46">
        <v>293.61</v>
      </c>
      <c r="AB150" s="46">
        <v>0</v>
      </c>
      <c r="AC150" s="46">
        <v>0</v>
      </c>
      <c r="AD150" s="46">
        <v>0</v>
      </c>
      <c r="AE150" s="31"/>
      <c r="AF150" s="31"/>
      <c r="AG150" s="46">
        <v>0</v>
      </c>
      <c r="AH150" s="43">
        <f t="shared" si="25"/>
        <v>41365</v>
      </c>
      <c r="AI150" s="46"/>
      <c r="AJ150" s="43">
        <f t="shared" si="26"/>
        <v>41365</v>
      </c>
      <c r="AK150" s="43">
        <f t="shared" si="27"/>
        <v>42826</v>
      </c>
      <c r="AL150" s="47" t="b">
        <f t="shared" si="28"/>
        <v>0</v>
      </c>
      <c r="AM150" s="47" t="b">
        <f t="shared" si="29"/>
        <v>0</v>
      </c>
      <c r="AN150" s="47" t="b">
        <f t="shared" si="30"/>
        <v>0</v>
      </c>
      <c r="AO150" s="47">
        <f t="shared" si="31"/>
        <v>0</v>
      </c>
      <c r="AP150" s="47" t="b">
        <f t="shared" si="32"/>
        <v>1</v>
      </c>
      <c r="AQ150" s="47">
        <f t="shared" si="33"/>
        <v>0</v>
      </c>
      <c r="AR150" s="46">
        <f t="shared" si="34"/>
        <v>0</v>
      </c>
    </row>
    <row r="151" spans="2:45" x14ac:dyDescent="0.2">
      <c r="B151" s="40">
        <v>141</v>
      </c>
      <c r="C151" s="41" t="s">
        <v>1026</v>
      </c>
      <c r="D151" s="41" t="s">
        <v>1023</v>
      </c>
      <c r="E151" s="41">
        <v>717</v>
      </c>
      <c r="F151" s="41" t="s">
        <v>757</v>
      </c>
      <c r="G151" s="41" t="str">
        <f t="shared" si="24"/>
        <v>TS</v>
      </c>
      <c r="H151" s="42" t="s">
        <v>1390</v>
      </c>
      <c r="I151" s="43">
        <v>41577</v>
      </c>
      <c r="J151" s="43" t="s">
        <v>704</v>
      </c>
      <c r="K151" s="43" t="s">
        <v>704</v>
      </c>
      <c r="L151" s="44">
        <v>16</v>
      </c>
      <c r="M151" s="45">
        <v>16</v>
      </c>
      <c r="N151" s="43" t="s">
        <v>704</v>
      </c>
      <c r="O151" s="43" t="s">
        <v>704</v>
      </c>
      <c r="P151" s="43" t="s">
        <v>534</v>
      </c>
      <c r="Q151" s="46">
        <v>22529.54</v>
      </c>
      <c r="R151" s="46">
        <v>0</v>
      </c>
      <c r="S151" s="46">
        <v>0</v>
      </c>
      <c r="T151" s="46">
        <v>0</v>
      </c>
      <c r="U151" s="46">
        <v>0</v>
      </c>
      <c r="V151" s="46">
        <v>0</v>
      </c>
      <c r="W151" s="46">
        <v>22529.54</v>
      </c>
      <c r="X151" s="46">
        <v>0</v>
      </c>
      <c r="Y151" s="46">
        <v>0</v>
      </c>
      <c r="Z151" s="46">
        <v>22529.54</v>
      </c>
      <c r="AA151" s="46">
        <v>10101.160000000002</v>
      </c>
      <c r="AB151" s="46">
        <v>12428.38</v>
      </c>
      <c r="AC151" s="46">
        <v>1406.9862017146236</v>
      </c>
      <c r="AD151" s="46">
        <v>0</v>
      </c>
      <c r="AE151" s="31"/>
      <c r="AF151" s="31"/>
      <c r="AG151" s="46">
        <v>13835.364316860465</v>
      </c>
      <c r="AH151" s="43">
        <f t="shared" si="25"/>
        <v>41579</v>
      </c>
      <c r="AI151" s="43"/>
      <c r="AJ151" s="43">
        <f t="shared" si="26"/>
        <v>41579</v>
      </c>
      <c r="AK151" s="43">
        <f t="shared" si="27"/>
        <v>47423</v>
      </c>
      <c r="AL151" s="47">
        <f t="shared" si="28"/>
        <v>118</v>
      </c>
      <c r="AM151" s="47">
        <f t="shared" si="29"/>
        <v>117.2488501428853</v>
      </c>
      <c r="AN151" s="47">
        <f t="shared" si="30"/>
        <v>106</v>
      </c>
      <c r="AO151" s="47">
        <f t="shared" si="31"/>
        <v>12</v>
      </c>
      <c r="AP151" s="47" t="b">
        <f t="shared" si="32"/>
        <v>0</v>
      </c>
      <c r="AQ151" s="47">
        <f t="shared" si="33"/>
        <v>1406.9862017146236</v>
      </c>
      <c r="AR151" s="46">
        <f t="shared" si="34"/>
        <v>0</v>
      </c>
      <c r="AS151" s="48"/>
    </row>
    <row r="152" spans="2:45" x14ac:dyDescent="0.2">
      <c r="B152" s="40">
        <v>142</v>
      </c>
      <c r="C152" s="41" t="s">
        <v>1027</v>
      </c>
      <c r="D152" s="41" t="s">
        <v>1023</v>
      </c>
      <c r="E152" s="41">
        <v>717</v>
      </c>
      <c r="F152" s="41" t="s">
        <v>757</v>
      </c>
      <c r="G152" s="41" t="str">
        <f t="shared" si="24"/>
        <v>TS</v>
      </c>
      <c r="H152" s="42" t="s">
        <v>1391</v>
      </c>
      <c r="I152" s="43">
        <v>41885</v>
      </c>
      <c r="J152" s="43" t="s">
        <v>704</v>
      </c>
      <c r="K152" s="43" t="s">
        <v>704</v>
      </c>
      <c r="L152" s="44">
        <v>16</v>
      </c>
      <c r="M152" s="45">
        <v>16</v>
      </c>
      <c r="N152" s="43" t="s">
        <v>704</v>
      </c>
      <c r="O152" s="43" t="s">
        <v>704</v>
      </c>
      <c r="P152" s="43" t="s">
        <v>534</v>
      </c>
      <c r="Q152" s="46">
        <v>7066.73</v>
      </c>
      <c r="R152" s="46">
        <v>0</v>
      </c>
      <c r="S152" s="46">
        <v>0</v>
      </c>
      <c r="T152" s="46">
        <v>0</v>
      </c>
      <c r="U152" s="46">
        <v>0</v>
      </c>
      <c r="V152" s="46">
        <v>0</v>
      </c>
      <c r="W152" s="46">
        <v>7066.73</v>
      </c>
      <c r="X152" s="46">
        <v>0</v>
      </c>
      <c r="Y152" s="46">
        <v>0</v>
      </c>
      <c r="Z152" s="46">
        <v>7066.73</v>
      </c>
      <c r="AA152" s="46">
        <v>2763.2999999999993</v>
      </c>
      <c r="AB152" s="46">
        <v>4303.43</v>
      </c>
      <c r="AC152" s="46">
        <v>441.3771561461794</v>
      </c>
      <c r="AD152" s="46">
        <v>0</v>
      </c>
      <c r="AE152" s="31"/>
      <c r="AF152" s="31"/>
      <c r="AG152" s="46">
        <v>4744.8044285714286</v>
      </c>
      <c r="AH152" s="43">
        <f t="shared" si="25"/>
        <v>41913</v>
      </c>
      <c r="AI152" s="43"/>
      <c r="AJ152" s="43">
        <f t="shared" si="26"/>
        <v>41913</v>
      </c>
      <c r="AK152" s="43">
        <f t="shared" si="27"/>
        <v>47757</v>
      </c>
      <c r="AL152" s="47">
        <f t="shared" si="28"/>
        <v>129</v>
      </c>
      <c r="AM152" s="47">
        <f t="shared" si="29"/>
        <v>36.781429678848284</v>
      </c>
      <c r="AN152" s="47">
        <f t="shared" si="30"/>
        <v>117</v>
      </c>
      <c r="AO152" s="47">
        <f t="shared" si="31"/>
        <v>12</v>
      </c>
      <c r="AP152" s="47" t="b">
        <f t="shared" si="32"/>
        <v>0</v>
      </c>
      <c r="AQ152" s="47">
        <f t="shared" si="33"/>
        <v>441.3771561461794</v>
      </c>
      <c r="AR152" s="46">
        <f t="shared" si="34"/>
        <v>0</v>
      </c>
      <c r="AS152" s="48"/>
    </row>
    <row r="153" spans="2:45" x14ac:dyDescent="0.2">
      <c r="B153" s="40">
        <v>143</v>
      </c>
      <c r="C153" s="41" t="s">
        <v>1028</v>
      </c>
      <c r="D153" s="41" t="s">
        <v>1023</v>
      </c>
      <c r="E153" s="41">
        <v>717</v>
      </c>
      <c r="F153" s="41" t="s">
        <v>757</v>
      </c>
      <c r="G153" s="41" t="str">
        <f t="shared" si="24"/>
        <v>TS</v>
      </c>
      <c r="H153" s="42" t="s">
        <v>1392</v>
      </c>
      <c r="I153" s="43">
        <v>41899</v>
      </c>
      <c r="J153" s="43" t="s">
        <v>704</v>
      </c>
      <c r="K153" s="43" t="s">
        <v>704</v>
      </c>
      <c r="L153" s="44">
        <v>16</v>
      </c>
      <c r="M153" s="45">
        <v>16</v>
      </c>
      <c r="N153" s="43" t="s">
        <v>704</v>
      </c>
      <c r="O153" s="43" t="s">
        <v>704</v>
      </c>
      <c r="P153" s="43" t="s">
        <v>534</v>
      </c>
      <c r="Q153" s="46">
        <v>772.88</v>
      </c>
      <c r="R153" s="46">
        <v>0</v>
      </c>
      <c r="S153" s="46">
        <v>0</v>
      </c>
      <c r="T153" s="46">
        <v>0</v>
      </c>
      <c r="U153" s="46">
        <v>0</v>
      </c>
      <c r="V153" s="46">
        <v>0</v>
      </c>
      <c r="W153" s="46">
        <v>772.88</v>
      </c>
      <c r="X153" s="46">
        <v>0</v>
      </c>
      <c r="Y153" s="46">
        <v>0</v>
      </c>
      <c r="Z153" s="46">
        <v>772.88</v>
      </c>
      <c r="AA153" s="46">
        <v>302.21999999999997</v>
      </c>
      <c r="AB153" s="46">
        <v>470.66</v>
      </c>
      <c r="AC153" s="46">
        <v>48.272903654485056</v>
      </c>
      <c r="AD153" s="46">
        <v>0</v>
      </c>
      <c r="AE153" s="31"/>
      <c r="AF153" s="31"/>
      <c r="AG153" s="46">
        <v>518.93371428571436</v>
      </c>
      <c r="AH153" s="43">
        <f t="shared" si="25"/>
        <v>41913</v>
      </c>
      <c r="AI153" s="46"/>
      <c r="AJ153" s="43">
        <f t="shared" si="26"/>
        <v>41913</v>
      </c>
      <c r="AK153" s="43">
        <f t="shared" si="27"/>
        <v>47757</v>
      </c>
      <c r="AL153" s="47">
        <f t="shared" si="28"/>
        <v>129</v>
      </c>
      <c r="AM153" s="46">
        <f t="shared" si="29"/>
        <v>4.022741971207088</v>
      </c>
      <c r="AN153" s="47">
        <f t="shared" si="30"/>
        <v>117</v>
      </c>
      <c r="AO153" s="47">
        <f t="shared" si="31"/>
        <v>12</v>
      </c>
      <c r="AP153" s="47" t="b">
        <f t="shared" si="32"/>
        <v>0</v>
      </c>
      <c r="AQ153" s="47">
        <f>IF($AP153,AG153,AM153*AO153)</f>
        <v>48.272903654485056</v>
      </c>
      <c r="AR153" s="46">
        <f t="shared" si="34"/>
        <v>0</v>
      </c>
    </row>
    <row r="154" spans="2:45" x14ac:dyDescent="0.2">
      <c r="B154" s="40">
        <v>144</v>
      </c>
      <c r="C154" s="41" t="s">
        <v>1028</v>
      </c>
      <c r="D154" s="41" t="s">
        <v>1023</v>
      </c>
      <c r="E154" s="41">
        <v>717</v>
      </c>
      <c r="F154" s="41" t="s">
        <v>757</v>
      </c>
      <c r="G154" s="41" t="str">
        <f t="shared" si="24"/>
        <v>TS</v>
      </c>
      <c r="H154" s="42" t="s">
        <v>1393</v>
      </c>
      <c r="I154" s="43">
        <v>41899</v>
      </c>
      <c r="J154" s="43" t="s">
        <v>704</v>
      </c>
      <c r="K154" s="43" t="s">
        <v>704</v>
      </c>
      <c r="L154" s="44">
        <v>16</v>
      </c>
      <c r="M154" s="45">
        <v>16</v>
      </c>
      <c r="N154" s="43" t="s">
        <v>704</v>
      </c>
      <c r="O154" s="43" t="s">
        <v>704</v>
      </c>
      <c r="P154" s="43" t="s">
        <v>534</v>
      </c>
      <c r="Q154" s="46">
        <v>772.88</v>
      </c>
      <c r="R154" s="46">
        <v>0</v>
      </c>
      <c r="S154" s="46">
        <v>0</v>
      </c>
      <c r="T154" s="46">
        <v>0</v>
      </c>
      <c r="U154" s="46">
        <v>0</v>
      </c>
      <c r="V154" s="46">
        <v>0</v>
      </c>
      <c r="W154" s="46">
        <v>772.88</v>
      </c>
      <c r="X154" s="46">
        <v>0</v>
      </c>
      <c r="Y154" s="46">
        <v>0</v>
      </c>
      <c r="Z154" s="46">
        <v>772.88</v>
      </c>
      <c r="AA154" s="46">
        <v>302.21999999999997</v>
      </c>
      <c r="AB154" s="46">
        <v>470.66</v>
      </c>
      <c r="AC154" s="46">
        <v>48.272903654485056</v>
      </c>
      <c r="AD154" s="46">
        <v>0</v>
      </c>
      <c r="AE154" s="31"/>
      <c r="AF154" s="31"/>
      <c r="AG154" s="46">
        <v>518.93371428571436</v>
      </c>
      <c r="AH154" s="43">
        <f t="shared" si="25"/>
        <v>41913</v>
      </c>
      <c r="AI154" s="46"/>
      <c r="AJ154" s="43">
        <f t="shared" si="26"/>
        <v>41913</v>
      </c>
      <c r="AK154" s="43">
        <f t="shared" si="27"/>
        <v>47757</v>
      </c>
      <c r="AL154" s="47">
        <f t="shared" si="28"/>
        <v>129</v>
      </c>
      <c r="AM154" s="47">
        <f t="shared" si="29"/>
        <v>4.022741971207088</v>
      </c>
      <c r="AN154" s="47">
        <f t="shared" si="30"/>
        <v>117</v>
      </c>
      <c r="AO154" s="47">
        <f t="shared" si="31"/>
        <v>12</v>
      </c>
      <c r="AP154" s="47" t="b">
        <f t="shared" si="32"/>
        <v>0</v>
      </c>
      <c r="AQ154" s="47">
        <f t="shared" si="33"/>
        <v>48.272903654485056</v>
      </c>
      <c r="AR154" s="46">
        <f t="shared" si="34"/>
        <v>0</v>
      </c>
    </row>
    <row r="155" spans="2:45" x14ac:dyDescent="0.2">
      <c r="B155" s="40">
        <v>145</v>
      </c>
      <c r="C155" s="41" t="s">
        <v>1029</v>
      </c>
      <c r="D155" s="41" t="s">
        <v>1023</v>
      </c>
      <c r="E155" s="41">
        <v>717</v>
      </c>
      <c r="F155" s="41" t="s">
        <v>757</v>
      </c>
      <c r="G155" s="41" t="str">
        <f t="shared" si="24"/>
        <v>TS</v>
      </c>
      <c r="H155" s="42" t="s">
        <v>1394</v>
      </c>
      <c r="I155" s="43">
        <v>41904</v>
      </c>
      <c r="J155" s="43" t="s">
        <v>704</v>
      </c>
      <c r="K155" s="43" t="s">
        <v>704</v>
      </c>
      <c r="L155" s="44">
        <v>16</v>
      </c>
      <c r="M155" s="45">
        <v>16</v>
      </c>
      <c r="N155" s="43" t="s">
        <v>704</v>
      </c>
      <c r="O155" s="43" t="s">
        <v>704</v>
      </c>
      <c r="P155" s="43" t="s">
        <v>534</v>
      </c>
      <c r="Q155" s="46">
        <v>3765.06</v>
      </c>
      <c r="R155" s="46">
        <v>0</v>
      </c>
      <c r="S155" s="46">
        <v>0</v>
      </c>
      <c r="T155" s="46">
        <v>0</v>
      </c>
      <c r="U155" s="46">
        <v>0</v>
      </c>
      <c r="V155" s="46">
        <v>0</v>
      </c>
      <c r="W155" s="46">
        <v>3765.06</v>
      </c>
      <c r="X155" s="46">
        <v>0</v>
      </c>
      <c r="Y155" s="46">
        <v>0</v>
      </c>
      <c r="Z155" s="46">
        <v>3765.06</v>
      </c>
      <c r="AA155" s="46">
        <v>3296.74</v>
      </c>
      <c r="AB155" s="46">
        <v>468.32</v>
      </c>
      <c r="AC155" s="46">
        <v>48.032659136212629</v>
      </c>
      <c r="AD155" s="46">
        <v>0</v>
      </c>
      <c r="AE155" s="31"/>
      <c r="AF155" s="31"/>
      <c r="AG155" s="46">
        <v>516.35108571428577</v>
      </c>
      <c r="AH155" s="43">
        <f t="shared" si="25"/>
        <v>41913</v>
      </c>
      <c r="AI155" s="46"/>
      <c r="AJ155" s="43">
        <f t="shared" si="26"/>
        <v>41913</v>
      </c>
      <c r="AK155" s="43">
        <f t="shared" si="27"/>
        <v>47757</v>
      </c>
      <c r="AL155" s="47">
        <f t="shared" si="28"/>
        <v>129</v>
      </c>
      <c r="AM155" s="47">
        <f t="shared" si="29"/>
        <v>4.0027215946843855</v>
      </c>
      <c r="AN155" s="47">
        <f t="shared" si="30"/>
        <v>117</v>
      </c>
      <c r="AO155" s="47">
        <f t="shared" si="31"/>
        <v>12</v>
      </c>
      <c r="AP155" s="47" t="b">
        <f t="shared" si="32"/>
        <v>0</v>
      </c>
      <c r="AQ155" s="47">
        <f t="shared" si="33"/>
        <v>48.032659136212629</v>
      </c>
      <c r="AR155" s="46">
        <f t="shared" si="34"/>
        <v>0</v>
      </c>
    </row>
    <row r="156" spans="2:45" x14ac:dyDescent="0.2">
      <c r="B156" s="40">
        <v>146</v>
      </c>
      <c r="C156" s="41" t="s">
        <v>1030</v>
      </c>
      <c r="D156" s="41" t="s">
        <v>1015</v>
      </c>
      <c r="E156" s="41">
        <v>720</v>
      </c>
      <c r="F156" s="41" t="s">
        <v>806</v>
      </c>
      <c r="G156" s="41" t="str">
        <f t="shared" si="24"/>
        <v>TS</v>
      </c>
      <c r="H156" s="42">
        <v>12200032</v>
      </c>
      <c r="I156" s="43">
        <v>42292</v>
      </c>
      <c r="J156" s="43" t="s">
        <v>704</v>
      </c>
      <c r="K156" s="43" t="s">
        <v>704</v>
      </c>
      <c r="L156" s="44">
        <v>10</v>
      </c>
      <c r="M156" s="45" t="s">
        <v>1519</v>
      </c>
      <c r="N156" s="43" t="s">
        <v>704</v>
      </c>
      <c r="O156" s="43" t="s">
        <v>704</v>
      </c>
      <c r="P156" s="43" t="s">
        <v>534</v>
      </c>
      <c r="Q156" s="46">
        <v>1131.17</v>
      </c>
      <c r="R156" s="46">
        <v>0</v>
      </c>
      <c r="S156" s="46">
        <v>0</v>
      </c>
      <c r="T156" s="46">
        <v>0</v>
      </c>
      <c r="U156" s="46">
        <v>0</v>
      </c>
      <c r="V156" s="46">
        <v>0</v>
      </c>
      <c r="W156" s="46">
        <v>1131.17</v>
      </c>
      <c r="X156" s="46">
        <v>0</v>
      </c>
      <c r="Y156" s="46">
        <v>0</v>
      </c>
      <c r="Z156" s="46">
        <v>1131.17</v>
      </c>
      <c r="AA156" s="46">
        <v>585.59</v>
      </c>
      <c r="AB156" s="46">
        <v>545.58000000000004</v>
      </c>
      <c r="AC156" s="46">
        <v>112.87759894179896</v>
      </c>
      <c r="AD156" s="46">
        <v>0</v>
      </c>
      <c r="AE156" s="31"/>
      <c r="AF156" s="31"/>
      <c r="AG156" s="46">
        <v>658.45266049382735</v>
      </c>
      <c r="AH156" s="43">
        <f t="shared" si="25"/>
        <v>42309</v>
      </c>
      <c r="AI156" s="43"/>
      <c r="AJ156" s="43">
        <f t="shared" si="26"/>
        <v>42309</v>
      </c>
      <c r="AK156" s="43">
        <f t="shared" si="27"/>
        <v>45962</v>
      </c>
      <c r="AL156" s="47">
        <f t="shared" si="28"/>
        <v>70</v>
      </c>
      <c r="AM156" s="47">
        <f t="shared" si="29"/>
        <v>9.4064665784832471</v>
      </c>
      <c r="AN156" s="47">
        <f t="shared" si="30"/>
        <v>58</v>
      </c>
      <c r="AO156" s="47">
        <f t="shared" si="31"/>
        <v>12</v>
      </c>
      <c r="AP156" s="47" t="b">
        <f t="shared" si="32"/>
        <v>0</v>
      </c>
      <c r="AQ156" s="47">
        <f t="shared" si="33"/>
        <v>112.87759894179896</v>
      </c>
      <c r="AR156" s="46">
        <f t="shared" si="34"/>
        <v>0</v>
      </c>
      <c r="AS156" s="48"/>
    </row>
    <row r="157" spans="2:45" x14ac:dyDescent="0.2">
      <c r="B157" s="40">
        <v>147</v>
      </c>
      <c r="C157" s="41" t="s">
        <v>1031</v>
      </c>
      <c r="D157" s="41" t="s">
        <v>1015</v>
      </c>
      <c r="E157" s="41">
        <v>720</v>
      </c>
      <c r="F157" s="41" t="s">
        <v>806</v>
      </c>
      <c r="G157" s="41" t="str">
        <f t="shared" si="24"/>
        <v>TS</v>
      </c>
      <c r="H157" s="42">
        <v>12200033</v>
      </c>
      <c r="I157" s="43">
        <v>42292</v>
      </c>
      <c r="J157" s="43" t="s">
        <v>704</v>
      </c>
      <c r="K157" s="43" t="s">
        <v>704</v>
      </c>
      <c r="L157" s="44">
        <v>10</v>
      </c>
      <c r="M157" s="45" t="s">
        <v>1519</v>
      </c>
      <c r="N157" s="43" t="s">
        <v>704</v>
      </c>
      <c r="O157" s="43" t="s">
        <v>704</v>
      </c>
      <c r="P157" s="43" t="s">
        <v>534</v>
      </c>
      <c r="Q157" s="46">
        <v>1246.32</v>
      </c>
      <c r="R157" s="46">
        <v>0</v>
      </c>
      <c r="S157" s="46">
        <v>0</v>
      </c>
      <c r="T157" s="46">
        <v>0</v>
      </c>
      <c r="U157" s="46">
        <v>0</v>
      </c>
      <c r="V157" s="46">
        <v>0</v>
      </c>
      <c r="W157" s="46">
        <v>1246.32</v>
      </c>
      <c r="X157" s="46">
        <v>0</v>
      </c>
      <c r="Y157" s="46">
        <v>0</v>
      </c>
      <c r="Z157" s="46">
        <v>1246.32</v>
      </c>
      <c r="AA157" s="46">
        <v>643.92999999999995</v>
      </c>
      <c r="AB157" s="46">
        <v>602.39</v>
      </c>
      <c r="AC157" s="46">
        <v>124.63199999999999</v>
      </c>
      <c r="AD157" s="46">
        <v>0</v>
      </c>
      <c r="AE157" s="31"/>
      <c r="AF157" s="31"/>
      <c r="AG157" s="46">
        <v>727.02</v>
      </c>
      <c r="AH157" s="43">
        <f>+DATE(YEAR(I157),MONTH(I157)+1,1)</f>
        <v>42309</v>
      </c>
      <c r="AI157" s="46"/>
      <c r="AJ157" s="43">
        <f t="shared" si="26"/>
        <v>42309</v>
      </c>
      <c r="AK157" s="43">
        <f t="shared" si="27"/>
        <v>45962</v>
      </c>
      <c r="AL157" s="47">
        <f t="shared" si="28"/>
        <v>70</v>
      </c>
      <c r="AM157" s="47">
        <f t="shared" si="29"/>
        <v>10.385999999999999</v>
      </c>
      <c r="AN157" s="47">
        <f t="shared" si="30"/>
        <v>58</v>
      </c>
      <c r="AO157" s="47">
        <f t="shared" si="31"/>
        <v>12</v>
      </c>
      <c r="AP157" s="47" t="b">
        <f t="shared" si="32"/>
        <v>0</v>
      </c>
      <c r="AQ157" s="47">
        <f t="shared" si="33"/>
        <v>124.63199999999999</v>
      </c>
      <c r="AR157" s="46">
        <f t="shared" si="34"/>
        <v>0</v>
      </c>
      <c r="AS157" s="48"/>
    </row>
    <row r="158" spans="2:45" x14ac:dyDescent="0.2">
      <c r="B158" s="40">
        <v>148</v>
      </c>
      <c r="C158" s="41" t="s">
        <v>1032</v>
      </c>
      <c r="D158" s="41" t="s">
        <v>1033</v>
      </c>
      <c r="E158" s="41">
        <v>724</v>
      </c>
      <c r="F158" s="41" t="s">
        <v>806</v>
      </c>
      <c r="G158" s="41" t="str">
        <f t="shared" si="24"/>
        <v>TS</v>
      </c>
      <c r="H158" s="42" t="s">
        <v>1395</v>
      </c>
      <c r="I158" s="43">
        <v>41152</v>
      </c>
      <c r="J158" s="43" t="s">
        <v>704</v>
      </c>
      <c r="K158" s="43" t="s">
        <v>704</v>
      </c>
      <c r="L158" s="44">
        <v>10</v>
      </c>
      <c r="M158" s="45">
        <v>10</v>
      </c>
      <c r="N158" s="43" t="s">
        <v>704</v>
      </c>
      <c r="O158" s="43" t="s">
        <v>704</v>
      </c>
      <c r="P158" s="43" t="s">
        <v>534</v>
      </c>
      <c r="Q158" s="46">
        <v>2138.5500000000002</v>
      </c>
      <c r="R158" s="46">
        <v>0</v>
      </c>
      <c r="S158" s="46">
        <v>0</v>
      </c>
      <c r="T158" s="46">
        <v>0</v>
      </c>
      <c r="U158" s="46">
        <v>0</v>
      </c>
      <c r="V158" s="46">
        <v>0</v>
      </c>
      <c r="W158" s="46">
        <v>2138.5500000000002</v>
      </c>
      <c r="X158" s="46">
        <v>0</v>
      </c>
      <c r="Y158" s="46">
        <v>0</v>
      </c>
      <c r="Z158" s="46">
        <v>2138.5500000000002</v>
      </c>
      <c r="AA158" s="46">
        <v>2046.7800000000002</v>
      </c>
      <c r="AB158" s="46">
        <v>91.77</v>
      </c>
      <c r="AC158" s="46">
        <v>55.062333887043259</v>
      </c>
      <c r="AD158" s="46">
        <v>0</v>
      </c>
      <c r="AE158" s="31"/>
      <c r="AF158" s="31"/>
      <c r="AG158" s="46">
        <v>146.83289036544869</v>
      </c>
      <c r="AH158" s="43">
        <f t="shared" si="25"/>
        <v>41153</v>
      </c>
      <c r="AI158" s="43"/>
      <c r="AJ158" s="43">
        <f t="shared" si="26"/>
        <v>41153</v>
      </c>
      <c r="AK158" s="43">
        <f t="shared" si="27"/>
        <v>44805</v>
      </c>
      <c r="AL158" s="47">
        <f t="shared" si="28"/>
        <v>32</v>
      </c>
      <c r="AM158" s="47">
        <f t="shared" si="29"/>
        <v>4.5885278239202716</v>
      </c>
      <c r="AN158" s="47">
        <f t="shared" si="30"/>
        <v>20</v>
      </c>
      <c r="AO158" s="47">
        <f t="shared" si="31"/>
        <v>12</v>
      </c>
      <c r="AP158" s="47" t="b">
        <f t="shared" si="32"/>
        <v>0</v>
      </c>
      <c r="AQ158" s="47">
        <f t="shared" si="33"/>
        <v>55.062333887043259</v>
      </c>
      <c r="AR158" s="46">
        <f t="shared" si="34"/>
        <v>0</v>
      </c>
      <c r="AS158" s="48"/>
    </row>
    <row r="159" spans="2:45" x14ac:dyDescent="0.2">
      <c r="B159" s="40">
        <v>149</v>
      </c>
      <c r="C159" s="41" t="s">
        <v>1034</v>
      </c>
      <c r="D159" s="41" t="s">
        <v>1033</v>
      </c>
      <c r="E159" s="41">
        <v>724</v>
      </c>
      <c r="F159" s="41" t="s">
        <v>816</v>
      </c>
      <c r="G159" s="41" t="str">
        <f t="shared" si="24"/>
        <v>TS</v>
      </c>
      <c r="H159" s="42" t="s">
        <v>1396</v>
      </c>
      <c r="I159" s="43">
        <v>41152</v>
      </c>
      <c r="J159" s="43" t="s">
        <v>704</v>
      </c>
      <c r="K159" s="43" t="s">
        <v>704</v>
      </c>
      <c r="L159" s="44">
        <v>10</v>
      </c>
      <c r="M159" s="45">
        <v>10</v>
      </c>
      <c r="N159" s="43" t="s">
        <v>704</v>
      </c>
      <c r="O159" s="43" t="s">
        <v>704</v>
      </c>
      <c r="P159" s="43" t="s">
        <v>534</v>
      </c>
      <c r="Q159" s="46">
        <v>189.12</v>
      </c>
      <c r="R159" s="46">
        <v>0</v>
      </c>
      <c r="S159" s="46">
        <v>0</v>
      </c>
      <c r="T159" s="46">
        <v>0</v>
      </c>
      <c r="U159" s="46">
        <v>0</v>
      </c>
      <c r="V159" s="46">
        <v>0</v>
      </c>
      <c r="W159" s="46">
        <v>189.12</v>
      </c>
      <c r="X159" s="46">
        <v>0</v>
      </c>
      <c r="Y159" s="46">
        <v>0</v>
      </c>
      <c r="Z159" s="46">
        <v>189.12</v>
      </c>
      <c r="AA159" s="46">
        <v>181</v>
      </c>
      <c r="AB159" s="46">
        <v>8.1199999999999992</v>
      </c>
      <c r="AC159" s="46">
        <v>4.8693687707641224</v>
      </c>
      <c r="AD159" s="46">
        <v>0</v>
      </c>
      <c r="AE159" s="31"/>
      <c r="AF159" s="31"/>
      <c r="AG159" s="46">
        <v>12.984983388704325</v>
      </c>
      <c r="AH159" s="43">
        <f t="shared" si="25"/>
        <v>41153</v>
      </c>
      <c r="AI159" s="46"/>
      <c r="AJ159" s="43">
        <f t="shared" si="26"/>
        <v>41153</v>
      </c>
      <c r="AK159" s="43">
        <f t="shared" si="27"/>
        <v>44805</v>
      </c>
      <c r="AL159" s="47">
        <f t="shared" si="28"/>
        <v>32</v>
      </c>
      <c r="AM159" s="47">
        <f t="shared" si="29"/>
        <v>0.40578073089701017</v>
      </c>
      <c r="AN159" s="47">
        <f t="shared" si="30"/>
        <v>20</v>
      </c>
      <c r="AO159" s="47">
        <f t="shared" si="31"/>
        <v>12</v>
      </c>
      <c r="AP159" s="47" t="b">
        <f t="shared" si="32"/>
        <v>0</v>
      </c>
      <c r="AQ159" s="47">
        <f t="shared" si="33"/>
        <v>4.8693687707641224</v>
      </c>
      <c r="AR159" s="46">
        <f t="shared" si="34"/>
        <v>0</v>
      </c>
    </row>
    <row r="160" spans="2:45" x14ac:dyDescent="0.2">
      <c r="B160" s="40">
        <v>150</v>
      </c>
      <c r="C160" s="41" t="s">
        <v>1035</v>
      </c>
      <c r="D160" s="41" t="s">
        <v>924</v>
      </c>
      <c r="E160" s="41">
        <v>708</v>
      </c>
      <c r="F160" s="41" t="s">
        <v>806</v>
      </c>
      <c r="G160" s="41" t="str">
        <f t="shared" si="24"/>
        <v>TS</v>
      </c>
      <c r="H160" s="42" t="s">
        <v>1397</v>
      </c>
      <c r="I160" s="43">
        <v>41486</v>
      </c>
      <c r="J160" s="43" t="s">
        <v>704</v>
      </c>
      <c r="K160" s="43" t="s">
        <v>704</v>
      </c>
      <c r="L160" s="44">
        <v>20</v>
      </c>
      <c r="M160" s="45" t="s">
        <v>1519</v>
      </c>
      <c r="N160" s="43" t="s">
        <v>704</v>
      </c>
      <c r="O160" s="43" t="s">
        <v>704</v>
      </c>
      <c r="P160" s="43" t="s">
        <v>534</v>
      </c>
      <c r="Q160" s="46">
        <v>5761.4</v>
      </c>
      <c r="R160" s="46">
        <v>5761.4</v>
      </c>
      <c r="S160" s="46">
        <v>0</v>
      </c>
      <c r="T160" s="46">
        <v>0</v>
      </c>
      <c r="U160" s="46">
        <v>0</v>
      </c>
      <c r="V160" s="46">
        <v>0</v>
      </c>
      <c r="W160" s="46">
        <v>0</v>
      </c>
      <c r="X160" s="46">
        <v>0</v>
      </c>
      <c r="Y160" s="46">
        <v>0</v>
      </c>
      <c r="Z160" s="46">
        <v>0</v>
      </c>
      <c r="AA160" s="46">
        <v>0</v>
      </c>
      <c r="AB160" s="46">
        <v>0</v>
      </c>
      <c r="AC160" s="46">
        <v>0</v>
      </c>
      <c r="AD160" s="46">
        <v>0</v>
      </c>
      <c r="AE160" s="31"/>
      <c r="AF160" s="31"/>
      <c r="AG160" s="46">
        <v>0</v>
      </c>
      <c r="AH160" s="43">
        <f t="shared" si="25"/>
        <v>41487</v>
      </c>
      <c r="AI160" s="46"/>
      <c r="AJ160" s="43">
        <f t="shared" si="26"/>
        <v>41487</v>
      </c>
      <c r="AK160" s="43">
        <f t="shared" si="27"/>
        <v>48792</v>
      </c>
      <c r="AL160" s="47">
        <f t="shared" si="28"/>
        <v>163</v>
      </c>
      <c r="AM160" s="47">
        <f t="shared" si="29"/>
        <v>0</v>
      </c>
      <c r="AN160" s="47">
        <f t="shared" si="30"/>
        <v>151</v>
      </c>
      <c r="AO160" s="47">
        <f t="shared" si="31"/>
        <v>12</v>
      </c>
      <c r="AP160" s="47" t="b">
        <f t="shared" si="32"/>
        <v>0</v>
      </c>
      <c r="AQ160" s="47">
        <f t="shared" si="33"/>
        <v>0</v>
      </c>
      <c r="AR160" s="46">
        <f t="shared" si="34"/>
        <v>0</v>
      </c>
    </row>
    <row r="161" spans="2:45" x14ac:dyDescent="0.2">
      <c r="B161" s="40">
        <v>151</v>
      </c>
      <c r="C161" s="41" t="s">
        <v>1036</v>
      </c>
      <c r="D161" s="41" t="s">
        <v>924</v>
      </c>
      <c r="E161" s="41">
        <v>708</v>
      </c>
      <c r="F161" s="41" t="s">
        <v>806</v>
      </c>
      <c r="G161" s="41" t="str">
        <f t="shared" si="24"/>
        <v>TS</v>
      </c>
      <c r="H161" s="42" t="s">
        <v>1398</v>
      </c>
      <c r="I161" s="43">
        <v>41486</v>
      </c>
      <c r="J161" s="43" t="s">
        <v>704</v>
      </c>
      <c r="K161" s="43" t="s">
        <v>704</v>
      </c>
      <c r="L161" s="44">
        <v>55</v>
      </c>
      <c r="M161" s="45" t="s">
        <v>1519</v>
      </c>
      <c r="N161" s="43" t="s">
        <v>704</v>
      </c>
      <c r="O161" s="43" t="s">
        <v>704</v>
      </c>
      <c r="P161" s="43" t="s">
        <v>534</v>
      </c>
      <c r="Q161" s="46">
        <v>6347.04</v>
      </c>
      <c r="R161" s="46">
        <v>6347.04</v>
      </c>
      <c r="S161" s="46">
        <v>0</v>
      </c>
      <c r="T161" s="46">
        <v>0</v>
      </c>
      <c r="U161" s="46">
        <v>0</v>
      </c>
      <c r="V161" s="46">
        <v>0</v>
      </c>
      <c r="W161" s="46">
        <v>0</v>
      </c>
      <c r="X161" s="46">
        <v>0</v>
      </c>
      <c r="Y161" s="46">
        <v>0</v>
      </c>
      <c r="Z161" s="46">
        <v>0</v>
      </c>
      <c r="AA161" s="46">
        <v>0</v>
      </c>
      <c r="AB161" s="46">
        <v>0</v>
      </c>
      <c r="AC161" s="46">
        <v>0</v>
      </c>
      <c r="AD161" s="46">
        <v>0</v>
      </c>
      <c r="AE161" s="31"/>
      <c r="AF161" s="31"/>
      <c r="AG161" s="46">
        <v>0</v>
      </c>
      <c r="AH161" s="43">
        <f t="shared" si="25"/>
        <v>41487</v>
      </c>
      <c r="AI161" s="46"/>
      <c r="AJ161" s="43">
        <f t="shared" si="26"/>
        <v>41487</v>
      </c>
      <c r="AK161" s="43">
        <f t="shared" si="27"/>
        <v>61576</v>
      </c>
      <c r="AL161" s="47">
        <f t="shared" si="28"/>
        <v>583</v>
      </c>
      <c r="AM161" s="47">
        <f t="shared" si="29"/>
        <v>0</v>
      </c>
      <c r="AN161" s="47">
        <f t="shared" si="30"/>
        <v>571</v>
      </c>
      <c r="AO161" s="47">
        <f t="shared" si="31"/>
        <v>12</v>
      </c>
      <c r="AP161" s="47" t="b">
        <f t="shared" si="32"/>
        <v>0</v>
      </c>
      <c r="AQ161" s="47">
        <f t="shared" si="33"/>
        <v>0</v>
      </c>
      <c r="AR161" s="46">
        <f t="shared" si="34"/>
        <v>0</v>
      </c>
    </row>
    <row r="162" spans="2:45" x14ac:dyDescent="0.2">
      <c r="B162" s="40">
        <v>152</v>
      </c>
      <c r="C162" s="41" t="s">
        <v>1037</v>
      </c>
      <c r="D162" s="41" t="s">
        <v>924</v>
      </c>
      <c r="E162" s="41">
        <v>708</v>
      </c>
      <c r="F162" s="41" t="s">
        <v>806</v>
      </c>
      <c r="G162" s="41" t="str">
        <f t="shared" si="24"/>
        <v>TS</v>
      </c>
      <c r="H162" s="42" t="s">
        <v>1399</v>
      </c>
      <c r="I162" s="43">
        <v>41486</v>
      </c>
      <c r="J162" s="43" t="s">
        <v>704</v>
      </c>
      <c r="K162" s="43" t="s">
        <v>704</v>
      </c>
      <c r="L162" s="44">
        <v>55</v>
      </c>
      <c r="M162" s="45" t="s">
        <v>1519</v>
      </c>
      <c r="N162" s="43" t="s">
        <v>704</v>
      </c>
      <c r="O162" s="43" t="s">
        <v>704</v>
      </c>
      <c r="P162" s="43" t="s">
        <v>534</v>
      </c>
      <c r="Q162" s="46">
        <v>2201.09</v>
      </c>
      <c r="R162" s="46">
        <v>2201.09</v>
      </c>
      <c r="S162" s="46">
        <v>0</v>
      </c>
      <c r="T162" s="46">
        <v>0</v>
      </c>
      <c r="U162" s="46">
        <v>0</v>
      </c>
      <c r="V162" s="46">
        <v>0</v>
      </c>
      <c r="W162" s="46">
        <v>0</v>
      </c>
      <c r="X162" s="46">
        <v>0</v>
      </c>
      <c r="Y162" s="46">
        <v>0</v>
      </c>
      <c r="Z162" s="46">
        <v>0</v>
      </c>
      <c r="AA162" s="46">
        <v>0</v>
      </c>
      <c r="AB162" s="46">
        <v>0</v>
      </c>
      <c r="AC162" s="46">
        <v>0</v>
      </c>
      <c r="AD162" s="46">
        <v>0</v>
      </c>
      <c r="AE162" s="31"/>
      <c r="AF162" s="31"/>
      <c r="AG162" s="46">
        <v>0</v>
      </c>
      <c r="AH162" s="43">
        <f t="shared" si="25"/>
        <v>41487</v>
      </c>
      <c r="AI162" s="46"/>
      <c r="AJ162" s="43">
        <f t="shared" si="26"/>
        <v>41487</v>
      </c>
      <c r="AK162" s="43">
        <f t="shared" si="27"/>
        <v>61576</v>
      </c>
      <c r="AL162" s="47">
        <f t="shared" si="28"/>
        <v>583</v>
      </c>
      <c r="AM162" s="47">
        <f t="shared" si="29"/>
        <v>0</v>
      </c>
      <c r="AN162" s="47">
        <f t="shared" si="30"/>
        <v>571</v>
      </c>
      <c r="AO162" s="47">
        <f t="shared" si="31"/>
        <v>12</v>
      </c>
      <c r="AP162" s="47" t="b">
        <f t="shared" si="32"/>
        <v>0</v>
      </c>
      <c r="AQ162" s="47">
        <f t="shared" si="33"/>
        <v>0</v>
      </c>
      <c r="AR162" s="46">
        <f t="shared" si="34"/>
        <v>0</v>
      </c>
    </row>
    <row r="163" spans="2:45" x14ac:dyDescent="0.2">
      <c r="B163" s="40">
        <v>153</v>
      </c>
      <c r="C163" s="41" t="s">
        <v>1038</v>
      </c>
      <c r="D163" s="41" t="s">
        <v>924</v>
      </c>
      <c r="E163" s="41">
        <v>708</v>
      </c>
      <c r="F163" s="41" t="s">
        <v>806</v>
      </c>
      <c r="G163" s="41" t="str">
        <f t="shared" si="24"/>
        <v>TS</v>
      </c>
      <c r="H163" s="42" t="s">
        <v>1400</v>
      </c>
      <c r="I163" s="43">
        <v>41486</v>
      </c>
      <c r="J163" s="43" t="s">
        <v>704</v>
      </c>
      <c r="K163" s="43" t="s">
        <v>704</v>
      </c>
      <c r="L163" s="44">
        <v>55</v>
      </c>
      <c r="M163" s="45" t="s">
        <v>1519</v>
      </c>
      <c r="N163" s="43" t="s">
        <v>704</v>
      </c>
      <c r="O163" s="43" t="s">
        <v>704</v>
      </c>
      <c r="P163" s="43" t="s">
        <v>534</v>
      </c>
      <c r="Q163" s="46">
        <v>13380.84</v>
      </c>
      <c r="R163" s="46">
        <v>13380.84</v>
      </c>
      <c r="S163" s="46">
        <v>0</v>
      </c>
      <c r="T163" s="46">
        <v>0</v>
      </c>
      <c r="U163" s="46">
        <v>0</v>
      </c>
      <c r="V163" s="46">
        <v>0</v>
      </c>
      <c r="W163" s="46">
        <v>0</v>
      </c>
      <c r="X163" s="46">
        <v>0</v>
      </c>
      <c r="Y163" s="46">
        <v>0</v>
      </c>
      <c r="Z163" s="46">
        <v>0</v>
      </c>
      <c r="AA163" s="46">
        <v>0</v>
      </c>
      <c r="AB163" s="46">
        <v>0</v>
      </c>
      <c r="AC163" s="46">
        <v>0</v>
      </c>
      <c r="AD163" s="46">
        <v>0</v>
      </c>
      <c r="AE163" s="31"/>
      <c r="AF163" s="31"/>
      <c r="AG163" s="46">
        <v>0</v>
      </c>
      <c r="AH163" s="43">
        <f t="shared" si="25"/>
        <v>41487</v>
      </c>
      <c r="AI163" s="46"/>
      <c r="AJ163" s="43">
        <f t="shared" si="26"/>
        <v>41487</v>
      </c>
      <c r="AK163" s="43">
        <f t="shared" si="27"/>
        <v>61576</v>
      </c>
      <c r="AL163" s="47">
        <f t="shared" si="28"/>
        <v>583</v>
      </c>
      <c r="AM163" s="47">
        <f t="shared" si="29"/>
        <v>0</v>
      </c>
      <c r="AN163" s="47">
        <f t="shared" si="30"/>
        <v>571</v>
      </c>
      <c r="AO163" s="47">
        <f t="shared" si="31"/>
        <v>12</v>
      </c>
      <c r="AP163" s="47" t="b">
        <f t="shared" si="32"/>
        <v>0</v>
      </c>
      <c r="AQ163" s="47">
        <f t="shared" si="33"/>
        <v>0</v>
      </c>
      <c r="AR163" s="46">
        <f t="shared" si="34"/>
        <v>0</v>
      </c>
    </row>
    <row r="164" spans="2:45" x14ac:dyDescent="0.2">
      <c r="B164" s="40">
        <v>154</v>
      </c>
      <c r="C164" s="41" t="s">
        <v>1039</v>
      </c>
      <c r="D164" s="41" t="s">
        <v>924</v>
      </c>
      <c r="E164" s="41">
        <v>708</v>
      </c>
      <c r="F164" s="41" t="s">
        <v>806</v>
      </c>
      <c r="G164" s="41" t="str">
        <f t="shared" si="24"/>
        <v>TS</v>
      </c>
      <c r="H164" s="42" t="s">
        <v>1401</v>
      </c>
      <c r="I164" s="43">
        <v>41486</v>
      </c>
      <c r="J164" s="43" t="s">
        <v>704</v>
      </c>
      <c r="K164" s="43" t="s">
        <v>704</v>
      </c>
      <c r="L164" s="44">
        <v>55</v>
      </c>
      <c r="M164" s="45" t="s">
        <v>1519</v>
      </c>
      <c r="N164" s="43" t="s">
        <v>704</v>
      </c>
      <c r="O164" s="43" t="s">
        <v>704</v>
      </c>
      <c r="P164" s="43" t="s">
        <v>534</v>
      </c>
      <c r="Q164" s="46">
        <v>8696.6200000000008</v>
      </c>
      <c r="R164" s="46">
        <v>8696.6200000000008</v>
      </c>
      <c r="S164" s="46">
        <v>0</v>
      </c>
      <c r="T164" s="46">
        <v>0</v>
      </c>
      <c r="U164" s="46">
        <v>0</v>
      </c>
      <c r="V164" s="46">
        <v>0</v>
      </c>
      <c r="W164" s="46">
        <v>0</v>
      </c>
      <c r="X164" s="46">
        <v>0</v>
      </c>
      <c r="Y164" s="46">
        <v>0</v>
      </c>
      <c r="Z164" s="46">
        <v>0</v>
      </c>
      <c r="AA164" s="46">
        <v>0</v>
      </c>
      <c r="AB164" s="46">
        <v>0</v>
      </c>
      <c r="AC164" s="46">
        <v>0</v>
      </c>
      <c r="AD164" s="46">
        <v>0</v>
      </c>
      <c r="AE164" s="31"/>
      <c r="AF164" s="31"/>
      <c r="AG164" s="46">
        <v>0</v>
      </c>
      <c r="AH164" s="43">
        <f t="shared" si="25"/>
        <v>41487</v>
      </c>
      <c r="AI164" s="46"/>
      <c r="AJ164" s="43">
        <f t="shared" si="26"/>
        <v>41487</v>
      </c>
      <c r="AK164" s="43">
        <f t="shared" si="27"/>
        <v>61576</v>
      </c>
      <c r="AL164" s="47">
        <f t="shared" si="28"/>
        <v>583</v>
      </c>
      <c r="AM164" s="47">
        <f t="shared" si="29"/>
        <v>0</v>
      </c>
      <c r="AN164" s="47">
        <f t="shared" si="30"/>
        <v>571</v>
      </c>
      <c r="AO164" s="47">
        <f t="shared" si="31"/>
        <v>12</v>
      </c>
      <c r="AP164" s="47" t="b">
        <f t="shared" si="32"/>
        <v>0</v>
      </c>
      <c r="AQ164" s="47">
        <f t="shared" si="33"/>
        <v>0</v>
      </c>
      <c r="AR164" s="46">
        <f t="shared" si="34"/>
        <v>0</v>
      </c>
    </row>
    <row r="165" spans="2:45" x14ac:dyDescent="0.2">
      <c r="B165" s="40">
        <v>155</v>
      </c>
      <c r="C165" s="41" t="s">
        <v>1040</v>
      </c>
      <c r="D165" s="41" t="s">
        <v>924</v>
      </c>
      <c r="E165" s="41">
        <v>708</v>
      </c>
      <c r="F165" s="41" t="s">
        <v>806</v>
      </c>
      <c r="G165" s="41" t="str">
        <f t="shared" si="24"/>
        <v>TS</v>
      </c>
      <c r="H165" s="42" t="s">
        <v>1402</v>
      </c>
      <c r="I165" s="43">
        <v>41486</v>
      </c>
      <c r="J165" s="43" t="s">
        <v>704</v>
      </c>
      <c r="K165" s="43" t="s">
        <v>704</v>
      </c>
      <c r="L165" s="44">
        <v>55</v>
      </c>
      <c r="M165" s="45" t="s">
        <v>1519</v>
      </c>
      <c r="N165" s="43" t="s">
        <v>704</v>
      </c>
      <c r="O165" s="43" t="s">
        <v>704</v>
      </c>
      <c r="P165" s="43" t="s">
        <v>534</v>
      </c>
      <c r="Q165" s="46">
        <v>23700.94</v>
      </c>
      <c r="R165" s="46">
        <v>23700.94</v>
      </c>
      <c r="S165" s="46">
        <v>0</v>
      </c>
      <c r="T165" s="46">
        <v>0</v>
      </c>
      <c r="U165" s="46">
        <v>0</v>
      </c>
      <c r="V165" s="46">
        <v>0</v>
      </c>
      <c r="W165" s="46">
        <v>0</v>
      </c>
      <c r="X165" s="46">
        <v>0</v>
      </c>
      <c r="Y165" s="46">
        <v>0</v>
      </c>
      <c r="Z165" s="46">
        <v>0</v>
      </c>
      <c r="AA165" s="46">
        <v>0</v>
      </c>
      <c r="AB165" s="46">
        <v>0</v>
      </c>
      <c r="AC165" s="46">
        <v>0</v>
      </c>
      <c r="AD165" s="46">
        <v>0</v>
      </c>
      <c r="AE165" s="31"/>
      <c r="AF165" s="31"/>
      <c r="AG165" s="46">
        <v>0</v>
      </c>
      <c r="AH165" s="43">
        <f t="shared" si="25"/>
        <v>41487</v>
      </c>
      <c r="AI165" s="46"/>
      <c r="AJ165" s="43">
        <f t="shared" si="26"/>
        <v>41487</v>
      </c>
      <c r="AK165" s="43">
        <f t="shared" si="27"/>
        <v>61576</v>
      </c>
      <c r="AL165" s="47">
        <f t="shared" si="28"/>
        <v>583</v>
      </c>
      <c r="AM165" s="47">
        <f t="shared" si="29"/>
        <v>0</v>
      </c>
      <c r="AN165" s="47">
        <f t="shared" si="30"/>
        <v>571</v>
      </c>
      <c r="AO165" s="47">
        <f t="shared" si="31"/>
        <v>12</v>
      </c>
      <c r="AP165" s="47" t="b">
        <f t="shared" si="32"/>
        <v>0</v>
      </c>
      <c r="AQ165" s="47">
        <f t="shared" si="33"/>
        <v>0</v>
      </c>
      <c r="AR165" s="46">
        <f t="shared" si="34"/>
        <v>0</v>
      </c>
    </row>
    <row r="166" spans="2:45" x14ac:dyDescent="0.2">
      <c r="B166" s="40">
        <v>156</v>
      </c>
      <c r="C166" s="41" t="s">
        <v>1041</v>
      </c>
      <c r="D166" s="41" t="s">
        <v>924</v>
      </c>
      <c r="E166" s="41">
        <v>708</v>
      </c>
      <c r="F166" s="41" t="s">
        <v>806</v>
      </c>
      <c r="G166" s="41" t="str">
        <f t="shared" si="24"/>
        <v>TS</v>
      </c>
      <c r="H166" s="42" t="s">
        <v>1403</v>
      </c>
      <c r="I166" s="43">
        <v>41486</v>
      </c>
      <c r="J166" s="43" t="s">
        <v>704</v>
      </c>
      <c r="K166" s="43" t="s">
        <v>704</v>
      </c>
      <c r="L166" s="44">
        <v>55</v>
      </c>
      <c r="M166" s="45" t="s">
        <v>1519</v>
      </c>
      <c r="N166" s="43" t="s">
        <v>704</v>
      </c>
      <c r="O166" s="43" t="s">
        <v>704</v>
      </c>
      <c r="P166" s="43" t="s">
        <v>534</v>
      </c>
      <c r="Q166" s="46">
        <v>2178.35</v>
      </c>
      <c r="R166" s="46">
        <v>2178.35</v>
      </c>
      <c r="S166" s="46">
        <v>0</v>
      </c>
      <c r="T166" s="46">
        <v>0</v>
      </c>
      <c r="U166" s="46">
        <v>0</v>
      </c>
      <c r="V166" s="46">
        <v>0</v>
      </c>
      <c r="W166" s="46">
        <v>0</v>
      </c>
      <c r="X166" s="46">
        <v>0</v>
      </c>
      <c r="Y166" s="46">
        <v>0</v>
      </c>
      <c r="Z166" s="46">
        <v>0</v>
      </c>
      <c r="AA166" s="46">
        <v>0</v>
      </c>
      <c r="AB166" s="46">
        <v>0</v>
      </c>
      <c r="AC166" s="46">
        <v>0</v>
      </c>
      <c r="AD166" s="46">
        <v>0</v>
      </c>
      <c r="AE166" s="31"/>
      <c r="AF166" s="31"/>
      <c r="AG166" s="46">
        <v>0</v>
      </c>
      <c r="AH166" s="43">
        <f t="shared" si="25"/>
        <v>41487</v>
      </c>
      <c r="AI166" s="46"/>
      <c r="AJ166" s="43">
        <f t="shared" si="26"/>
        <v>41487</v>
      </c>
      <c r="AK166" s="43">
        <f t="shared" si="27"/>
        <v>61576</v>
      </c>
      <c r="AL166" s="47">
        <f t="shared" si="28"/>
        <v>583</v>
      </c>
      <c r="AM166" s="47">
        <f t="shared" si="29"/>
        <v>0</v>
      </c>
      <c r="AN166" s="47">
        <f t="shared" si="30"/>
        <v>571</v>
      </c>
      <c r="AO166" s="47">
        <f t="shared" si="31"/>
        <v>12</v>
      </c>
      <c r="AP166" s="47" t="b">
        <f t="shared" si="32"/>
        <v>0</v>
      </c>
      <c r="AQ166" s="47">
        <f t="shared" si="33"/>
        <v>0</v>
      </c>
      <c r="AR166" s="46">
        <f t="shared" si="34"/>
        <v>0</v>
      </c>
    </row>
    <row r="167" spans="2:45" x14ac:dyDescent="0.2">
      <c r="B167" s="40">
        <v>157</v>
      </c>
      <c r="C167" s="41" t="s">
        <v>1042</v>
      </c>
      <c r="D167" s="41" t="s">
        <v>924</v>
      </c>
      <c r="E167" s="41">
        <v>708</v>
      </c>
      <c r="F167" s="41" t="s">
        <v>806</v>
      </c>
      <c r="G167" s="41" t="str">
        <f t="shared" si="24"/>
        <v>TS</v>
      </c>
      <c r="H167" s="42" t="s">
        <v>1404</v>
      </c>
      <c r="I167" s="43">
        <v>41486</v>
      </c>
      <c r="J167" s="43" t="s">
        <v>704</v>
      </c>
      <c r="K167" s="43" t="s">
        <v>704</v>
      </c>
      <c r="L167" s="44">
        <v>55</v>
      </c>
      <c r="M167" s="45" t="s">
        <v>1519</v>
      </c>
      <c r="N167" s="43" t="s">
        <v>704</v>
      </c>
      <c r="O167" s="43" t="s">
        <v>704</v>
      </c>
      <c r="P167" s="43" t="s">
        <v>534</v>
      </c>
      <c r="Q167" s="46">
        <v>9194.11</v>
      </c>
      <c r="R167" s="46">
        <v>9194.11</v>
      </c>
      <c r="S167" s="46">
        <v>0</v>
      </c>
      <c r="T167" s="46">
        <v>0</v>
      </c>
      <c r="U167" s="46">
        <v>0</v>
      </c>
      <c r="V167" s="46">
        <v>0</v>
      </c>
      <c r="W167" s="46">
        <v>0</v>
      </c>
      <c r="X167" s="46">
        <v>0</v>
      </c>
      <c r="Y167" s="46">
        <v>0</v>
      </c>
      <c r="Z167" s="46">
        <v>0</v>
      </c>
      <c r="AA167" s="46">
        <v>0</v>
      </c>
      <c r="AB167" s="46">
        <v>0</v>
      </c>
      <c r="AC167" s="46">
        <v>0</v>
      </c>
      <c r="AD167" s="46">
        <v>0</v>
      </c>
      <c r="AE167" s="31"/>
      <c r="AF167" s="31"/>
      <c r="AG167" s="46">
        <v>0</v>
      </c>
      <c r="AH167" s="43">
        <f t="shared" si="25"/>
        <v>41487</v>
      </c>
      <c r="AI167" s="46"/>
      <c r="AJ167" s="43">
        <f t="shared" si="26"/>
        <v>41487</v>
      </c>
      <c r="AK167" s="43">
        <f t="shared" si="27"/>
        <v>61576</v>
      </c>
      <c r="AL167" s="47">
        <f t="shared" si="28"/>
        <v>583</v>
      </c>
      <c r="AM167" s="47">
        <f t="shared" si="29"/>
        <v>0</v>
      </c>
      <c r="AN167" s="47">
        <f t="shared" si="30"/>
        <v>571</v>
      </c>
      <c r="AO167" s="47">
        <f t="shared" si="31"/>
        <v>12</v>
      </c>
      <c r="AP167" s="47" t="b">
        <f t="shared" si="32"/>
        <v>0</v>
      </c>
      <c r="AQ167" s="47">
        <f t="shared" si="33"/>
        <v>0</v>
      </c>
      <c r="AR167" s="46">
        <f t="shared" si="34"/>
        <v>0</v>
      </c>
    </row>
    <row r="168" spans="2:45" x14ac:dyDescent="0.2">
      <c r="B168" s="40">
        <v>158</v>
      </c>
      <c r="C168" s="41" t="s">
        <v>1043</v>
      </c>
      <c r="D168" s="41" t="s">
        <v>924</v>
      </c>
      <c r="E168" s="41">
        <v>708</v>
      </c>
      <c r="F168" s="41" t="s">
        <v>806</v>
      </c>
      <c r="G168" s="41" t="str">
        <f t="shared" si="24"/>
        <v>TS</v>
      </c>
      <c r="H168" s="42" t="s">
        <v>1405</v>
      </c>
      <c r="I168" s="43">
        <v>41486</v>
      </c>
      <c r="J168" s="43" t="s">
        <v>704</v>
      </c>
      <c r="K168" s="43" t="s">
        <v>704</v>
      </c>
      <c r="L168" s="44">
        <v>55</v>
      </c>
      <c r="M168" s="45" t="s">
        <v>1519</v>
      </c>
      <c r="N168" s="43" t="s">
        <v>704</v>
      </c>
      <c r="O168" s="43" t="s">
        <v>704</v>
      </c>
      <c r="P168" s="43" t="s">
        <v>534</v>
      </c>
      <c r="Q168" s="46">
        <v>11768.19</v>
      </c>
      <c r="R168" s="46">
        <v>11768.19</v>
      </c>
      <c r="S168" s="46">
        <v>0</v>
      </c>
      <c r="T168" s="46">
        <v>0</v>
      </c>
      <c r="U168" s="46">
        <v>0</v>
      </c>
      <c r="V168" s="46">
        <v>0</v>
      </c>
      <c r="W168" s="46">
        <v>0</v>
      </c>
      <c r="X168" s="46">
        <v>0</v>
      </c>
      <c r="Y168" s="46">
        <v>0</v>
      </c>
      <c r="Z168" s="46">
        <v>0</v>
      </c>
      <c r="AA168" s="46">
        <v>0</v>
      </c>
      <c r="AB168" s="46">
        <v>0</v>
      </c>
      <c r="AC168" s="46">
        <v>0</v>
      </c>
      <c r="AD168" s="46">
        <v>0</v>
      </c>
      <c r="AE168" s="31"/>
      <c r="AF168" s="31"/>
      <c r="AG168" s="46">
        <v>0</v>
      </c>
      <c r="AH168" s="43">
        <f t="shared" si="25"/>
        <v>41487</v>
      </c>
      <c r="AI168" s="46"/>
      <c r="AJ168" s="43">
        <f t="shared" si="26"/>
        <v>41487</v>
      </c>
      <c r="AK168" s="43">
        <f t="shared" si="27"/>
        <v>61576</v>
      </c>
      <c r="AL168" s="47">
        <f t="shared" si="28"/>
        <v>583</v>
      </c>
      <c r="AM168" s="47">
        <f t="shared" si="29"/>
        <v>0</v>
      </c>
      <c r="AN168" s="47">
        <f t="shared" si="30"/>
        <v>571</v>
      </c>
      <c r="AO168" s="47">
        <f t="shared" si="31"/>
        <v>12</v>
      </c>
      <c r="AP168" s="47" t="b">
        <f t="shared" si="32"/>
        <v>0</v>
      </c>
      <c r="AQ168" s="47">
        <f t="shared" si="33"/>
        <v>0</v>
      </c>
      <c r="AR168" s="46">
        <f t="shared" si="34"/>
        <v>0</v>
      </c>
    </row>
    <row r="169" spans="2:45" x14ac:dyDescent="0.2">
      <c r="B169" s="40">
        <v>159</v>
      </c>
      <c r="C169" s="41" t="s">
        <v>1044</v>
      </c>
      <c r="D169" s="41" t="s">
        <v>924</v>
      </c>
      <c r="E169" s="41">
        <v>708</v>
      </c>
      <c r="F169" s="41" t="s">
        <v>806</v>
      </c>
      <c r="G169" s="41" t="str">
        <f t="shared" si="24"/>
        <v>TS</v>
      </c>
      <c r="H169" s="42" t="s">
        <v>1406</v>
      </c>
      <c r="I169" s="43">
        <v>41486</v>
      </c>
      <c r="J169" s="43" t="s">
        <v>704</v>
      </c>
      <c r="K169" s="43" t="s">
        <v>704</v>
      </c>
      <c r="L169" s="44">
        <v>55</v>
      </c>
      <c r="M169" s="45" t="s">
        <v>1519</v>
      </c>
      <c r="N169" s="43" t="s">
        <v>704</v>
      </c>
      <c r="O169" s="43" t="s">
        <v>704</v>
      </c>
      <c r="P169" s="43" t="s">
        <v>534</v>
      </c>
      <c r="Q169" s="46">
        <v>1634.31</v>
      </c>
      <c r="R169" s="46">
        <v>1634.31</v>
      </c>
      <c r="S169" s="46">
        <v>0</v>
      </c>
      <c r="T169" s="46">
        <v>0</v>
      </c>
      <c r="U169" s="46">
        <v>0</v>
      </c>
      <c r="V169" s="46">
        <v>0</v>
      </c>
      <c r="W169" s="46">
        <v>0</v>
      </c>
      <c r="X169" s="46">
        <v>0</v>
      </c>
      <c r="Y169" s="46">
        <v>0</v>
      </c>
      <c r="Z169" s="46">
        <v>0</v>
      </c>
      <c r="AA169" s="46">
        <v>0</v>
      </c>
      <c r="AB169" s="46">
        <v>0</v>
      </c>
      <c r="AC169" s="46">
        <v>0</v>
      </c>
      <c r="AD169" s="46">
        <v>0</v>
      </c>
      <c r="AE169" s="31"/>
      <c r="AF169" s="31"/>
      <c r="AG169" s="46">
        <v>0</v>
      </c>
      <c r="AH169" s="43">
        <f t="shared" si="25"/>
        <v>41487</v>
      </c>
      <c r="AI169" s="46"/>
      <c r="AJ169" s="43">
        <f t="shared" si="26"/>
        <v>41487</v>
      </c>
      <c r="AK169" s="43">
        <f t="shared" si="27"/>
        <v>61576</v>
      </c>
      <c r="AL169" s="47">
        <f t="shared" si="28"/>
        <v>583</v>
      </c>
      <c r="AM169" s="47">
        <f t="shared" si="29"/>
        <v>0</v>
      </c>
      <c r="AN169" s="47">
        <f t="shared" si="30"/>
        <v>571</v>
      </c>
      <c r="AO169" s="47">
        <f t="shared" si="31"/>
        <v>12</v>
      </c>
      <c r="AP169" s="47" t="b">
        <f t="shared" si="32"/>
        <v>0</v>
      </c>
      <c r="AQ169" s="47">
        <f t="shared" si="33"/>
        <v>0</v>
      </c>
      <c r="AR169" s="46">
        <f t="shared" si="34"/>
        <v>0</v>
      </c>
    </row>
    <row r="170" spans="2:45" x14ac:dyDescent="0.2">
      <c r="B170" s="40">
        <v>160</v>
      </c>
      <c r="C170" s="41" t="s">
        <v>1045</v>
      </c>
      <c r="D170" s="41" t="s">
        <v>924</v>
      </c>
      <c r="E170" s="41">
        <v>708</v>
      </c>
      <c r="F170" s="41" t="s">
        <v>806</v>
      </c>
      <c r="G170" s="41" t="str">
        <f t="shared" si="24"/>
        <v>TS</v>
      </c>
      <c r="H170" s="42" t="s">
        <v>1407</v>
      </c>
      <c r="I170" s="43">
        <v>41486</v>
      </c>
      <c r="J170" s="43" t="s">
        <v>704</v>
      </c>
      <c r="K170" s="43" t="s">
        <v>704</v>
      </c>
      <c r="L170" s="44">
        <v>55</v>
      </c>
      <c r="M170" s="45" t="s">
        <v>1519</v>
      </c>
      <c r="N170" s="43" t="s">
        <v>704</v>
      </c>
      <c r="O170" s="43" t="s">
        <v>704</v>
      </c>
      <c r="P170" s="43" t="s">
        <v>534</v>
      </c>
      <c r="Q170" s="46">
        <v>6474.42</v>
      </c>
      <c r="R170" s="46">
        <v>6474.42</v>
      </c>
      <c r="S170" s="46">
        <v>0</v>
      </c>
      <c r="T170" s="46">
        <v>0</v>
      </c>
      <c r="U170" s="46">
        <v>0</v>
      </c>
      <c r="V170" s="46">
        <v>0</v>
      </c>
      <c r="W170" s="46">
        <v>0</v>
      </c>
      <c r="X170" s="46">
        <v>0</v>
      </c>
      <c r="Y170" s="46">
        <v>0</v>
      </c>
      <c r="Z170" s="46">
        <v>0</v>
      </c>
      <c r="AA170" s="46">
        <v>0</v>
      </c>
      <c r="AB170" s="46">
        <v>0</v>
      </c>
      <c r="AC170" s="46">
        <v>0</v>
      </c>
      <c r="AD170" s="46">
        <v>0</v>
      </c>
      <c r="AE170" s="31"/>
      <c r="AF170" s="31"/>
      <c r="AG170" s="46">
        <v>0</v>
      </c>
      <c r="AH170" s="43">
        <f t="shared" si="25"/>
        <v>41487</v>
      </c>
      <c r="AI170" s="46"/>
      <c r="AJ170" s="43">
        <f t="shared" si="26"/>
        <v>41487</v>
      </c>
      <c r="AK170" s="43">
        <f t="shared" si="27"/>
        <v>61576</v>
      </c>
      <c r="AL170" s="47">
        <f t="shared" si="28"/>
        <v>583</v>
      </c>
      <c r="AM170" s="47">
        <f t="shared" si="29"/>
        <v>0</v>
      </c>
      <c r="AN170" s="47">
        <f t="shared" si="30"/>
        <v>571</v>
      </c>
      <c r="AO170" s="47">
        <f t="shared" si="31"/>
        <v>12</v>
      </c>
      <c r="AP170" s="47" t="b">
        <f t="shared" si="32"/>
        <v>0</v>
      </c>
      <c r="AQ170" s="47">
        <f t="shared" si="33"/>
        <v>0</v>
      </c>
      <c r="AR170" s="46">
        <f t="shared" si="34"/>
        <v>0</v>
      </c>
    </row>
    <row r="171" spans="2:45" x14ac:dyDescent="0.2">
      <c r="B171" s="40">
        <v>161</v>
      </c>
      <c r="C171" s="41" t="s">
        <v>1046</v>
      </c>
      <c r="D171" s="41" t="s">
        <v>924</v>
      </c>
      <c r="E171" s="41">
        <v>708</v>
      </c>
      <c r="F171" s="41" t="s">
        <v>806</v>
      </c>
      <c r="G171" s="41" t="str">
        <f t="shared" si="24"/>
        <v>TS</v>
      </c>
      <c r="H171" s="42" t="s">
        <v>1408</v>
      </c>
      <c r="I171" s="43">
        <v>41486</v>
      </c>
      <c r="J171" s="43" t="s">
        <v>704</v>
      </c>
      <c r="K171" s="43" t="s">
        <v>704</v>
      </c>
      <c r="L171" s="44">
        <v>33</v>
      </c>
      <c r="M171" s="45" t="s">
        <v>1519</v>
      </c>
      <c r="N171" s="43" t="s">
        <v>704</v>
      </c>
      <c r="O171" s="43" t="s">
        <v>704</v>
      </c>
      <c r="P171" s="43" t="s">
        <v>534</v>
      </c>
      <c r="Q171" s="46">
        <v>3000.89</v>
      </c>
      <c r="R171" s="46">
        <v>3000.89</v>
      </c>
      <c r="S171" s="46">
        <v>0</v>
      </c>
      <c r="T171" s="46">
        <v>0</v>
      </c>
      <c r="U171" s="46">
        <v>0</v>
      </c>
      <c r="V171" s="46">
        <v>0</v>
      </c>
      <c r="W171" s="46">
        <v>0</v>
      </c>
      <c r="X171" s="46">
        <v>0</v>
      </c>
      <c r="Y171" s="46">
        <v>0</v>
      </c>
      <c r="Z171" s="46">
        <v>0</v>
      </c>
      <c r="AA171" s="46">
        <v>0</v>
      </c>
      <c r="AB171" s="46">
        <v>0</v>
      </c>
      <c r="AC171" s="46">
        <v>0</v>
      </c>
      <c r="AD171" s="46">
        <v>0</v>
      </c>
      <c r="AE171" s="31"/>
      <c r="AF171" s="31"/>
      <c r="AG171" s="46">
        <v>0</v>
      </c>
      <c r="AH171" s="43">
        <f t="shared" si="25"/>
        <v>41487</v>
      </c>
      <c r="AI171" s="46"/>
      <c r="AJ171" s="43">
        <f t="shared" si="26"/>
        <v>41487</v>
      </c>
      <c r="AK171" s="43">
        <f t="shared" si="27"/>
        <v>53540</v>
      </c>
      <c r="AL171" s="47">
        <f t="shared" si="28"/>
        <v>319</v>
      </c>
      <c r="AM171" s="47">
        <f t="shared" si="29"/>
        <v>0</v>
      </c>
      <c r="AN171" s="47">
        <f t="shared" si="30"/>
        <v>307</v>
      </c>
      <c r="AO171" s="47">
        <f t="shared" si="31"/>
        <v>12</v>
      </c>
      <c r="AP171" s="47" t="b">
        <f t="shared" si="32"/>
        <v>0</v>
      </c>
      <c r="AQ171" s="47">
        <f t="shared" si="33"/>
        <v>0</v>
      </c>
      <c r="AR171" s="46">
        <f t="shared" si="34"/>
        <v>0</v>
      </c>
    </row>
    <row r="172" spans="2:45" x14ac:dyDescent="0.2">
      <c r="B172" s="40">
        <v>162</v>
      </c>
      <c r="C172" s="41" t="s">
        <v>1047</v>
      </c>
      <c r="D172" s="41" t="s">
        <v>924</v>
      </c>
      <c r="E172" s="41">
        <v>708</v>
      </c>
      <c r="F172" s="41" t="s">
        <v>806</v>
      </c>
      <c r="G172" s="41" t="str">
        <f t="shared" si="24"/>
        <v>TS</v>
      </c>
      <c r="H172" s="42" t="s">
        <v>1409</v>
      </c>
      <c r="I172" s="43">
        <v>41486</v>
      </c>
      <c r="J172" s="43" t="s">
        <v>704</v>
      </c>
      <c r="K172" s="43" t="s">
        <v>704</v>
      </c>
      <c r="L172" s="44">
        <v>33</v>
      </c>
      <c r="M172" s="45" t="s">
        <v>1519</v>
      </c>
      <c r="N172" s="43" t="s">
        <v>704</v>
      </c>
      <c r="O172" s="43" t="s">
        <v>704</v>
      </c>
      <c r="P172" s="43" t="s">
        <v>534</v>
      </c>
      <c r="Q172" s="46">
        <v>3458.36</v>
      </c>
      <c r="R172" s="46">
        <v>3458.36</v>
      </c>
      <c r="S172" s="46">
        <v>0</v>
      </c>
      <c r="T172" s="46">
        <v>0</v>
      </c>
      <c r="U172" s="46">
        <v>0</v>
      </c>
      <c r="V172" s="46">
        <v>0</v>
      </c>
      <c r="W172" s="46">
        <v>0</v>
      </c>
      <c r="X172" s="46">
        <v>0</v>
      </c>
      <c r="Y172" s="46">
        <v>0</v>
      </c>
      <c r="Z172" s="46">
        <v>0</v>
      </c>
      <c r="AA172" s="46">
        <v>0</v>
      </c>
      <c r="AB172" s="46">
        <v>0</v>
      </c>
      <c r="AC172" s="46">
        <v>0</v>
      </c>
      <c r="AD172" s="46">
        <v>0</v>
      </c>
      <c r="AE172" s="31"/>
      <c r="AF172" s="31"/>
      <c r="AG172" s="46">
        <v>0</v>
      </c>
      <c r="AH172" s="43">
        <f t="shared" si="25"/>
        <v>41487</v>
      </c>
      <c r="AI172" s="46"/>
      <c r="AJ172" s="43">
        <f t="shared" si="26"/>
        <v>41487</v>
      </c>
      <c r="AK172" s="43">
        <f t="shared" si="27"/>
        <v>53540</v>
      </c>
      <c r="AL172" s="47">
        <f t="shared" si="28"/>
        <v>319</v>
      </c>
      <c r="AM172" s="47">
        <f t="shared" si="29"/>
        <v>0</v>
      </c>
      <c r="AN172" s="47">
        <f t="shared" si="30"/>
        <v>307</v>
      </c>
      <c r="AO172" s="47">
        <f t="shared" si="31"/>
        <v>12</v>
      </c>
      <c r="AP172" s="47" t="b">
        <f t="shared" si="32"/>
        <v>0</v>
      </c>
      <c r="AQ172" s="47">
        <f t="shared" si="33"/>
        <v>0</v>
      </c>
      <c r="AR172" s="46">
        <f t="shared" si="34"/>
        <v>0</v>
      </c>
    </row>
    <row r="173" spans="2:45" x14ac:dyDescent="0.2">
      <c r="B173" s="40">
        <v>163</v>
      </c>
      <c r="C173" s="41" t="s">
        <v>1048</v>
      </c>
      <c r="D173" s="41" t="s">
        <v>924</v>
      </c>
      <c r="E173" s="41">
        <v>708</v>
      </c>
      <c r="F173" s="41" t="s">
        <v>806</v>
      </c>
      <c r="G173" s="41" t="str">
        <f t="shared" si="24"/>
        <v>TS</v>
      </c>
      <c r="H173" s="42" t="s">
        <v>1410</v>
      </c>
      <c r="I173" s="43">
        <v>41486</v>
      </c>
      <c r="J173" s="43" t="s">
        <v>704</v>
      </c>
      <c r="K173" s="43" t="s">
        <v>704</v>
      </c>
      <c r="L173" s="44">
        <v>33</v>
      </c>
      <c r="M173" s="45" t="s">
        <v>1519</v>
      </c>
      <c r="N173" s="43" t="s">
        <v>704</v>
      </c>
      <c r="O173" s="43" t="s">
        <v>704</v>
      </c>
      <c r="P173" s="43" t="s">
        <v>534</v>
      </c>
      <c r="Q173" s="46">
        <v>143.25</v>
      </c>
      <c r="R173" s="46">
        <v>143.25</v>
      </c>
      <c r="S173" s="46">
        <v>0</v>
      </c>
      <c r="T173" s="46">
        <v>0</v>
      </c>
      <c r="U173" s="46">
        <v>0</v>
      </c>
      <c r="V173" s="46">
        <v>0</v>
      </c>
      <c r="W173" s="46">
        <v>0</v>
      </c>
      <c r="X173" s="46">
        <v>0</v>
      </c>
      <c r="Y173" s="46">
        <v>0</v>
      </c>
      <c r="Z173" s="46">
        <v>0</v>
      </c>
      <c r="AA173" s="46">
        <v>0</v>
      </c>
      <c r="AB173" s="46">
        <v>0</v>
      </c>
      <c r="AC173" s="46">
        <v>0</v>
      </c>
      <c r="AD173" s="46">
        <v>0</v>
      </c>
      <c r="AE173" s="31"/>
      <c r="AF173" s="31"/>
      <c r="AG173" s="46">
        <v>0</v>
      </c>
      <c r="AH173" s="43">
        <f t="shared" si="25"/>
        <v>41487</v>
      </c>
      <c r="AI173" s="46"/>
      <c r="AJ173" s="43">
        <f t="shared" si="26"/>
        <v>41487</v>
      </c>
      <c r="AK173" s="43">
        <f t="shared" si="27"/>
        <v>53540</v>
      </c>
      <c r="AL173" s="47">
        <f t="shared" si="28"/>
        <v>319</v>
      </c>
      <c r="AM173" s="47">
        <f t="shared" si="29"/>
        <v>0</v>
      </c>
      <c r="AN173" s="47">
        <f t="shared" si="30"/>
        <v>307</v>
      </c>
      <c r="AO173" s="47">
        <f t="shared" si="31"/>
        <v>12</v>
      </c>
      <c r="AP173" s="47" t="b">
        <f t="shared" si="32"/>
        <v>0</v>
      </c>
      <c r="AQ173" s="47">
        <f t="shared" si="33"/>
        <v>0</v>
      </c>
      <c r="AR173" s="46">
        <f t="shared" si="34"/>
        <v>0</v>
      </c>
    </row>
    <row r="174" spans="2:45" x14ac:dyDescent="0.2">
      <c r="B174" s="40">
        <v>164</v>
      </c>
      <c r="C174" s="41" t="s">
        <v>1049</v>
      </c>
      <c r="D174" s="41" t="s">
        <v>965</v>
      </c>
      <c r="E174" s="41">
        <v>706</v>
      </c>
      <c r="F174" s="41" t="s">
        <v>757</v>
      </c>
      <c r="G174" s="41" t="str">
        <f t="shared" si="24"/>
        <v>TS</v>
      </c>
      <c r="H174" s="42" t="s">
        <v>1411</v>
      </c>
      <c r="I174" s="43">
        <v>41703</v>
      </c>
      <c r="J174" s="43" t="s">
        <v>704</v>
      </c>
      <c r="K174" s="43" t="s">
        <v>704</v>
      </c>
      <c r="L174" s="44">
        <v>50</v>
      </c>
      <c r="M174" s="45">
        <v>50</v>
      </c>
      <c r="N174" s="43" t="s">
        <v>704</v>
      </c>
      <c r="O174" s="43" t="s">
        <v>704</v>
      </c>
      <c r="P174" s="43" t="s">
        <v>534</v>
      </c>
      <c r="Q174" s="46">
        <v>70292.100000000006</v>
      </c>
      <c r="R174" s="46">
        <v>0</v>
      </c>
      <c r="S174" s="46">
        <v>0</v>
      </c>
      <c r="T174" s="46">
        <v>0</v>
      </c>
      <c r="U174" s="46">
        <v>-123686.23883611368</v>
      </c>
      <c r="V174" s="46">
        <v>0</v>
      </c>
      <c r="W174" s="46">
        <v>193978.33883611369</v>
      </c>
      <c r="X174" s="46">
        <v>0</v>
      </c>
      <c r="Y174" s="46">
        <v>0</v>
      </c>
      <c r="Z174" s="46">
        <v>193978.33883611369</v>
      </c>
      <c r="AA174" s="46">
        <v>26280.088836113689</v>
      </c>
      <c r="AB174" s="46">
        <v>167698.25</v>
      </c>
      <c r="AC174" s="46">
        <v>3877.4162866637553</v>
      </c>
      <c r="AD174" s="46">
        <v>0</v>
      </c>
      <c r="AE174" s="31"/>
      <c r="AF174" s="31"/>
      <c r="AG174" s="46">
        <v>171575.67068487118</v>
      </c>
      <c r="AH174" s="43">
        <f t="shared" si="25"/>
        <v>41730</v>
      </c>
      <c r="AI174" s="43"/>
      <c r="AJ174" s="43">
        <f t="shared" si="26"/>
        <v>41730</v>
      </c>
      <c r="AK174" s="43">
        <f t="shared" si="27"/>
        <v>59993</v>
      </c>
      <c r="AL174" s="47">
        <f t="shared" si="28"/>
        <v>531</v>
      </c>
      <c r="AM174" s="47">
        <f t="shared" si="29"/>
        <v>323.11802388864629</v>
      </c>
      <c r="AN174" s="47">
        <f t="shared" si="30"/>
        <v>519</v>
      </c>
      <c r="AO174" s="47">
        <f t="shared" si="31"/>
        <v>12</v>
      </c>
      <c r="AP174" s="47" t="b">
        <f t="shared" si="32"/>
        <v>0</v>
      </c>
      <c r="AQ174" s="47">
        <f t="shared" si="33"/>
        <v>3877.4162866637553</v>
      </c>
      <c r="AR174" s="46">
        <f t="shared" si="34"/>
        <v>0</v>
      </c>
      <c r="AS174" s="48"/>
    </row>
    <row r="175" spans="2:45" x14ac:dyDescent="0.2">
      <c r="B175" s="40">
        <v>165</v>
      </c>
      <c r="C175" s="41" t="s">
        <v>1050</v>
      </c>
      <c r="D175" s="41" t="s">
        <v>924</v>
      </c>
      <c r="E175" s="41">
        <v>708</v>
      </c>
      <c r="F175" s="41" t="s">
        <v>757</v>
      </c>
      <c r="G175" s="41" t="str">
        <f t="shared" si="24"/>
        <v>TS</v>
      </c>
      <c r="H175" s="42" t="s">
        <v>1412</v>
      </c>
      <c r="I175" s="43">
        <v>41703</v>
      </c>
      <c r="J175" s="43" t="s">
        <v>704</v>
      </c>
      <c r="K175" s="43" t="s">
        <v>704</v>
      </c>
      <c r="L175" s="44">
        <v>50</v>
      </c>
      <c r="M175" s="45" t="s">
        <v>1519</v>
      </c>
      <c r="N175" s="43" t="s">
        <v>704</v>
      </c>
      <c r="O175" s="43" t="s">
        <v>704</v>
      </c>
      <c r="P175" s="43" t="s">
        <v>534</v>
      </c>
      <c r="Q175" s="46">
        <v>17377.2</v>
      </c>
      <c r="R175" s="46">
        <v>0</v>
      </c>
      <c r="S175" s="46">
        <v>0</v>
      </c>
      <c r="T175" s="46">
        <v>0</v>
      </c>
      <c r="U175" s="46">
        <v>-32149.1843836886</v>
      </c>
      <c r="V175" s="46">
        <v>0</v>
      </c>
      <c r="W175" s="46">
        <v>49526.384383688601</v>
      </c>
      <c r="X175" s="46">
        <v>0</v>
      </c>
      <c r="Y175" s="46">
        <v>0</v>
      </c>
      <c r="Z175" s="46">
        <v>49526.384383688601</v>
      </c>
      <c r="AA175" s="46">
        <v>6709.804383688599</v>
      </c>
      <c r="AB175" s="46">
        <v>42816.58</v>
      </c>
      <c r="AC175" s="46">
        <v>989.97862638223546</v>
      </c>
      <c r="AD175" s="46">
        <v>0</v>
      </c>
      <c r="AE175" s="31"/>
      <c r="AF175" s="31"/>
      <c r="AG175" s="46">
        <v>43806.554217413919</v>
      </c>
      <c r="AH175" s="43">
        <f t="shared" si="25"/>
        <v>41730</v>
      </c>
      <c r="AI175" s="43"/>
      <c r="AJ175" s="43">
        <f t="shared" si="26"/>
        <v>41730</v>
      </c>
      <c r="AK175" s="43">
        <f t="shared" si="27"/>
        <v>59993</v>
      </c>
      <c r="AL175" s="47">
        <f t="shared" si="28"/>
        <v>531</v>
      </c>
      <c r="AM175" s="47">
        <f t="shared" si="29"/>
        <v>82.498218865186288</v>
      </c>
      <c r="AN175" s="47">
        <f t="shared" si="30"/>
        <v>519</v>
      </c>
      <c r="AO175" s="47">
        <f t="shared" si="31"/>
        <v>12</v>
      </c>
      <c r="AP175" s="47" t="b">
        <f t="shared" si="32"/>
        <v>0</v>
      </c>
      <c r="AQ175" s="47">
        <f t="shared" si="33"/>
        <v>989.97862638223546</v>
      </c>
      <c r="AR175" s="46">
        <f t="shared" si="34"/>
        <v>0</v>
      </c>
      <c r="AS175" s="48"/>
    </row>
    <row r="176" spans="2:45" x14ac:dyDescent="0.2">
      <c r="B176" s="40">
        <v>166</v>
      </c>
      <c r="C176" s="41" t="s">
        <v>1051</v>
      </c>
      <c r="D176" s="41" t="s">
        <v>924</v>
      </c>
      <c r="E176" s="41">
        <v>708</v>
      </c>
      <c r="F176" s="41" t="s">
        <v>806</v>
      </c>
      <c r="G176" s="41" t="str">
        <f t="shared" si="24"/>
        <v>TS</v>
      </c>
      <c r="H176" s="42" t="s">
        <v>1413</v>
      </c>
      <c r="I176" s="43">
        <v>41703</v>
      </c>
      <c r="J176" s="43" t="s">
        <v>704</v>
      </c>
      <c r="K176" s="43" t="s">
        <v>704</v>
      </c>
      <c r="L176" s="44">
        <v>50</v>
      </c>
      <c r="M176" s="45" t="s">
        <v>1519</v>
      </c>
      <c r="N176" s="43" t="s">
        <v>704</v>
      </c>
      <c r="O176" s="43" t="s">
        <v>704</v>
      </c>
      <c r="P176" s="43" t="s">
        <v>534</v>
      </c>
      <c r="Q176" s="46">
        <v>1448.1</v>
      </c>
      <c r="R176" s="46">
        <v>0</v>
      </c>
      <c r="S176" s="46">
        <v>0</v>
      </c>
      <c r="T176" s="46">
        <v>0</v>
      </c>
      <c r="U176" s="46">
        <v>-2679.0986986407165</v>
      </c>
      <c r="V176" s="46">
        <v>0</v>
      </c>
      <c r="W176" s="46">
        <v>4127.1986986407164</v>
      </c>
      <c r="X176" s="46">
        <v>0</v>
      </c>
      <c r="Y176" s="46">
        <v>0</v>
      </c>
      <c r="Z176" s="46">
        <v>4127.1986986407164</v>
      </c>
      <c r="AA176" s="46">
        <v>559.14869864071625</v>
      </c>
      <c r="AB176" s="46">
        <v>3568.05</v>
      </c>
      <c r="AC176" s="46">
        <v>82.498218865186288</v>
      </c>
      <c r="AD176" s="46">
        <v>0</v>
      </c>
      <c r="AE176" s="31"/>
      <c r="AF176" s="31"/>
      <c r="AG176" s="46">
        <v>3650.5461847844936</v>
      </c>
      <c r="AH176" s="43">
        <f t="shared" si="25"/>
        <v>41730</v>
      </c>
      <c r="AI176" s="46"/>
      <c r="AJ176" s="43">
        <f t="shared" si="26"/>
        <v>41730</v>
      </c>
      <c r="AK176" s="43">
        <f t="shared" si="27"/>
        <v>59993</v>
      </c>
      <c r="AL176" s="47">
        <f t="shared" si="28"/>
        <v>531</v>
      </c>
      <c r="AM176" s="47">
        <f t="shared" si="29"/>
        <v>6.8748515720988577</v>
      </c>
      <c r="AN176" s="47">
        <f t="shared" si="30"/>
        <v>519</v>
      </c>
      <c r="AO176" s="47">
        <f t="shared" si="31"/>
        <v>12</v>
      </c>
      <c r="AP176" s="47" t="b">
        <f t="shared" si="32"/>
        <v>0</v>
      </c>
      <c r="AQ176" s="47">
        <f t="shared" si="33"/>
        <v>82.498218865186288</v>
      </c>
      <c r="AR176" s="46">
        <f t="shared" si="34"/>
        <v>0</v>
      </c>
    </row>
    <row r="177" spans="2:45" x14ac:dyDescent="0.2">
      <c r="B177" s="40">
        <v>167</v>
      </c>
      <c r="C177" s="41" t="s">
        <v>1052</v>
      </c>
      <c r="D177" s="41" t="s">
        <v>924</v>
      </c>
      <c r="E177" s="41">
        <v>708</v>
      </c>
      <c r="F177" s="41" t="s">
        <v>806</v>
      </c>
      <c r="G177" s="41" t="str">
        <f t="shared" si="24"/>
        <v>TS</v>
      </c>
      <c r="H177" s="42" t="s">
        <v>1414</v>
      </c>
      <c r="I177" s="43">
        <v>41703</v>
      </c>
      <c r="J177" s="43" t="s">
        <v>704</v>
      </c>
      <c r="K177" s="43" t="s">
        <v>704</v>
      </c>
      <c r="L177" s="44">
        <v>50</v>
      </c>
      <c r="M177" s="45" t="s">
        <v>1519</v>
      </c>
      <c r="N177" s="43" t="s">
        <v>704</v>
      </c>
      <c r="O177" s="43" t="s">
        <v>704</v>
      </c>
      <c r="P177" s="43" t="s">
        <v>534</v>
      </c>
      <c r="Q177" s="46">
        <v>13612.14</v>
      </c>
      <c r="R177" s="46">
        <v>0</v>
      </c>
      <c r="S177" s="46">
        <v>0</v>
      </c>
      <c r="T177" s="46">
        <v>0</v>
      </c>
      <c r="U177" s="46">
        <v>-25183.527767222738</v>
      </c>
      <c r="V177" s="46">
        <v>0</v>
      </c>
      <c r="W177" s="46">
        <v>38795.667767222738</v>
      </c>
      <c r="X177" s="46">
        <v>0</v>
      </c>
      <c r="Y177" s="46">
        <v>0</v>
      </c>
      <c r="Z177" s="46">
        <v>38795.667767222738</v>
      </c>
      <c r="AA177" s="46">
        <v>5256.0177672227364</v>
      </c>
      <c r="AB177" s="46">
        <v>33539.65</v>
      </c>
      <c r="AC177" s="46">
        <v>775.48325733275124</v>
      </c>
      <c r="AD177" s="46">
        <v>0</v>
      </c>
      <c r="AE177" s="31"/>
      <c r="AF177" s="31"/>
      <c r="AG177" s="46">
        <v>34315.134136974244</v>
      </c>
      <c r="AH177" s="43">
        <f t="shared" si="25"/>
        <v>41730</v>
      </c>
      <c r="AI177" s="43"/>
      <c r="AJ177" s="43">
        <f t="shared" si="26"/>
        <v>41730</v>
      </c>
      <c r="AK177" s="43">
        <f t="shared" si="27"/>
        <v>59993</v>
      </c>
      <c r="AL177" s="47">
        <f t="shared" si="28"/>
        <v>531</v>
      </c>
      <c r="AM177" s="47">
        <f t="shared" si="29"/>
        <v>64.62360477772927</v>
      </c>
      <c r="AN177" s="47">
        <f t="shared" si="30"/>
        <v>519</v>
      </c>
      <c r="AO177" s="47">
        <f t="shared" si="31"/>
        <v>12</v>
      </c>
      <c r="AP177" s="47" t="b">
        <f t="shared" si="32"/>
        <v>0</v>
      </c>
      <c r="AQ177" s="47">
        <f t="shared" si="33"/>
        <v>775.48325733275124</v>
      </c>
      <c r="AR177" s="46">
        <f t="shared" si="34"/>
        <v>0</v>
      </c>
      <c r="AS177" s="48"/>
    </row>
    <row r="178" spans="2:45" x14ac:dyDescent="0.2">
      <c r="B178" s="40">
        <v>168</v>
      </c>
      <c r="C178" s="41" t="s">
        <v>1053</v>
      </c>
      <c r="D178" s="41" t="s">
        <v>924</v>
      </c>
      <c r="E178" s="41">
        <v>708</v>
      </c>
      <c r="F178" s="41" t="s">
        <v>783</v>
      </c>
      <c r="G178" s="41" t="str">
        <f t="shared" si="24"/>
        <v>TS</v>
      </c>
      <c r="H178" s="42" t="s">
        <v>1415</v>
      </c>
      <c r="I178" s="43">
        <v>41975</v>
      </c>
      <c r="J178" s="43" t="s">
        <v>704</v>
      </c>
      <c r="K178" s="43" t="s">
        <v>704</v>
      </c>
      <c r="L178" s="44">
        <v>30</v>
      </c>
      <c r="M178" s="45" t="s">
        <v>1519</v>
      </c>
      <c r="N178" s="43" t="s">
        <v>704</v>
      </c>
      <c r="O178" s="43" t="s">
        <v>704</v>
      </c>
      <c r="P178" s="43" t="s">
        <v>534</v>
      </c>
      <c r="Q178" s="46">
        <v>257445.88</v>
      </c>
      <c r="R178" s="46">
        <v>0</v>
      </c>
      <c r="S178" s="46">
        <v>0</v>
      </c>
      <c r="T178" s="46">
        <v>0</v>
      </c>
      <c r="U178" s="46">
        <v>0</v>
      </c>
      <c r="V178" s="46">
        <v>0</v>
      </c>
      <c r="W178" s="46">
        <v>257445.88</v>
      </c>
      <c r="X178" s="46">
        <v>0</v>
      </c>
      <c r="Y178" s="46">
        <v>0</v>
      </c>
      <c r="Z178" s="46">
        <v>257445.88</v>
      </c>
      <c r="AA178" s="46">
        <v>51515.670000000013</v>
      </c>
      <c r="AB178" s="46">
        <v>205930.21</v>
      </c>
      <c r="AC178" s="46">
        <v>8580.4255996570209</v>
      </c>
      <c r="AD178" s="46">
        <v>0</v>
      </c>
      <c r="AE178" s="31"/>
      <c r="AF178" s="31"/>
      <c r="AG178" s="46">
        <v>214510.63999142553</v>
      </c>
      <c r="AH178" s="43">
        <f t="shared" si="25"/>
        <v>42005</v>
      </c>
      <c r="AI178" s="43"/>
      <c r="AJ178" s="43">
        <f t="shared" si="26"/>
        <v>42005</v>
      </c>
      <c r="AK178" s="43">
        <f t="shared" si="27"/>
        <v>52963</v>
      </c>
      <c r="AL178" s="47">
        <f t="shared" si="28"/>
        <v>300</v>
      </c>
      <c r="AM178" s="47">
        <f t="shared" si="29"/>
        <v>715.03546663808515</v>
      </c>
      <c r="AN178" s="47">
        <f t="shared" si="30"/>
        <v>288</v>
      </c>
      <c r="AO178" s="47">
        <f t="shared" si="31"/>
        <v>12</v>
      </c>
      <c r="AP178" s="47" t="b">
        <f t="shared" si="32"/>
        <v>0</v>
      </c>
      <c r="AQ178" s="47">
        <f t="shared" si="33"/>
        <v>8580.4255996570209</v>
      </c>
      <c r="AR178" s="46">
        <f t="shared" si="34"/>
        <v>0</v>
      </c>
      <c r="AS178" s="48"/>
    </row>
    <row r="179" spans="2:45" x14ac:dyDescent="0.2">
      <c r="B179" s="40">
        <v>169</v>
      </c>
      <c r="C179" s="41" t="s">
        <v>1054</v>
      </c>
      <c r="D179" s="41" t="s">
        <v>963</v>
      </c>
      <c r="E179" s="41">
        <v>707</v>
      </c>
      <c r="F179" s="41" t="s">
        <v>757</v>
      </c>
      <c r="G179" s="41" t="str">
        <f t="shared" si="24"/>
        <v>TS</v>
      </c>
      <c r="H179" s="42" t="s">
        <v>1416</v>
      </c>
      <c r="I179" s="43">
        <v>41975</v>
      </c>
      <c r="J179" s="43" t="s">
        <v>704</v>
      </c>
      <c r="K179" s="43" t="s">
        <v>704</v>
      </c>
      <c r="L179" s="44">
        <v>40</v>
      </c>
      <c r="M179" s="45">
        <v>40</v>
      </c>
      <c r="N179" s="43" t="s">
        <v>704</v>
      </c>
      <c r="O179" s="43" t="s">
        <v>704</v>
      </c>
      <c r="P179" s="43" t="s">
        <v>534</v>
      </c>
      <c r="Q179" s="46">
        <v>72115.38</v>
      </c>
      <c r="R179" s="46">
        <v>0</v>
      </c>
      <c r="S179" s="46">
        <v>0</v>
      </c>
      <c r="T179" s="46">
        <v>0</v>
      </c>
      <c r="U179" s="46">
        <v>0</v>
      </c>
      <c r="V179" s="46">
        <v>0</v>
      </c>
      <c r="W179" s="46">
        <v>72115.38</v>
      </c>
      <c r="X179" s="46">
        <v>0</v>
      </c>
      <c r="Y179" s="46">
        <v>0</v>
      </c>
      <c r="Z179" s="46">
        <v>72115.38</v>
      </c>
      <c r="AA179" s="46">
        <v>10821.370000000003</v>
      </c>
      <c r="AB179" s="46">
        <v>61294.01</v>
      </c>
      <c r="AC179" s="46">
        <v>1802.7649849519389</v>
      </c>
      <c r="AD179" s="46">
        <v>0</v>
      </c>
      <c r="AE179" s="31"/>
      <c r="AF179" s="31"/>
      <c r="AG179" s="46">
        <v>63096.77447331787</v>
      </c>
      <c r="AH179" s="43">
        <f t="shared" si="25"/>
        <v>42005</v>
      </c>
      <c r="AI179" s="43"/>
      <c r="AJ179" s="43">
        <f t="shared" si="26"/>
        <v>42005</v>
      </c>
      <c r="AK179" s="43">
        <f t="shared" si="27"/>
        <v>56615</v>
      </c>
      <c r="AL179" s="47">
        <f t="shared" si="28"/>
        <v>420</v>
      </c>
      <c r="AM179" s="47">
        <f t="shared" si="29"/>
        <v>150.23041541266159</v>
      </c>
      <c r="AN179" s="47">
        <f t="shared" si="30"/>
        <v>408</v>
      </c>
      <c r="AO179" s="47">
        <f t="shared" si="31"/>
        <v>12</v>
      </c>
      <c r="AP179" s="47" t="b">
        <f t="shared" si="32"/>
        <v>0</v>
      </c>
      <c r="AQ179" s="47">
        <f t="shared" si="33"/>
        <v>1802.7649849519389</v>
      </c>
      <c r="AR179" s="46">
        <f t="shared" si="34"/>
        <v>0</v>
      </c>
      <c r="AS179" s="48"/>
    </row>
    <row r="180" spans="2:45" x14ac:dyDescent="0.2">
      <c r="B180" s="40">
        <v>170</v>
      </c>
      <c r="C180" s="41" t="s">
        <v>1055</v>
      </c>
      <c r="D180" s="41" t="s">
        <v>963</v>
      </c>
      <c r="E180" s="41">
        <v>707</v>
      </c>
      <c r="F180" s="41" t="s">
        <v>757</v>
      </c>
      <c r="G180" s="41" t="str">
        <f t="shared" si="24"/>
        <v>TS</v>
      </c>
      <c r="H180" s="42" t="s">
        <v>1417</v>
      </c>
      <c r="I180" s="43">
        <v>41975</v>
      </c>
      <c r="J180" s="43" t="s">
        <v>704</v>
      </c>
      <c r="K180" s="43" t="s">
        <v>704</v>
      </c>
      <c r="L180" s="44">
        <v>40</v>
      </c>
      <c r="M180" s="45">
        <v>40</v>
      </c>
      <c r="N180" s="43" t="s">
        <v>704</v>
      </c>
      <c r="O180" s="43" t="s">
        <v>704</v>
      </c>
      <c r="P180" s="43" t="s">
        <v>534</v>
      </c>
      <c r="Q180" s="46">
        <v>65743.740000000005</v>
      </c>
      <c r="R180" s="46">
        <v>0</v>
      </c>
      <c r="S180" s="46">
        <v>0</v>
      </c>
      <c r="T180" s="46">
        <v>0</v>
      </c>
      <c r="U180" s="46">
        <v>0</v>
      </c>
      <c r="V180" s="46">
        <v>0</v>
      </c>
      <c r="W180" s="46">
        <v>65743.740000000005</v>
      </c>
      <c r="X180" s="46">
        <v>0</v>
      </c>
      <c r="Y180" s="46">
        <v>0</v>
      </c>
      <c r="Z180" s="46">
        <v>65743.740000000005</v>
      </c>
      <c r="AA180" s="46">
        <v>9865.2700000000041</v>
      </c>
      <c r="AB180" s="46">
        <v>55878.47</v>
      </c>
      <c r="AC180" s="46">
        <v>1643.4845445144183</v>
      </c>
      <c r="AD180" s="46">
        <v>0</v>
      </c>
      <c r="AE180" s="31"/>
      <c r="AF180" s="31"/>
      <c r="AG180" s="46">
        <v>57521.95905800465</v>
      </c>
      <c r="AH180" s="43">
        <f t="shared" si="25"/>
        <v>42005</v>
      </c>
      <c r="AI180" s="43"/>
      <c r="AJ180" s="43">
        <f t="shared" si="26"/>
        <v>42005</v>
      </c>
      <c r="AK180" s="43">
        <f t="shared" si="27"/>
        <v>56615</v>
      </c>
      <c r="AL180" s="47">
        <f t="shared" si="28"/>
        <v>420</v>
      </c>
      <c r="AM180" s="47">
        <f t="shared" si="29"/>
        <v>136.95704537620153</v>
      </c>
      <c r="AN180" s="47">
        <f t="shared" si="30"/>
        <v>408</v>
      </c>
      <c r="AO180" s="47">
        <f t="shared" si="31"/>
        <v>12</v>
      </c>
      <c r="AP180" s="47" t="b">
        <f t="shared" si="32"/>
        <v>0</v>
      </c>
      <c r="AQ180" s="47">
        <f t="shared" si="33"/>
        <v>1643.4845445144183</v>
      </c>
      <c r="AR180" s="46">
        <f t="shared" si="34"/>
        <v>0</v>
      </c>
      <c r="AS180" s="48"/>
    </row>
    <row r="181" spans="2:45" x14ac:dyDescent="0.2">
      <c r="B181" s="40">
        <v>171</v>
      </c>
      <c r="C181" s="41" t="s">
        <v>1056</v>
      </c>
      <c r="D181" s="41" t="s">
        <v>963</v>
      </c>
      <c r="E181" s="41">
        <v>707</v>
      </c>
      <c r="F181" s="41" t="s">
        <v>757</v>
      </c>
      <c r="G181" s="41" t="str">
        <f t="shared" si="24"/>
        <v>TS</v>
      </c>
      <c r="H181" s="42" t="s">
        <v>1418</v>
      </c>
      <c r="I181" s="43">
        <v>41975</v>
      </c>
      <c r="J181" s="43" t="s">
        <v>704</v>
      </c>
      <c r="K181" s="43" t="s">
        <v>704</v>
      </c>
      <c r="L181" s="44">
        <v>40</v>
      </c>
      <c r="M181" s="45">
        <v>40</v>
      </c>
      <c r="N181" s="43" t="s">
        <v>704</v>
      </c>
      <c r="O181" s="43" t="s">
        <v>704</v>
      </c>
      <c r="P181" s="43" t="s">
        <v>534</v>
      </c>
      <c r="Q181" s="46">
        <v>158132.53</v>
      </c>
      <c r="R181" s="46">
        <v>0</v>
      </c>
      <c r="S181" s="46">
        <v>0</v>
      </c>
      <c r="T181" s="46">
        <v>0</v>
      </c>
      <c r="U181" s="46">
        <v>0</v>
      </c>
      <c r="V181" s="46">
        <v>0</v>
      </c>
      <c r="W181" s="46">
        <v>158132.53</v>
      </c>
      <c r="X181" s="46">
        <v>0</v>
      </c>
      <c r="Y181" s="46">
        <v>0</v>
      </c>
      <c r="Z181" s="46">
        <v>158132.53</v>
      </c>
      <c r="AA181" s="46">
        <v>20742.040000000008</v>
      </c>
      <c r="AB181" s="46">
        <v>137390.49</v>
      </c>
      <c r="AC181" s="46">
        <v>4040.8967626383828</v>
      </c>
      <c r="AD181" s="46">
        <v>0</v>
      </c>
      <c r="AE181" s="31"/>
      <c r="AF181" s="31"/>
      <c r="AG181" s="46">
        <v>141431.3866923434</v>
      </c>
      <c r="AH181" s="43">
        <f t="shared" si="25"/>
        <v>42005</v>
      </c>
      <c r="AI181" s="43"/>
      <c r="AJ181" s="43">
        <f t="shared" si="26"/>
        <v>42005</v>
      </c>
      <c r="AK181" s="43">
        <f t="shared" si="27"/>
        <v>56615</v>
      </c>
      <c r="AL181" s="47">
        <f t="shared" si="28"/>
        <v>420</v>
      </c>
      <c r="AM181" s="47">
        <f t="shared" si="29"/>
        <v>336.7413968865319</v>
      </c>
      <c r="AN181" s="47">
        <f t="shared" si="30"/>
        <v>408</v>
      </c>
      <c r="AO181" s="47">
        <f t="shared" si="31"/>
        <v>12</v>
      </c>
      <c r="AP181" s="47" t="b">
        <f t="shared" si="32"/>
        <v>0</v>
      </c>
      <c r="AQ181" s="47">
        <f t="shared" si="33"/>
        <v>4040.8967626383828</v>
      </c>
      <c r="AR181" s="46">
        <f t="shared" si="34"/>
        <v>0</v>
      </c>
      <c r="AS181" s="48"/>
    </row>
    <row r="182" spans="2:45" x14ac:dyDescent="0.2">
      <c r="B182" s="40">
        <v>172</v>
      </c>
      <c r="C182" s="41" t="s">
        <v>1057</v>
      </c>
      <c r="D182" s="41" t="s">
        <v>924</v>
      </c>
      <c r="E182" s="41">
        <v>708</v>
      </c>
      <c r="F182" s="41" t="s">
        <v>806</v>
      </c>
      <c r="G182" s="41" t="str">
        <f t="shared" si="24"/>
        <v>TS</v>
      </c>
      <c r="H182" s="42">
        <v>12100076</v>
      </c>
      <c r="I182" s="43">
        <v>42278</v>
      </c>
      <c r="J182" s="43" t="s">
        <v>704</v>
      </c>
      <c r="K182" s="43" t="s">
        <v>704</v>
      </c>
      <c r="L182" s="44">
        <v>35</v>
      </c>
      <c r="M182" s="45" t="s">
        <v>1519</v>
      </c>
      <c r="N182" s="43" t="s">
        <v>704</v>
      </c>
      <c r="O182" s="43" t="s">
        <v>704</v>
      </c>
      <c r="P182" s="43" t="s">
        <v>534</v>
      </c>
      <c r="Q182" s="46">
        <v>36760.31</v>
      </c>
      <c r="R182" s="46">
        <v>36760.31</v>
      </c>
      <c r="S182" s="46">
        <v>0</v>
      </c>
      <c r="T182" s="46">
        <v>0</v>
      </c>
      <c r="U182" s="46">
        <v>0</v>
      </c>
      <c r="V182" s="46">
        <v>0</v>
      </c>
      <c r="W182" s="46">
        <v>0</v>
      </c>
      <c r="X182" s="46">
        <v>0</v>
      </c>
      <c r="Y182" s="46">
        <v>0</v>
      </c>
      <c r="Z182" s="46">
        <v>0</v>
      </c>
      <c r="AA182" s="46">
        <v>0</v>
      </c>
      <c r="AB182" s="46">
        <v>0</v>
      </c>
      <c r="AC182" s="46">
        <v>0</v>
      </c>
      <c r="AD182" s="46">
        <v>0</v>
      </c>
      <c r="AE182" s="31"/>
      <c r="AF182" s="31"/>
      <c r="AG182" s="46">
        <v>0</v>
      </c>
      <c r="AH182" s="43">
        <f t="shared" si="25"/>
        <v>42309</v>
      </c>
      <c r="AI182" s="46"/>
      <c r="AJ182" s="43">
        <f t="shared" si="26"/>
        <v>42309</v>
      </c>
      <c r="AK182" s="43">
        <f t="shared" si="27"/>
        <v>55093</v>
      </c>
      <c r="AL182" s="47">
        <f t="shared" si="28"/>
        <v>370</v>
      </c>
      <c r="AM182" s="47">
        <f t="shared" si="29"/>
        <v>0</v>
      </c>
      <c r="AN182" s="47">
        <f t="shared" si="30"/>
        <v>358</v>
      </c>
      <c r="AO182" s="47">
        <f t="shared" si="31"/>
        <v>12</v>
      </c>
      <c r="AP182" s="47" t="b">
        <f t="shared" si="32"/>
        <v>0</v>
      </c>
      <c r="AQ182" s="47">
        <f t="shared" si="33"/>
        <v>0</v>
      </c>
      <c r="AR182" s="46">
        <f t="shared" si="34"/>
        <v>0</v>
      </c>
    </row>
    <row r="183" spans="2:45" x14ac:dyDescent="0.2">
      <c r="B183" s="40">
        <v>173</v>
      </c>
      <c r="C183" s="41" t="s">
        <v>1058</v>
      </c>
      <c r="D183" s="41" t="s">
        <v>924</v>
      </c>
      <c r="E183" s="41">
        <v>708</v>
      </c>
      <c r="F183" s="41" t="s">
        <v>806</v>
      </c>
      <c r="G183" s="41" t="str">
        <f t="shared" si="24"/>
        <v>TS</v>
      </c>
      <c r="H183" s="42">
        <v>12100077</v>
      </c>
      <c r="I183" s="43">
        <v>42278</v>
      </c>
      <c r="J183" s="43" t="s">
        <v>704</v>
      </c>
      <c r="K183" s="43" t="s">
        <v>704</v>
      </c>
      <c r="L183" s="44">
        <v>35</v>
      </c>
      <c r="M183" s="45" t="s">
        <v>1519</v>
      </c>
      <c r="N183" s="43" t="s">
        <v>704</v>
      </c>
      <c r="O183" s="43" t="s">
        <v>704</v>
      </c>
      <c r="P183" s="43" t="s">
        <v>534</v>
      </c>
      <c r="Q183" s="46">
        <v>31159.69</v>
      </c>
      <c r="R183" s="46">
        <v>31159.69</v>
      </c>
      <c r="S183" s="46">
        <v>0</v>
      </c>
      <c r="T183" s="46">
        <v>0</v>
      </c>
      <c r="U183" s="46">
        <v>0</v>
      </c>
      <c r="V183" s="46">
        <v>0</v>
      </c>
      <c r="W183" s="46">
        <v>0</v>
      </c>
      <c r="X183" s="46">
        <v>0</v>
      </c>
      <c r="Y183" s="46">
        <v>0</v>
      </c>
      <c r="Z183" s="46">
        <v>0</v>
      </c>
      <c r="AA183" s="46">
        <v>0</v>
      </c>
      <c r="AB183" s="46">
        <v>0</v>
      </c>
      <c r="AC183" s="46">
        <v>0</v>
      </c>
      <c r="AD183" s="46">
        <v>0</v>
      </c>
      <c r="AE183" s="31"/>
      <c r="AF183" s="31"/>
      <c r="AG183" s="46">
        <v>0</v>
      </c>
      <c r="AH183" s="43">
        <f t="shared" si="25"/>
        <v>42309</v>
      </c>
      <c r="AI183" s="46"/>
      <c r="AJ183" s="43">
        <f t="shared" si="26"/>
        <v>42309</v>
      </c>
      <c r="AK183" s="43">
        <f t="shared" si="27"/>
        <v>55093</v>
      </c>
      <c r="AL183" s="47">
        <f t="shared" si="28"/>
        <v>370</v>
      </c>
      <c r="AM183" s="47">
        <f t="shared" si="29"/>
        <v>0</v>
      </c>
      <c r="AN183" s="47">
        <f t="shared" si="30"/>
        <v>358</v>
      </c>
      <c r="AO183" s="47">
        <f t="shared" si="31"/>
        <v>12</v>
      </c>
      <c r="AP183" s="47" t="b">
        <f t="shared" si="32"/>
        <v>0</v>
      </c>
      <c r="AQ183" s="47">
        <f t="shared" si="33"/>
        <v>0</v>
      </c>
      <c r="AR183" s="46">
        <f t="shared" si="34"/>
        <v>0</v>
      </c>
    </row>
    <row r="184" spans="2:45" x14ac:dyDescent="0.2">
      <c r="B184" s="40">
        <v>174</v>
      </c>
      <c r="C184" s="41" t="s">
        <v>1059</v>
      </c>
      <c r="D184" s="41" t="s">
        <v>924</v>
      </c>
      <c r="E184" s="41">
        <v>708</v>
      </c>
      <c r="F184" s="41" t="s">
        <v>806</v>
      </c>
      <c r="G184" s="41" t="str">
        <f t="shared" si="24"/>
        <v>TS</v>
      </c>
      <c r="H184" s="42">
        <v>12100078</v>
      </c>
      <c r="I184" s="43">
        <v>42278</v>
      </c>
      <c r="J184" s="43" t="s">
        <v>704</v>
      </c>
      <c r="K184" s="43" t="s">
        <v>704</v>
      </c>
      <c r="L184" s="44">
        <v>35</v>
      </c>
      <c r="M184" s="45" t="s">
        <v>1519</v>
      </c>
      <c r="N184" s="43" t="s">
        <v>704</v>
      </c>
      <c r="O184" s="43" t="s">
        <v>704</v>
      </c>
      <c r="P184" s="43" t="s">
        <v>534</v>
      </c>
      <c r="Q184" s="46">
        <v>37828.699999999997</v>
      </c>
      <c r="R184" s="46">
        <v>37828.699999999997</v>
      </c>
      <c r="S184" s="46">
        <v>0</v>
      </c>
      <c r="T184" s="46">
        <v>0</v>
      </c>
      <c r="U184" s="46">
        <v>0</v>
      </c>
      <c r="V184" s="46">
        <v>0</v>
      </c>
      <c r="W184" s="46">
        <v>0</v>
      </c>
      <c r="X184" s="46">
        <v>0</v>
      </c>
      <c r="Y184" s="46">
        <v>0</v>
      </c>
      <c r="Z184" s="46">
        <v>0</v>
      </c>
      <c r="AA184" s="46">
        <v>0</v>
      </c>
      <c r="AB184" s="46">
        <v>0</v>
      </c>
      <c r="AC184" s="46">
        <v>0</v>
      </c>
      <c r="AD184" s="46">
        <v>0</v>
      </c>
      <c r="AE184" s="31"/>
      <c r="AF184" s="31"/>
      <c r="AG184" s="46">
        <v>0</v>
      </c>
      <c r="AH184" s="43">
        <f t="shared" si="25"/>
        <v>42309</v>
      </c>
      <c r="AI184" s="46"/>
      <c r="AJ184" s="43">
        <f t="shared" si="26"/>
        <v>42309</v>
      </c>
      <c r="AK184" s="43">
        <f t="shared" si="27"/>
        <v>55093</v>
      </c>
      <c r="AL184" s="47">
        <f t="shared" si="28"/>
        <v>370</v>
      </c>
      <c r="AM184" s="47">
        <f t="shared" si="29"/>
        <v>0</v>
      </c>
      <c r="AN184" s="47">
        <f t="shared" si="30"/>
        <v>358</v>
      </c>
      <c r="AO184" s="47">
        <f t="shared" si="31"/>
        <v>12</v>
      </c>
      <c r="AP184" s="47" t="b">
        <f t="shared" si="32"/>
        <v>0</v>
      </c>
      <c r="AQ184" s="47">
        <f t="shared" si="33"/>
        <v>0</v>
      </c>
      <c r="AR184" s="46">
        <f t="shared" si="34"/>
        <v>0</v>
      </c>
    </row>
    <row r="185" spans="2:45" x14ac:dyDescent="0.2">
      <c r="B185" s="40">
        <v>175</v>
      </c>
      <c r="C185" s="41" t="s">
        <v>1060</v>
      </c>
      <c r="D185" s="41" t="s">
        <v>924</v>
      </c>
      <c r="E185" s="41">
        <v>708</v>
      </c>
      <c r="F185" s="41" t="s">
        <v>783</v>
      </c>
      <c r="G185" s="41" t="str">
        <f t="shared" si="24"/>
        <v>TS</v>
      </c>
      <c r="H185" s="42">
        <v>12100079</v>
      </c>
      <c r="I185" s="43">
        <v>42464</v>
      </c>
      <c r="J185" s="43" t="s">
        <v>704</v>
      </c>
      <c r="K185" s="43" t="s">
        <v>704</v>
      </c>
      <c r="L185" s="44">
        <v>30</v>
      </c>
      <c r="M185" s="45" t="s">
        <v>1519</v>
      </c>
      <c r="N185" s="43" t="s">
        <v>704</v>
      </c>
      <c r="O185" s="43" t="s">
        <v>704</v>
      </c>
      <c r="P185" s="43" t="s">
        <v>534</v>
      </c>
      <c r="Q185" s="46">
        <v>9030</v>
      </c>
      <c r="R185" s="46">
        <v>0</v>
      </c>
      <c r="S185" s="46">
        <v>0</v>
      </c>
      <c r="T185" s="46">
        <v>0</v>
      </c>
      <c r="U185" s="46">
        <v>9030</v>
      </c>
      <c r="V185" s="46">
        <v>0</v>
      </c>
      <c r="W185" s="46">
        <v>0</v>
      </c>
      <c r="X185" s="46">
        <v>0</v>
      </c>
      <c r="Y185" s="46">
        <v>0</v>
      </c>
      <c r="Z185" s="46">
        <v>0</v>
      </c>
      <c r="AA185" s="46">
        <v>0</v>
      </c>
      <c r="AB185" s="46">
        <v>0</v>
      </c>
      <c r="AC185" s="46">
        <v>0</v>
      </c>
      <c r="AD185" s="46">
        <v>0</v>
      </c>
      <c r="AE185" s="31"/>
      <c r="AF185" s="31"/>
      <c r="AG185" s="46">
        <v>0</v>
      </c>
      <c r="AH185" s="43">
        <f t="shared" si="25"/>
        <v>42491</v>
      </c>
      <c r="AI185" s="46"/>
      <c r="AJ185" s="43">
        <f t="shared" si="26"/>
        <v>42491</v>
      </c>
      <c r="AK185" s="43">
        <f t="shared" si="27"/>
        <v>53448</v>
      </c>
      <c r="AL185" s="47">
        <f t="shared" si="28"/>
        <v>316</v>
      </c>
      <c r="AM185" s="47">
        <f t="shared" si="29"/>
        <v>0</v>
      </c>
      <c r="AN185" s="47">
        <f t="shared" si="30"/>
        <v>304</v>
      </c>
      <c r="AO185" s="47">
        <f t="shared" si="31"/>
        <v>12</v>
      </c>
      <c r="AP185" s="47" t="b">
        <f t="shared" si="32"/>
        <v>0</v>
      </c>
      <c r="AQ185" s="47">
        <f t="shared" si="33"/>
        <v>0</v>
      </c>
      <c r="AR185" s="46">
        <f t="shared" si="34"/>
        <v>0</v>
      </c>
    </row>
    <row r="186" spans="2:45" x14ac:dyDescent="0.2">
      <c r="B186" s="40">
        <v>176</v>
      </c>
      <c r="C186" s="41" t="s">
        <v>1061</v>
      </c>
      <c r="D186" s="41" t="s">
        <v>924</v>
      </c>
      <c r="E186" s="41">
        <v>708</v>
      </c>
      <c r="F186" s="41" t="s">
        <v>757</v>
      </c>
      <c r="G186" s="41" t="str">
        <f t="shared" si="24"/>
        <v>TS</v>
      </c>
      <c r="H186" s="42">
        <v>12100080</v>
      </c>
      <c r="I186" s="43">
        <v>42464</v>
      </c>
      <c r="J186" s="43" t="s">
        <v>704</v>
      </c>
      <c r="K186" s="43" t="s">
        <v>704</v>
      </c>
      <c r="L186" s="44">
        <v>30</v>
      </c>
      <c r="M186" s="45" t="s">
        <v>1519</v>
      </c>
      <c r="N186" s="43" t="s">
        <v>704</v>
      </c>
      <c r="O186" s="43" t="s">
        <v>704</v>
      </c>
      <c r="P186" s="43" t="s">
        <v>534</v>
      </c>
      <c r="Q186" s="46">
        <v>1170</v>
      </c>
      <c r="R186" s="46">
        <v>0</v>
      </c>
      <c r="S186" s="46">
        <v>0</v>
      </c>
      <c r="T186" s="46">
        <v>0</v>
      </c>
      <c r="U186" s="46">
        <v>1170</v>
      </c>
      <c r="V186" s="46">
        <v>0</v>
      </c>
      <c r="W186" s="46">
        <v>0</v>
      </c>
      <c r="X186" s="46">
        <v>0</v>
      </c>
      <c r="Y186" s="46">
        <v>0</v>
      </c>
      <c r="Z186" s="46">
        <v>0</v>
      </c>
      <c r="AA186" s="46">
        <v>0</v>
      </c>
      <c r="AB186" s="46">
        <v>0</v>
      </c>
      <c r="AC186" s="46">
        <v>0</v>
      </c>
      <c r="AD186" s="46">
        <v>0</v>
      </c>
      <c r="AE186" s="31"/>
      <c r="AF186" s="31"/>
      <c r="AG186" s="46">
        <v>0</v>
      </c>
      <c r="AH186" s="43">
        <f t="shared" si="25"/>
        <v>42491</v>
      </c>
      <c r="AI186" s="46"/>
      <c r="AJ186" s="43">
        <f t="shared" si="26"/>
        <v>42491</v>
      </c>
      <c r="AK186" s="43">
        <f t="shared" si="27"/>
        <v>53448</v>
      </c>
      <c r="AL186" s="47">
        <f t="shared" si="28"/>
        <v>316</v>
      </c>
      <c r="AM186" s="47">
        <f t="shared" si="29"/>
        <v>0</v>
      </c>
      <c r="AN186" s="47">
        <f t="shared" si="30"/>
        <v>304</v>
      </c>
      <c r="AO186" s="47">
        <f t="shared" si="31"/>
        <v>12</v>
      </c>
      <c r="AP186" s="47" t="b">
        <f t="shared" si="32"/>
        <v>0</v>
      </c>
      <c r="AQ186" s="47">
        <f t="shared" si="33"/>
        <v>0</v>
      </c>
      <c r="AR186" s="46">
        <f t="shared" si="34"/>
        <v>0</v>
      </c>
    </row>
    <row r="187" spans="2:45" x14ac:dyDescent="0.2">
      <c r="B187" s="40">
        <v>177</v>
      </c>
      <c r="C187" s="41" t="s">
        <v>1062</v>
      </c>
      <c r="D187" s="41" t="s">
        <v>1015</v>
      </c>
      <c r="E187" s="41">
        <v>720</v>
      </c>
      <c r="F187" s="41" t="s">
        <v>816</v>
      </c>
      <c r="G187" s="41" t="str">
        <f t="shared" si="24"/>
        <v>TS</v>
      </c>
      <c r="H187" s="42" t="s">
        <v>1419</v>
      </c>
      <c r="I187" s="43">
        <v>41152</v>
      </c>
      <c r="J187" s="43" t="s">
        <v>704</v>
      </c>
      <c r="K187" s="43" t="s">
        <v>704</v>
      </c>
      <c r="L187" s="44">
        <v>5</v>
      </c>
      <c r="M187" s="45" t="s">
        <v>1519</v>
      </c>
      <c r="N187" s="43" t="s">
        <v>704</v>
      </c>
      <c r="O187" s="43" t="s">
        <v>704</v>
      </c>
      <c r="P187" s="43" t="s">
        <v>534</v>
      </c>
      <c r="Q187" s="46">
        <v>13008.36</v>
      </c>
      <c r="R187" s="46">
        <v>0</v>
      </c>
      <c r="S187" s="46">
        <v>0</v>
      </c>
      <c r="T187" s="46">
        <v>0</v>
      </c>
      <c r="U187" s="46">
        <v>0</v>
      </c>
      <c r="V187" s="46">
        <v>0</v>
      </c>
      <c r="W187" s="46">
        <v>13008.36</v>
      </c>
      <c r="X187" s="46">
        <v>0</v>
      </c>
      <c r="Y187" s="46">
        <v>0</v>
      </c>
      <c r="Z187" s="46">
        <v>13008.36</v>
      </c>
      <c r="AA187" s="46">
        <v>13008.36</v>
      </c>
      <c r="AB187" s="46">
        <v>0</v>
      </c>
      <c r="AC187" s="46">
        <v>0</v>
      </c>
      <c r="AD187" s="46">
        <v>0</v>
      </c>
      <c r="AE187" s="31"/>
      <c r="AF187" s="31"/>
      <c r="AG187" s="46">
        <v>0</v>
      </c>
      <c r="AH187" s="43">
        <f t="shared" si="25"/>
        <v>41153</v>
      </c>
      <c r="AI187" s="46"/>
      <c r="AJ187" s="43">
        <f t="shared" si="26"/>
        <v>41153</v>
      </c>
      <c r="AK187" s="43">
        <f t="shared" si="27"/>
        <v>42979</v>
      </c>
      <c r="AL187" s="47" t="b">
        <f t="shared" si="28"/>
        <v>0</v>
      </c>
      <c r="AM187" s="47" t="b">
        <f t="shared" si="29"/>
        <v>0</v>
      </c>
      <c r="AN187" s="47" t="b">
        <f t="shared" si="30"/>
        <v>0</v>
      </c>
      <c r="AO187" s="47">
        <f t="shared" si="31"/>
        <v>0</v>
      </c>
      <c r="AP187" s="47" t="b">
        <f t="shared" si="32"/>
        <v>1</v>
      </c>
      <c r="AQ187" s="47">
        <f t="shared" si="33"/>
        <v>0</v>
      </c>
      <c r="AR187" s="46">
        <f t="shared" si="34"/>
        <v>0</v>
      </c>
    </row>
    <row r="188" spans="2:45" x14ac:dyDescent="0.2">
      <c r="B188" s="40">
        <v>178</v>
      </c>
      <c r="C188" s="41" t="s">
        <v>1063</v>
      </c>
      <c r="D188" s="41" t="s">
        <v>1015</v>
      </c>
      <c r="E188" s="41">
        <v>720</v>
      </c>
      <c r="F188" s="41" t="s">
        <v>746</v>
      </c>
      <c r="G188" s="41" t="str">
        <f t="shared" si="24"/>
        <v>BS</v>
      </c>
      <c r="H188" s="42" t="s">
        <v>1420</v>
      </c>
      <c r="I188" s="43">
        <v>41152</v>
      </c>
      <c r="J188" s="43" t="s">
        <v>704</v>
      </c>
      <c r="K188" s="43" t="s">
        <v>704</v>
      </c>
      <c r="L188" s="44">
        <v>9</v>
      </c>
      <c r="M188" s="45" t="s">
        <v>1519</v>
      </c>
      <c r="N188" s="43" t="s">
        <v>17</v>
      </c>
      <c r="O188" s="43" t="s">
        <v>704</v>
      </c>
      <c r="P188" s="43" t="s">
        <v>534</v>
      </c>
      <c r="Q188" s="46">
        <v>2138.5500000000002</v>
      </c>
      <c r="R188" s="46">
        <v>0</v>
      </c>
      <c r="S188" s="46">
        <v>0</v>
      </c>
      <c r="T188" s="46">
        <v>0</v>
      </c>
      <c r="U188" s="46">
        <v>0</v>
      </c>
      <c r="V188" s="46">
        <v>0</v>
      </c>
      <c r="W188" s="46">
        <v>2138.5500000000002</v>
      </c>
      <c r="X188" s="46">
        <v>0</v>
      </c>
      <c r="Y188" s="46">
        <v>0</v>
      </c>
      <c r="Z188" s="46">
        <v>2138.5500000000002</v>
      </c>
      <c r="AA188" s="46">
        <v>1983.2000000000003</v>
      </c>
      <c r="AB188" s="46">
        <v>155.35</v>
      </c>
      <c r="AC188" s="46">
        <v>233.01763440860213</v>
      </c>
      <c r="AD188" s="46">
        <v>0</v>
      </c>
      <c r="AE188" s="31"/>
      <c r="AF188" s="31"/>
      <c r="AG188" s="46">
        <v>388.36272401433689</v>
      </c>
      <c r="AH188" s="43">
        <f t="shared" si="25"/>
        <v>41153</v>
      </c>
      <c r="AI188" s="43"/>
      <c r="AJ188" s="43">
        <f t="shared" si="26"/>
        <v>41153</v>
      </c>
      <c r="AK188" s="43">
        <f t="shared" si="27"/>
        <v>44440</v>
      </c>
      <c r="AL188" s="47">
        <f t="shared" si="28"/>
        <v>20</v>
      </c>
      <c r="AM188" s="47">
        <f t="shared" si="29"/>
        <v>19.418136200716845</v>
      </c>
      <c r="AN188" s="47">
        <f t="shared" si="30"/>
        <v>8</v>
      </c>
      <c r="AO188" s="47">
        <f t="shared" si="31"/>
        <v>12</v>
      </c>
      <c r="AP188" s="47" t="b">
        <f t="shared" si="32"/>
        <v>0</v>
      </c>
      <c r="AQ188" s="47">
        <f t="shared" si="33"/>
        <v>233.01763440860213</v>
      </c>
      <c r="AR188" s="46">
        <f t="shared" si="34"/>
        <v>0</v>
      </c>
      <c r="AS188" s="48"/>
    </row>
    <row r="189" spans="2:45" x14ac:dyDescent="0.2">
      <c r="B189" s="40">
        <v>179</v>
      </c>
      <c r="C189" s="41" t="s">
        <v>1064</v>
      </c>
      <c r="D189" s="41" t="s">
        <v>1015</v>
      </c>
      <c r="E189" s="41">
        <v>720</v>
      </c>
      <c r="F189" s="41" t="s">
        <v>806</v>
      </c>
      <c r="G189" s="41" t="str">
        <f t="shared" si="24"/>
        <v>TS</v>
      </c>
      <c r="H189" s="42" t="s">
        <v>1421</v>
      </c>
      <c r="I189" s="43">
        <v>41152</v>
      </c>
      <c r="J189" s="43" t="s">
        <v>704</v>
      </c>
      <c r="K189" s="43" t="s">
        <v>704</v>
      </c>
      <c r="L189" s="44">
        <v>4</v>
      </c>
      <c r="M189" s="45" t="s">
        <v>1519</v>
      </c>
      <c r="N189" s="43" t="s">
        <v>704</v>
      </c>
      <c r="O189" s="43" t="s">
        <v>704</v>
      </c>
      <c r="P189" s="43" t="s">
        <v>534</v>
      </c>
      <c r="Q189" s="46">
        <v>613.70000000000005</v>
      </c>
      <c r="R189" s="46">
        <v>0</v>
      </c>
      <c r="S189" s="46">
        <v>0</v>
      </c>
      <c r="T189" s="46">
        <v>0</v>
      </c>
      <c r="U189" s="46">
        <v>0</v>
      </c>
      <c r="V189" s="46">
        <v>0</v>
      </c>
      <c r="W189" s="46">
        <v>613.70000000000005</v>
      </c>
      <c r="X189" s="46">
        <v>0</v>
      </c>
      <c r="Y189" s="46">
        <v>0</v>
      </c>
      <c r="Z189" s="46">
        <v>613.70000000000005</v>
      </c>
      <c r="AA189" s="46">
        <v>613.70000000000005</v>
      </c>
      <c r="AB189" s="46">
        <v>0</v>
      </c>
      <c r="AC189" s="46">
        <v>0</v>
      </c>
      <c r="AD189" s="46">
        <v>0</v>
      </c>
      <c r="AE189" s="31"/>
      <c r="AF189" s="31"/>
      <c r="AG189" s="46">
        <v>0</v>
      </c>
      <c r="AH189" s="43">
        <f t="shared" si="25"/>
        <v>41153</v>
      </c>
      <c r="AI189" s="46"/>
      <c r="AJ189" s="43">
        <f t="shared" si="26"/>
        <v>41153</v>
      </c>
      <c r="AK189" s="43">
        <f t="shared" si="27"/>
        <v>42614</v>
      </c>
      <c r="AL189" s="47" t="b">
        <f t="shared" si="28"/>
        <v>0</v>
      </c>
      <c r="AM189" s="47" t="b">
        <f t="shared" si="29"/>
        <v>0</v>
      </c>
      <c r="AN189" s="47" t="b">
        <f t="shared" si="30"/>
        <v>0</v>
      </c>
      <c r="AO189" s="47">
        <f t="shared" si="31"/>
        <v>0</v>
      </c>
      <c r="AP189" s="47" t="b">
        <f t="shared" si="32"/>
        <v>1</v>
      </c>
      <c r="AQ189" s="47">
        <f t="shared" si="33"/>
        <v>0</v>
      </c>
      <c r="AR189" s="46">
        <f t="shared" si="34"/>
        <v>0</v>
      </c>
    </row>
    <row r="190" spans="2:45" x14ac:dyDescent="0.2">
      <c r="B190" s="40">
        <v>180</v>
      </c>
      <c r="C190" s="41" t="s">
        <v>1065</v>
      </c>
      <c r="D190" s="41" t="s">
        <v>1015</v>
      </c>
      <c r="E190" s="41">
        <v>720</v>
      </c>
      <c r="F190" s="41" t="s">
        <v>746</v>
      </c>
      <c r="G190" s="41" t="str">
        <f t="shared" si="24"/>
        <v>BS</v>
      </c>
      <c r="H190" s="42" t="s">
        <v>1422</v>
      </c>
      <c r="I190" s="43">
        <v>41152</v>
      </c>
      <c r="J190" s="43" t="s">
        <v>704</v>
      </c>
      <c r="K190" s="43" t="s">
        <v>704</v>
      </c>
      <c r="L190" s="44">
        <v>8</v>
      </c>
      <c r="M190" s="45" t="s">
        <v>1519</v>
      </c>
      <c r="N190" s="43" t="s">
        <v>17</v>
      </c>
      <c r="O190" s="43" t="s">
        <v>704</v>
      </c>
      <c r="P190" s="43" t="s">
        <v>534</v>
      </c>
      <c r="Q190" s="46">
        <v>182.46</v>
      </c>
      <c r="R190" s="46">
        <v>0</v>
      </c>
      <c r="S190" s="46">
        <v>0</v>
      </c>
      <c r="T190" s="46">
        <v>0</v>
      </c>
      <c r="U190" s="46">
        <v>0</v>
      </c>
      <c r="V190" s="46">
        <v>0</v>
      </c>
      <c r="W190" s="46">
        <v>182.46</v>
      </c>
      <c r="X190" s="46">
        <v>0</v>
      </c>
      <c r="Y190" s="46">
        <v>0</v>
      </c>
      <c r="Z190" s="46">
        <v>182.46</v>
      </c>
      <c r="AA190" s="46">
        <v>182.46</v>
      </c>
      <c r="AB190" s="46">
        <v>0</v>
      </c>
      <c r="AC190" s="46">
        <v>14.004605263157899</v>
      </c>
      <c r="AD190" s="46">
        <v>0</v>
      </c>
      <c r="AE190" s="31"/>
      <c r="AF190" s="31"/>
      <c r="AG190" s="46">
        <v>14.004605263157899</v>
      </c>
      <c r="AH190" s="43">
        <f t="shared" si="25"/>
        <v>41153</v>
      </c>
      <c r="AI190" s="46"/>
      <c r="AJ190" s="43">
        <f t="shared" si="26"/>
        <v>41153</v>
      </c>
      <c r="AK190" s="43">
        <f t="shared" si="27"/>
        <v>44075</v>
      </c>
      <c r="AL190" s="47">
        <f t="shared" si="28"/>
        <v>8</v>
      </c>
      <c r="AM190" s="47">
        <f t="shared" si="29"/>
        <v>1.7505756578947373</v>
      </c>
      <c r="AN190" s="47" t="b">
        <f t="shared" si="30"/>
        <v>0</v>
      </c>
      <c r="AO190" s="47">
        <f t="shared" si="31"/>
        <v>8</v>
      </c>
      <c r="AP190" s="47" t="b">
        <f t="shared" si="32"/>
        <v>1</v>
      </c>
      <c r="AQ190" s="47">
        <f t="shared" si="33"/>
        <v>14.004605263157899</v>
      </c>
      <c r="AR190" s="46">
        <f t="shared" si="34"/>
        <v>0</v>
      </c>
    </row>
    <row r="191" spans="2:45" x14ac:dyDescent="0.2">
      <c r="B191" s="40">
        <v>181</v>
      </c>
      <c r="C191" s="41" t="s">
        <v>1066</v>
      </c>
      <c r="D191" s="41" t="s">
        <v>1015</v>
      </c>
      <c r="E191" s="41">
        <v>720</v>
      </c>
      <c r="F191" s="41" t="s">
        <v>816</v>
      </c>
      <c r="G191" s="41" t="str">
        <f t="shared" si="24"/>
        <v>TS</v>
      </c>
      <c r="H191" s="42" t="s">
        <v>1423</v>
      </c>
      <c r="I191" s="43">
        <v>41152</v>
      </c>
      <c r="J191" s="43" t="s">
        <v>704</v>
      </c>
      <c r="K191" s="43" t="s">
        <v>704</v>
      </c>
      <c r="L191" s="44">
        <v>4</v>
      </c>
      <c r="M191" s="45" t="s">
        <v>1519</v>
      </c>
      <c r="N191" s="43" t="s">
        <v>704</v>
      </c>
      <c r="O191" s="43" t="s">
        <v>704</v>
      </c>
      <c r="P191" s="43" t="s">
        <v>534</v>
      </c>
      <c r="Q191" s="46">
        <v>376.22</v>
      </c>
      <c r="R191" s="46">
        <v>0</v>
      </c>
      <c r="S191" s="46">
        <v>0</v>
      </c>
      <c r="T191" s="46">
        <v>0</v>
      </c>
      <c r="U191" s="46">
        <v>0</v>
      </c>
      <c r="V191" s="46">
        <v>0</v>
      </c>
      <c r="W191" s="46">
        <v>376.22</v>
      </c>
      <c r="X191" s="46">
        <v>0</v>
      </c>
      <c r="Y191" s="46">
        <v>0</v>
      </c>
      <c r="Z191" s="46">
        <v>376.22</v>
      </c>
      <c r="AA191" s="46">
        <v>376.22</v>
      </c>
      <c r="AB191" s="46">
        <v>0</v>
      </c>
      <c r="AC191" s="46">
        <v>0</v>
      </c>
      <c r="AD191" s="46">
        <v>0</v>
      </c>
      <c r="AE191" s="31"/>
      <c r="AF191" s="31"/>
      <c r="AG191" s="46">
        <v>0</v>
      </c>
      <c r="AH191" s="43">
        <f t="shared" si="25"/>
        <v>41153</v>
      </c>
      <c r="AI191" s="46"/>
      <c r="AJ191" s="43">
        <f t="shared" si="26"/>
        <v>41153</v>
      </c>
      <c r="AK191" s="43">
        <f t="shared" si="27"/>
        <v>42614</v>
      </c>
      <c r="AL191" s="47" t="b">
        <f t="shared" si="28"/>
        <v>0</v>
      </c>
      <c r="AM191" s="47" t="b">
        <f t="shared" si="29"/>
        <v>0</v>
      </c>
      <c r="AN191" s="47" t="b">
        <f t="shared" si="30"/>
        <v>0</v>
      </c>
      <c r="AO191" s="47">
        <f t="shared" si="31"/>
        <v>0</v>
      </c>
      <c r="AP191" s="47" t="b">
        <f t="shared" si="32"/>
        <v>1</v>
      </c>
      <c r="AQ191" s="47">
        <f t="shared" si="33"/>
        <v>0</v>
      </c>
      <c r="AR191" s="46">
        <f t="shared" si="34"/>
        <v>0</v>
      </c>
    </row>
    <row r="192" spans="2:45" x14ac:dyDescent="0.2">
      <c r="B192" s="40">
        <v>182</v>
      </c>
      <c r="C192" s="41" t="s">
        <v>1067</v>
      </c>
      <c r="D192" s="41" t="s">
        <v>1015</v>
      </c>
      <c r="E192" s="41">
        <v>720</v>
      </c>
      <c r="F192" s="41" t="s">
        <v>757</v>
      </c>
      <c r="G192" s="41" t="str">
        <f t="shared" si="24"/>
        <v>TS</v>
      </c>
      <c r="H192" s="42" t="s">
        <v>1424</v>
      </c>
      <c r="I192" s="43">
        <v>41152</v>
      </c>
      <c r="J192" s="43" t="s">
        <v>704</v>
      </c>
      <c r="K192" s="43" t="s">
        <v>704</v>
      </c>
      <c r="L192" s="44">
        <v>3</v>
      </c>
      <c r="M192" s="45" t="s">
        <v>1519</v>
      </c>
      <c r="N192" s="43" t="s">
        <v>704</v>
      </c>
      <c r="O192" s="43" t="s">
        <v>704</v>
      </c>
      <c r="P192" s="43" t="s">
        <v>534</v>
      </c>
      <c r="Q192" s="46">
        <v>582.89</v>
      </c>
      <c r="R192" s="46">
        <v>0</v>
      </c>
      <c r="S192" s="46">
        <v>0</v>
      </c>
      <c r="T192" s="46">
        <v>0</v>
      </c>
      <c r="U192" s="46">
        <v>0</v>
      </c>
      <c r="V192" s="46">
        <v>0</v>
      </c>
      <c r="W192" s="46">
        <v>582.89</v>
      </c>
      <c r="X192" s="46">
        <v>0</v>
      </c>
      <c r="Y192" s="46">
        <v>0</v>
      </c>
      <c r="Z192" s="46">
        <v>582.89</v>
      </c>
      <c r="AA192" s="46">
        <v>582.89</v>
      </c>
      <c r="AB192" s="46">
        <v>0</v>
      </c>
      <c r="AC192" s="46">
        <v>0</v>
      </c>
      <c r="AD192" s="46">
        <v>0</v>
      </c>
      <c r="AE192" s="31"/>
      <c r="AF192" s="31"/>
      <c r="AG192" s="46">
        <v>0</v>
      </c>
      <c r="AH192" s="43">
        <f t="shared" si="25"/>
        <v>41153</v>
      </c>
      <c r="AI192" s="46"/>
      <c r="AJ192" s="43">
        <f t="shared" si="26"/>
        <v>41153</v>
      </c>
      <c r="AK192" s="43">
        <f t="shared" si="27"/>
        <v>42248</v>
      </c>
      <c r="AL192" s="47" t="b">
        <f t="shared" si="28"/>
        <v>0</v>
      </c>
      <c r="AM192" s="47" t="b">
        <f t="shared" si="29"/>
        <v>0</v>
      </c>
      <c r="AN192" s="47" t="b">
        <f t="shared" si="30"/>
        <v>0</v>
      </c>
      <c r="AO192" s="47">
        <f t="shared" si="31"/>
        <v>0</v>
      </c>
      <c r="AP192" s="47" t="b">
        <f t="shared" si="32"/>
        <v>1</v>
      </c>
      <c r="AQ192" s="47">
        <f t="shared" si="33"/>
        <v>0</v>
      </c>
      <c r="AR192" s="46">
        <f t="shared" si="34"/>
        <v>0</v>
      </c>
    </row>
    <row r="193" spans="2:44" x14ac:dyDescent="0.2">
      <c r="B193" s="40">
        <v>183</v>
      </c>
      <c r="C193" s="41" t="s">
        <v>1068</v>
      </c>
      <c r="D193" s="41" t="s">
        <v>1015</v>
      </c>
      <c r="E193" s="41">
        <v>720</v>
      </c>
      <c r="F193" s="41" t="s">
        <v>806</v>
      </c>
      <c r="G193" s="41" t="str">
        <f t="shared" si="24"/>
        <v>TS</v>
      </c>
      <c r="H193" s="42">
        <v>12200034</v>
      </c>
      <c r="I193" s="43">
        <v>42499</v>
      </c>
      <c r="J193" s="43" t="s">
        <v>704</v>
      </c>
      <c r="K193" s="43" t="s">
        <v>704</v>
      </c>
      <c r="L193" s="44">
        <v>10</v>
      </c>
      <c r="M193" s="45" t="s">
        <v>1519</v>
      </c>
      <c r="N193" s="43" t="s">
        <v>704</v>
      </c>
      <c r="O193" s="43" t="s">
        <v>704</v>
      </c>
      <c r="P193" s="43" t="s">
        <v>534</v>
      </c>
      <c r="Q193" s="46">
        <v>460</v>
      </c>
      <c r="R193" s="46">
        <v>0</v>
      </c>
      <c r="S193" s="46">
        <v>0</v>
      </c>
      <c r="T193" s="46">
        <v>0</v>
      </c>
      <c r="U193" s="46">
        <v>0</v>
      </c>
      <c r="V193" s="46">
        <v>0</v>
      </c>
      <c r="W193" s="46">
        <v>460</v>
      </c>
      <c r="X193" s="46">
        <v>0</v>
      </c>
      <c r="Y193" s="46">
        <v>0</v>
      </c>
      <c r="Z193" s="46">
        <v>460</v>
      </c>
      <c r="AA193" s="46">
        <v>460</v>
      </c>
      <c r="AB193" s="46">
        <v>0</v>
      </c>
      <c r="AC193" s="46">
        <v>0</v>
      </c>
      <c r="AD193" s="46">
        <v>0</v>
      </c>
      <c r="AE193" s="31"/>
      <c r="AF193" s="31"/>
      <c r="AG193" s="46">
        <v>0</v>
      </c>
      <c r="AH193" s="43">
        <f t="shared" si="25"/>
        <v>42522</v>
      </c>
      <c r="AI193" s="46"/>
      <c r="AJ193" s="43">
        <f t="shared" si="26"/>
        <v>42522</v>
      </c>
      <c r="AK193" s="43">
        <f t="shared" si="27"/>
        <v>46174</v>
      </c>
      <c r="AL193" s="47">
        <f t="shared" si="28"/>
        <v>77</v>
      </c>
      <c r="AM193" s="47">
        <f t="shared" si="29"/>
        <v>0</v>
      </c>
      <c r="AN193" s="47">
        <f t="shared" si="30"/>
        <v>65</v>
      </c>
      <c r="AO193" s="47">
        <f t="shared" si="31"/>
        <v>12</v>
      </c>
      <c r="AP193" s="47" t="b">
        <f t="shared" si="32"/>
        <v>0</v>
      </c>
      <c r="AQ193" s="47">
        <f t="shared" si="33"/>
        <v>0</v>
      </c>
      <c r="AR193" s="46">
        <f t="shared" si="34"/>
        <v>0</v>
      </c>
    </row>
    <row r="194" spans="2:44" x14ac:dyDescent="0.2">
      <c r="B194" s="40">
        <v>184</v>
      </c>
      <c r="C194" s="41" t="s">
        <v>1069</v>
      </c>
      <c r="D194" s="41" t="s">
        <v>1020</v>
      </c>
      <c r="E194" s="41">
        <v>718</v>
      </c>
      <c r="F194" s="41" t="s">
        <v>806</v>
      </c>
      <c r="G194" s="41" t="str">
        <f t="shared" si="24"/>
        <v>TS</v>
      </c>
      <c r="H194" s="42">
        <v>12200035</v>
      </c>
      <c r="I194" s="43">
        <v>42719</v>
      </c>
      <c r="J194" s="43" t="s">
        <v>704</v>
      </c>
      <c r="K194" s="43" t="s">
        <v>704</v>
      </c>
      <c r="L194" s="44">
        <v>10</v>
      </c>
      <c r="M194" s="45">
        <v>10</v>
      </c>
      <c r="N194" s="43" t="s">
        <v>704</v>
      </c>
      <c r="O194" s="43" t="s">
        <v>704</v>
      </c>
      <c r="P194" s="43" t="s">
        <v>534</v>
      </c>
      <c r="Q194" s="46">
        <v>5057.8500000000004</v>
      </c>
      <c r="R194" s="46">
        <v>0</v>
      </c>
      <c r="S194" s="46">
        <v>0</v>
      </c>
      <c r="T194" s="46">
        <v>0</v>
      </c>
      <c r="U194" s="46">
        <v>0</v>
      </c>
      <c r="V194" s="46">
        <v>0</v>
      </c>
      <c r="W194" s="46">
        <v>5057.8500000000004</v>
      </c>
      <c r="X194" s="46">
        <v>0</v>
      </c>
      <c r="Y194" s="46">
        <v>0</v>
      </c>
      <c r="Z194" s="46">
        <v>5057.8500000000004</v>
      </c>
      <c r="AA194" s="46">
        <v>5057.8500000000004</v>
      </c>
      <c r="AB194" s="46">
        <v>0</v>
      </c>
      <c r="AC194" s="46">
        <v>0</v>
      </c>
      <c r="AD194" s="46">
        <v>0</v>
      </c>
      <c r="AE194" s="31"/>
      <c r="AF194" s="31"/>
      <c r="AG194" s="46">
        <v>0</v>
      </c>
      <c r="AH194" s="43">
        <f t="shared" si="25"/>
        <v>42736</v>
      </c>
      <c r="AI194" s="46"/>
      <c r="AJ194" s="43">
        <f t="shared" si="26"/>
        <v>42736</v>
      </c>
      <c r="AK194" s="43">
        <f t="shared" si="27"/>
        <v>46388</v>
      </c>
      <c r="AL194" s="47">
        <f t="shared" si="28"/>
        <v>84</v>
      </c>
      <c r="AM194" s="47">
        <f t="shared" si="29"/>
        <v>0</v>
      </c>
      <c r="AN194" s="47">
        <f t="shared" si="30"/>
        <v>72</v>
      </c>
      <c r="AO194" s="47">
        <f t="shared" si="31"/>
        <v>12</v>
      </c>
      <c r="AP194" s="47" t="b">
        <f t="shared" si="32"/>
        <v>0</v>
      </c>
      <c r="AQ194" s="47">
        <f t="shared" si="33"/>
        <v>0</v>
      </c>
      <c r="AR194" s="46">
        <f t="shared" si="34"/>
        <v>0</v>
      </c>
    </row>
    <row r="195" spans="2:44" x14ac:dyDescent="0.2">
      <c r="B195" s="40">
        <v>185</v>
      </c>
      <c r="C195" s="41" t="s">
        <v>1070</v>
      </c>
      <c r="D195" s="41" t="s">
        <v>1020</v>
      </c>
      <c r="E195" s="41">
        <v>718</v>
      </c>
      <c r="F195" s="41" t="s">
        <v>806</v>
      </c>
      <c r="G195" s="41" t="str">
        <f t="shared" si="24"/>
        <v>TS</v>
      </c>
      <c r="H195" s="42">
        <v>12200036</v>
      </c>
      <c r="I195" s="43">
        <v>42754</v>
      </c>
      <c r="J195" s="43" t="s">
        <v>704</v>
      </c>
      <c r="K195" s="43" t="s">
        <v>704</v>
      </c>
      <c r="L195" s="44">
        <v>10</v>
      </c>
      <c r="M195" s="45">
        <v>10</v>
      </c>
      <c r="N195" s="43" t="s">
        <v>704</v>
      </c>
      <c r="O195" s="43" t="s">
        <v>704</v>
      </c>
      <c r="P195" s="43" t="s">
        <v>534</v>
      </c>
      <c r="Q195" s="46">
        <v>900</v>
      </c>
      <c r="R195" s="46">
        <v>0</v>
      </c>
      <c r="S195" s="46">
        <v>0</v>
      </c>
      <c r="T195" s="46">
        <v>0</v>
      </c>
      <c r="U195" s="46">
        <v>0</v>
      </c>
      <c r="V195" s="46">
        <v>0</v>
      </c>
      <c r="W195" s="46">
        <v>900</v>
      </c>
      <c r="X195" s="46">
        <v>0</v>
      </c>
      <c r="Y195" s="46">
        <v>0</v>
      </c>
      <c r="Z195" s="46">
        <v>900</v>
      </c>
      <c r="AA195" s="46">
        <v>900</v>
      </c>
      <c r="AB195" s="46">
        <v>0</v>
      </c>
      <c r="AC195" s="46">
        <v>0</v>
      </c>
      <c r="AD195" s="46">
        <v>0</v>
      </c>
      <c r="AE195" s="31"/>
      <c r="AF195" s="31"/>
      <c r="AG195" s="46">
        <v>0</v>
      </c>
      <c r="AH195" s="43">
        <f t="shared" si="25"/>
        <v>42767</v>
      </c>
      <c r="AI195" s="46"/>
      <c r="AJ195" s="43">
        <f t="shared" si="26"/>
        <v>42767</v>
      </c>
      <c r="AK195" s="43">
        <f t="shared" si="27"/>
        <v>46419</v>
      </c>
      <c r="AL195" s="47">
        <f t="shared" si="28"/>
        <v>85</v>
      </c>
      <c r="AM195" s="47">
        <f t="shared" si="29"/>
        <v>0</v>
      </c>
      <c r="AN195" s="47">
        <f t="shared" si="30"/>
        <v>73</v>
      </c>
      <c r="AO195" s="47">
        <f t="shared" si="31"/>
        <v>12</v>
      </c>
      <c r="AP195" s="47" t="b">
        <f t="shared" si="32"/>
        <v>0</v>
      </c>
      <c r="AQ195" s="47">
        <f t="shared" si="33"/>
        <v>0</v>
      </c>
      <c r="AR195" s="46">
        <f t="shared" si="34"/>
        <v>0</v>
      </c>
    </row>
    <row r="196" spans="2:44" x14ac:dyDescent="0.2">
      <c r="B196" s="40">
        <v>186</v>
      </c>
      <c r="C196" s="41" t="s">
        <v>1071</v>
      </c>
      <c r="D196" s="41" t="s">
        <v>1023</v>
      </c>
      <c r="E196" s="41">
        <v>717</v>
      </c>
      <c r="F196" s="41" t="s">
        <v>757</v>
      </c>
      <c r="G196" s="41" t="str">
        <f t="shared" si="24"/>
        <v>TS</v>
      </c>
      <c r="H196" s="42">
        <v>12200037</v>
      </c>
      <c r="I196" s="43">
        <v>42738</v>
      </c>
      <c r="J196" s="43" t="s">
        <v>704</v>
      </c>
      <c r="K196" s="43" t="s">
        <v>704</v>
      </c>
      <c r="L196" s="44">
        <v>16</v>
      </c>
      <c r="M196" s="45">
        <v>16</v>
      </c>
      <c r="N196" s="43" t="s">
        <v>704</v>
      </c>
      <c r="O196" s="43" t="s">
        <v>704</v>
      </c>
      <c r="P196" s="43" t="s">
        <v>534</v>
      </c>
      <c r="Q196" s="46">
        <v>756.8</v>
      </c>
      <c r="R196" s="46">
        <v>0</v>
      </c>
      <c r="S196" s="46">
        <v>756.8</v>
      </c>
      <c r="T196" s="46">
        <v>0</v>
      </c>
      <c r="U196" s="46">
        <v>0</v>
      </c>
      <c r="V196" s="46">
        <v>0</v>
      </c>
      <c r="W196" s="46">
        <v>0</v>
      </c>
      <c r="X196" s="46">
        <v>756.8</v>
      </c>
      <c r="Y196" s="46">
        <v>0</v>
      </c>
      <c r="Z196" s="46">
        <v>-756.8</v>
      </c>
      <c r="AA196" s="46">
        <v>-756.8</v>
      </c>
      <c r="AB196" s="46">
        <v>0</v>
      </c>
      <c r="AC196" s="46">
        <v>0</v>
      </c>
      <c r="AD196" s="46">
        <v>0</v>
      </c>
      <c r="AE196" s="31"/>
      <c r="AF196" s="31"/>
      <c r="AG196" s="46">
        <v>0</v>
      </c>
      <c r="AH196" s="43">
        <f t="shared" si="25"/>
        <v>42767</v>
      </c>
      <c r="AI196" s="46"/>
      <c r="AJ196" s="43">
        <f t="shared" si="26"/>
        <v>42767</v>
      </c>
      <c r="AK196" s="43">
        <f t="shared" si="27"/>
        <v>48611</v>
      </c>
      <c r="AL196" s="47">
        <f t="shared" si="28"/>
        <v>157</v>
      </c>
      <c r="AM196" s="47">
        <f t="shared" si="29"/>
        <v>0</v>
      </c>
      <c r="AN196" s="47">
        <f t="shared" si="30"/>
        <v>145</v>
      </c>
      <c r="AO196" s="47">
        <f t="shared" si="31"/>
        <v>12</v>
      </c>
      <c r="AP196" s="47" t="b">
        <f t="shared" si="32"/>
        <v>0</v>
      </c>
      <c r="AQ196" s="47">
        <f t="shared" si="33"/>
        <v>0</v>
      </c>
      <c r="AR196" s="46">
        <f t="shared" si="34"/>
        <v>0</v>
      </c>
    </row>
    <row r="197" spans="2:44" x14ac:dyDescent="0.2">
      <c r="B197" s="40">
        <v>187</v>
      </c>
      <c r="C197" s="41" t="s">
        <v>1072</v>
      </c>
      <c r="D197" s="41" t="s">
        <v>1020</v>
      </c>
      <c r="E197" s="41">
        <v>718</v>
      </c>
      <c r="F197" s="41" t="s">
        <v>806</v>
      </c>
      <c r="G197" s="41" t="str">
        <f t="shared" si="24"/>
        <v>TS</v>
      </c>
      <c r="H197" s="42">
        <v>12200038</v>
      </c>
      <c r="I197" s="43">
        <v>42767</v>
      </c>
      <c r="J197" s="43" t="s">
        <v>704</v>
      </c>
      <c r="K197" s="43" t="s">
        <v>704</v>
      </c>
      <c r="L197" s="44">
        <v>10</v>
      </c>
      <c r="M197" s="45">
        <v>10</v>
      </c>
      <c r="N197" s="43" t="s">
        <v>704</v>
      </c>
      <c r="O197" s="43" t="s">
        <v>704</v>
      </c>
      <c r="P197" s="43" t="s">
        <v>534</v>
      </c>
      <c r="Q197" s="46">
        <v>183.38</v>
      </c>
      <c r="R197" s="46">
        <v>0</v>
      </c>
      <c r="S197" s="46">
        <v>0</v>
      </c>
      <c r="T197" s="46">
        <v>0</v>
      </c>
      <c r="U197" s="46">
        <v>0</v>
      </c>
      <c r="V197" s="46">
        <v>0</v>
      </c>
      <c r="W197" s="46">
        <v>183.38</v>
      </c>
      <c r="X197" s="46">
        <v>0</v>
      </c>
      <c r="Y197" s="46">
        <v>0</v>
      </c>
      <c r="Z197" s="46">
        <v>183.38</v>
      </c>
      <c r="AA197" s="46">
        <v>183.38</v>
      </c>
      <c r="AB197" s="46">
        <v>0</v>
      </c>
      <c r="AC197" s="46">
        <v>0</v>
      </c>
      <c r="AD197" s="46">
        <v>0</v>
      </c>
      <c r="AE197" s="31"/>
      <c r="AF197" s="31"/>
      <c r="AG197" s="46">
        <v>0</v>
      </c>
      <c r="AH197" s="43">
        <f t="shared" si="25"/>
        <v>42795</v>
      </c>
      <c r="AI197" s="46"/>
      <c r="AJ197" s="43">
        <f t="shared" si="26"/>
        <v>42795</v>
      </c>
      <c r="AK197" s="43">
        <f t="shared" si="27"/>
        <v>46447</v>
      </c>
      <c r="AL197" s="47">
        <f t="shared" si="28"/>
        <v>86</v>
      </c>
      <c r="AM197" s="47">
        <f t="shared" si="29"/>
        <v>0</v>
      </c>
      <c r="AN197" s="47">
        <f t="shared" si="30"/>
        <v>74</v>
      </c>
      <c r="AO197" s="47">
        <f t="shared" si="31"/>
        <v>12</v>
      </c>
      <c r="AP197" s="47" t="b">
        <f t="shared" si="32"/>
        <v>0</v>
      </c>
      <c r="AQ197" s="47">
        <f t="shared" si="33"/>
        <v>0</v>
      </c>
      <c r="AR197" s="46">
        <f t="shared" si="34"/>
        <v>0</v>
      </c>
    </row>
    <row r="198" spans="2:44" x14ac:dyDescent="0.2">
      <c r="B198" s="40">
        <v>188</v>
      </c>
      <c r="C198" s="41" t="s">
        <v>1073</v>
      </c>
      <c r="D198" s="41" t="s">
        <v>1023</v>
      </c>
      <c r="E198" s="41">
        <v>717</v>
      </c>
      <c r="F198" s="41" t="s">
        <v>806</v>
      </c>
      <c r="G198" s="41" t="str">
        <f t="shared" si="24"/>
        <v>TS</v>
      </c>
      <c r="H198" s="42">
        <v>12200039</v>
      </c>
      <c r="I198" s="43">
        <v>42975</v>
      </c>
      <c r="J198" s="43" t="s">
        <v>704</v>
      </c>
      <c r="K198" s="43" t="s">
        <v>704</v>
      </c>
      <c r="L198" s="44">
        <v>16</v>
      </c>
      <c r="M198" s="45">
        <v>16</v>
      </c>
      <c r="N198" s="43" t="s">
        <v>704</v>
      </c>
      <c r="O198" s="43" t="s">
        <v>704</v>
      </c>
      <c r="P198" s="43" t="s">
        <v>534</v>
      </c>
      <c r="Q198" s="46">
        <v>857.46</v>
      </c>
      <c r="R198" s="46">
        <v>0</v>
      </c>
      <c r="S198" s="46">
        <v>857.46</v>
      </c>
      <c r="T198" s="46">
        <v>0</v>
      </c>
      <c r="U198" s="46">
        <v>0</v>
      </c>
      <c r="V198" s="46">
        <v>0</v>
      </c>
      <c r="W198" s="46">
        <v>0</v>
      </c>
      <c r="X198" s="46">
        <v>0</v>
      </c>
      <c r="Y198" s="46">
        <v>0</v>
      </c>
      <c r="Z198" s="46">
        <v>0</v>
      </c>
      <c r="AA198" s="46">
        <v>0</v>
      </c>
      <c r="AB198" s="46">
        <v>0</v>
      </c>
      <c r="AC198" s="46">
        <v>0</v>
      </c>
      <c r="AD198" s="46">
        <v>0</v>
      </c>
      <c r="AE198" s="31"/>
      <c r="AF198" s="31"/>
      <c r="AG198" s="46">
        <v>0</v>
      </c>
      <c r="AH198" s="43">
        <f t="shared" si="25"/>
        <v>42979</v>
      </c>
      <c r="AI198" s="46"/>
      <c r="AJ198" s="43">
        <f t="shared" si="26"/>
        <v>42979</v>
      </c>
      <c r="AK198" s="43">
        <f t="shared" si="27"/>
        <v>48823</v>
      </c>
      <c r="AL198" s="47">
        <f t="shared" si="28"/>
        <v>164</v>
      </c>
      <c r="AM198" s="47">
        <f t="shared" si="29"/>
        <v>0</v>
      </c>
      <c r="AN198" s="47">
        <f t="shared" si="30"/>
        <v>152</v>
      </c>
      <c r="AO198" s="47">
        <f t="shared" si="31"/>
        <v>12</v>
      </c>
      <c r="AP198" s="47" t="b">
        <f t="shared" si="32"/>
        <v>0</v>
      </c>
      <c r="AQ198" s="47">
        <f t="shared" si="33"/>
        <v>0</v>
      </c>
      <c r="AR198" s="46">
        <f t="shared" si="34"/>
        <v>0</v>
      </c>
    </row>
    <row r="199" spans="2:44" x14ac:dyDescent="0.2">
      <c r="B199" s="40">
        <v>189</v>
      </c>
      <c r="C199" s="41" t="s">
        <v>1074</v>
      </c>
      <c r="D199" s="41" t="s">
        <v>1020</v>
      </c>
      <c r="E199" s="41">
        <v>718</v>
      </c>
      <c r="F199" s="41" t="s">
        <v>757</v>
      </c>
      <c r="G199" s="41" t="str">
        <f t="shared" si="24"/>
        <v>TS</v>
      </c>
      <c r="H199" s="42">
        <v>12200040</v>
      </c>
      <c r="I199" s="43">
        <v>42991</v>
      </c>
      <c r="J199" s="43" t="s">
        <v>704</v>
      </c>
      <c r="K199" s="43" t="s">
        <v>704</v>
      </c>
      <c r="L199" s="44">
        <v>10</v>
      </c>
      <c r="M199" s="45">
        <v>10</v>
      </c>
      <c r="N199" s="43" t="s">
        <v>704</v>
      </c>
      <c r="O199" s="43" t="s">
        <v>704</v>
      </c>
      <c r="P199" s="43" t="s">
        <v>534</v>
      </c>
      <c r="Q199" s="46">
        <v>1074.5</v>
      </c>
      <c r="R199" s="46">
        <v>0</v>
      </c>
      <c r="S199" s="46">
        <v>1074.5</v>
      </c>
      <c r="T199" s="46">
        <v>0</v>
      </c>
      <c r="U199" s="46">
        <v>0</v>
      </c>
      <c r="V199" s="46">
        <v>0</v>
      </c>
      <c r="W199" s="46">
        <v>0</v>
      </c>
      <c r="X199" s="46">
        <v>0</v>
      </c>
      <c r="Y199" s="46">
        <v>0</v>
      </c>
      <c r="Z199" s="46">
        <v>0</v>
      </c>
      <c r="AA199" s="46">
        <v>0</v>
      </c>
      <c r="AB199" s="46">
        <v>0</v>
      </c>
      <c r="AC199" s="46">
        <v>0</v>
      </c>
      <c r="AD199" s="46">
        <v>0</v>
      </c>
      <c r="AE199" s="31"/>
      <c r="AF199" s="31"/>
      <c r="AG199" s="46">
        <v>0</v>
      </c>
      <c r="AH199" s="43">
        <f t="shared" si="25"/>
        <v>43009</v>
      </c>
      <c r="AI199" s="46"/>
      <c r="AJ199" s="43">
        <f t="shared" si="26"/>
        <v>43009</v>
      </c>
      <c r="AK199" s="43">
        <f t="shared" si="27"/>
        <v>46661</v>
      </c>
      <c r="AL199" s="47">
        <f t="shared" si="28"/>
        <v>93</v>
      </c>
      <c r="AM199" s="47">
        <f t="shared" si="29"/>
        <v>0</v>
      </c>
      <c r="AN199" s="47">
        <f t="shared" si="30"/>
        <v>81</v>
      </c>
      <c r="AO199" s="47">
        <f t="shared" si="31"/>
        <v>12</v>
      </c>
      <c r="AP199" s="47" t="b">
        <f t="shared" si="32"/>
        <v>0</v>
      </c>
      <c r="AQ199" s="47">
        <f t="shared" si="33"/>
        <v>0</v>
      </c>
      <c r="AR199" s="46">
        <f t="shared" si="34"/>
        <v>0</v>
      </c>
    </row>
    <row r="200" spans="2:44" x14ac:dyDescent="0.2">
      <c r="B200" s="40">
        <v>190</v>
      </c>
      <c r="C200" s="41" t="s">
        <v>1075</v>
      </c>
      <c r="D200" s="41" t="s">
        <v>1015</v>
      </c>
      <c r="E200" s="41">
        <v>720</v>
      </c>
      <c r="F200" s="41" t="s">
        <v>746</v>
      </c>
      <c r="G200" s="41" t="str">
        <f t="shared" si="24"/>
        <v>BS</v>
      </c>
      <c r="H200" s="42">
        <v>12200041</v>
      </c>
      <c r="I200" s="43">
        <v>42991</v>
      </c>
      <c r="J200" s="43" t="s">
        <v>704</v>
      </c>
      <c r="K200" s="43" t="s">
        <v>704</v>
      </c>
      <c r="L200" s="44">
        <v>10</v>
      </c>
      <c r="M200" s="45" t="s">
        <v>1519</v>
      </c>
      <c r="N200" s="43" t="s">
        <v>17</v>
      </c>
      <c r="O200" s="43" t="s">
        <v>704</v>
      </c>
      <c r="P200" s="43" t="s">
        <v>534</v>
      </c>
      <c r="Q200" s="46">
        <v>15231.16</v>
      </c>
      <c r="R200" s="46">
        <v>0</v>
      </c>
      <c r="S200" s="46">
        <v>15231.16</v>
      </c>
      <c r="T200" s="46">
        <v>0</v>
      </c>
      <c r="U200" s="46">
        <v>0</v>
      </c>
      <c r="V200" s="46">
        <v>0</v>
      </c>
      <c r="W200" s="46">
        <v>0</v>
      </c>
      <c r="X200" s="46">
        <v>0</v>
      </c>
      <c r="Y200" s="46">
        <v>0</v>
      </c>
      <c r="Z200" s="46">
        <v>0</v>
      </c>
      <c r="AA200" s="46">
        <v>0</v>
      </c>
      <c r="AB200" s="46">
        <v>0</v>
      </c>
      <c r="AC200" s="46">
        <v>0</v>
      </c>
      <c r="AD200" s="46">
        <v>0</v>
      </c>
      <c r="AE200" s="31"/>
      <c r="AF200" s="31"/>
      <c r="AG200" s="46">
        <v>0</v>
      </c>
      <c r="AH200" s="43">
        <f t="shared" si="25"/>
        <v>43009</v>
      </c>
      <c r="AI200" s="46"/>
      <c r="AJ200" s="43">
        <f t="shared" si="26"/>
        <v>43009</v>
      </c>
      <c r="AK200" s="43">
        <f t="shared" si="27"/>
        <v>46661</v>
      </c>
      <c r="AL200" s="47">
        <f t="shared" si="28"/>
        <v>93</v>
      </c>
      <c r="AM200" s="47">
        <f t="shared" si="29"/>
        <v>0</v>
      </c>
      <c r="AN200" s="47">
        <f t="shared" si="30"/>
        <v>81</v>
      </c>
      <c r="AO200" s="47">
        <f t="shared" si="31"/>
        <v>12</v>
      </c>
      <c r="AP200" s="47" t="b">
        <f t="shared" si="32"/>
        <v>0</v>
      </c>
      <c r="AQ200" s="47">
        <f t="shared" si="33"/>
        <v>0</v>
      </c>
      <c r="AR200" s="46">
        <f t="shared" si="34"/>
        <v>0</v>
      </c>
    </row>
    <row r="201" spans="2:44" x14ac:dyDescent="0.2">
      <c r="B201" s="40">
        <v>191</v>
      </c>
      <c r="C201" s="41" t="s">
        <v>1076</v>
      </c>
      <c r="D201" s="41" t="s">
        <v>1015</v>
      </c>
      <c r="E201" s="41">
        <v>720</v>
      </c>
      <c r="F201" s="41" t="s">
        <v>806</v>
      </c>
      <c r="G201" s="41" t="str">
        <f t="shared" si="24"/>
        <v>TS</v>
      </c>
      <c r="H201" s="42" t="s">
        <v>1425</v>
      </c>
      <c r="I201" s="43">
        <v>42991</v>
      </c>
      <c r="J201" s="43" t="s">
        <v>704</v>
      </c>
      <c r="K201" s="43" t="s">
        <v>704</v>
      </c>
      <c r="L201" s="44">
        <v>10</v>
      </c>
      <c r="M201" s="45" t="s">
        <v>1519</v>
      </c>
      <c r="N201" s="43" t="s">
        <v>704</v>
      </c>
      <c r="O201" s="43" t="s">
        <v>704</v>
      </c>
      <c r="P201" s="43" t="s">
        <v>534</v>
      </c>
      <c r="Q201" s="46">
        <v>15108.28</v>
      </c>
      <c r="R201" s="46">
        <v>0</v>
      </c>
      <c r="S201" s="46">
        <v>15108.28</v>
      </c>
      <c r="T201" s="46">
        <v>0</v>
      </c>
      <c r="U201" s="46">
        <v>0</v>
      </c>
      <c r="V201" s="46">
        <v>0</v>
      </c>
      <c r="W201" s="46">
        <v>0</v>
      </c>
      <c r="X201" s="46">
        <v>0</v>
      </c>
      <c r="Y201" s="46">
        <v>0</v>
      </c>
      <c r="Z201" s="46">
        <v>0</v>
      </c>
      <c r="AA201" s="46">
        <v>0</v>
      </c>
      <c r="AB201" s="46">
        <v>0</v>
      </c>
      <c r="AC201" s="46">
        <v>0</v>
      </c>
      <c r="AD201" s="46">
        <v>0</v>
      </c>
      <c r="AE201" s="31"/>
      <c r="AF201" s="31"/>
      <c r="AG201" s="46">
        <v>0</v>
      </c>
      <c r="AH201" s="43">
        <f t="shared" si="25"/>
        <v>43009</v>
      </c>
      <c r="AI201" s="46"/>
      <c r="AJ201" s="43">
        <f t="shared" si="26"/>
        <v>43009</v>
      </c>
      <c r="AK201" s="43">
        <f t="shared" si="27"/>
        <v>46661</v>
      </c>
      <c r="AL201" s="47">
        <f t="shared" si="28"/>
        <v>93</v>
      </c>
      <c r="AM201" s="47">
        <f t="shared" si="29"/>
        <v>0</v>
      </c>
      <c r="AN201" s="47">
        <f t="shared" si="30"/>
        <v>81</v>
      </c>
      <c r="AO201" s="47">
        <f t="shared" si="31"/>
        <v>12</v>
      </c>
      <c r="AP201" s="47" t="b">
        <f t="shared" si="32"/>
        <v>0</v>
      </c>
      <c r="AQ201" s="47">
        <f t="shared" si="33"/>
        <v>0</v>
      </c>
      <c r="AR201" s="46">
        <f t="shared" si="34"/>
        <v>0</v>
      </c>
    </row>
    <row r="202" spans="2:44" x14ac:dyDescent="0.2">
      <c r="B202" s="40">
        <v>192</v>
      </c>
      <c r="C202" s="41" t="s">
        <v>1077</v>
      </c>
      <c r="D202" s="41" t="s">
        <v>1020</v>
      </c>
      <c r="E202" s="41">
        <v>718</v>
      </c>
      <c r="F202" s="41" t="s">
        <v>757</v>
      </c>
      <c r="G202" s="41" t="str">
        <f t="shared" si="24"/>
        <v>TS</v>
      </c>
      <c r="H202" s="42">
        <v>12200042</v>
      </c>
      <c r="I202" s="43">
        <v>42982</v>
      </c>
      <c r="J202" s="43" t="s">
        <v>704</v>
      </c>
      <c r="K202" s="43" t="s">
        <v>704</v>
      </c>
      <c r="L202" s="44">
        <v>10</v>
      </c>
      <c r="M202" s="45">
        <v>10</v>
      </c>
      <c r="N202" s="43" t="s">
        <v>704</v>
      </c>
      <c r="O202" s="43" t="s">
        <v>704</v>
      </c>
      <c r="P202" s="43" t="s">
        <v>534</v>
      </c>
      <c r="Q202" s="46">
        <v>903</v>
      </c>
      <c r="R202" s="46">
        <v>0</v>
      </c>
      <c r="S202" s="46">
        <v>903</v>
      </c>
      <c r="T202" s="46">
        <v>0</v>
      </c>
      <c r="U202" s="46">
        <v>0</v>
      </c>
      <c r="V202" s="46">
        <v>0</v>
      </c>
      <c r="W202" s="46">
        <v>0</v>
      </c>
      <c r="X202" s="46">
        <v>0</v>
      </c>
      <c r="Y202" s="46">
        <v>0</v>
      </c>
      <c r="Z202" s="46">
        <v>0</v>
      </c>
      <c r="AA202" s="46">
        <v>0</v>
      </c>
      <c r="AB202" s="46">
        <v>0</v>
      </c>
      <c r="AC202" s="46">
        <v>0</v>
      </c>
      <c r="AD202" s="46">
        <v>0</v>
      </c>
      <c r="AE202" s="31"/>
      <c r="AF202" s="31"/>
      <c r="AG202" s="46">
        <v>0</v>
      </c>
      <c r="AH202" s="43">
        <f t="shared" si="25"/>
        <v>43009</v>
      </c>
      <c r="AI202" s="46"/>
      <c r="AJ202" s="43">
        <f t="shared" si="26"/>
        <v>43009</v>
      </c>
      <c r="AK202" s="43">
        <f t="shared" si="27"/>
        <v>46661</v>
      </c>
      <c r="AL202" s="47">
        <f t="shared" si="28"/>
        <v>93</v>
      </c>
      <c r="AM202" s="47">
        <f t="shared" si="29"/>
        <v>0</v>
      </c>
      <c r="AN202" s="47">
        <f t="shared" si="30"/>
        <v>81</v>
      </c>
      <c r="AO202" s="47">
        <f t="shared" si="31"/>
        <v>12</v>
      </c>
      <c r="AP202" s="47" t="b">
        <f t="shared" si="32"/>
        <v>0</v>
      </c>
      <c r="AQ202" s="47">
        <f t="shared" si="33"/>
        <v>0</v>
      </c>
      <c r="AR202" s="46">
        <f t="shared" si="34"/>
        <v>0</v>
      </c>
    </row>
    <row r="203" spans="2:44" x14ac:dyDescent="0.2">
      <c r="B203" s="40">
        <v>193</v>
      </c>
      <c r="C203" s="41" t="s">
        <v>1078</v>
      </c>
      <c r="D203" s="41" t="s">
        <v>1020</v>
      </c>
      <c r="E203" s="41">
        <v>718</v>
      </c>
      <c r="F203" s="41" t="s">
        <v>757</v>
      </c>
      <c r="G203" s="41" t="str">
        <f t="shared" si="24"/>
        <v>TS</v>
      </c>
      <c r="H203" s="42">
        <v>12200043</v>
      </c>
      <c r="I203" s="43">
        <v>42982</v>
      </c>
      <c r="J203" s="43" t="s">
        <v>704</v>
      </c>
      <c r="K203" s="43" t="s">
        <v>704</v>
      </c>
      <c r="L203" s="44">
        <v>10</v>
      </c>
      <c r="M203" s="45">
        <v>10</v>
      </c>
      <c r="N203" s="43" t="s">
        <v>704</v>
      </c>
      <c r="O203" s="43" t="s">
        <v>704</v>
      </c>
      <c r="P203" s="43" t="s">
        <v>534</v>
      </c>
      <c r="Q203" s="46">
        <v>840</v>
      </c>
      <c r="R203" s="46">
        <v>0</v>
      </c>
      <c r="S203" s="46">
        <v>840</v>
      </c>
      <c r="T203" s="46">
        <v>0</v>
      </c>
      <c r="U203" s="46">
        <v>0</v>
      </c>
      <c r="V203" s="46">
        <v>0</v>
      </c>
      <c r="W203" s="46">
        <v>0</v>
      </c>
      <c r="X203" s="46">
        <v>0</v>
      </c>
      <c r="Y203" s="46">
        <v>0</v>
      </c>
      <c r="Z203" s="46">
        <v>0</v>
      </c>
      <c r="AA203" s="46">
        <v>0</v>
      </c>
      <c r="AB203" s="46">
        <v>0</v>
      </c>
      <c r="AC203" s="46">
        <v>0</v>
      </c>
      <c r="AD203" s="46">
        <v>0</v>
      </c>
      <c r="AE203" s="31"/>
      <c r="AF203" s="31"/>
      <c r="AG203" s="46">
        <v>0</v>
      </c>
      <c r="AH203" s="43">
        <f t="shared" si="25"/>
        <v>43009</v>
      </c>
      <c r="AI203" s="46"/>
      <c r="AJ203" s="43">
        <f t="shared" si="26"/>
        <v>43009</v>
      </c>
      <c r="AK203" s="43">
        <f t="shared" si="27"/>
        <v>46661</v>
      </c>
      <c r="AL203" s="47">
        <f t="shared" si="28"/>
        <v>93</v>
      </c>
      <c r="AM203" s="47">
        <f t="shared" si="29"/>
        <v>0</v>
      </c>
      <c r="AN203" s="47">
        <f t="shared" si="30"/>
        <v>81</v>
      </c>
      <c r="AO203" s="47">
        <f t="shared" si="31"/>
        <v>12</v>
      </c>
      <c r="AP203" s="47" t="b">
        <f t="shared" si="32"/>
        <v>0</v>
      </c>
      <c r="AQ203" s="47">
        <f t="shared" si="33"/>
        <v>0</v>
      </c>
      <c r="AR203" s="46">
        <f t="shared" si="34"/>
        <v>0</v>
      </c>
    </row>
    <row r="204" spans="2:44" x14ac:dyDescent="0.2">
      <c r="B204" s="40">
        <v>194</v>
      </c>
      <c r="C204" s="41" t="s">
        <v>1079</v>
      </c>
      <c r="D204" s="41" t="s">
        <v>1033</v>
      </c>
      <c r="E204" s="41">
        <v>724</v>
      </c>
      <c r="F204" s="41" t="s">
        <v>816</v>
      </c>
      <c r="G204" s="41" t="str">
        <f t="shared" ref="G204:G267" si="35">+LEFT(F204,2)</f>
        <v>TS</v>
      </c>
      <c r="H204" s="42" t="s">
        <v>1426</v>
      </c>
      <c r="I204" s="43">
        <v>38875</v>
      </c>
      <c r="J204" s="43" t="s">
        <v>704</v>
      </c>
      <c r="K204" s="43" t="s">
        <v>704</v>
      </c>
      <c r="L204" s="44">
        <v>10</v>
      </c>
      <c r="M204" s="45">
        <v>10</v>
      </c>
      <c r="N204" s="43" t="s">
        <v>704</v>
      </c>
      <c r="O204" s="43" t="s">
        <v>704</v>
      </c>
      <c r="P204" s="43" t="s">
        <v>534</v>
      </c>
      <c r="Q204" s="46">
        <v>527.70000000000005</v>
      </c>
      <c r="R204" s="46">
        <v>0</v>
      </c>
      <c r="S204" s="46">
        <v>0</v>
      </c>
      <c r="T204" s="46">
        <v>0</v>
      </c>
      <c r="U204" s="46">
        <v>0</v>
      </c>
      <c r="V204" s="46">
        <v>0</v>
      </c>
      <c r="W204" s="46">
        <v>527.70000000000005</v>
      </c>
      <c r="X204" s="46">
        <v>0</v>
      </c>
      <c r="Y204" s="46">
        <v>0</v>
      </c>
      <c r="Z204" s="46">
        <v>527.70000000000005</v>
      </c>
      <c r="AA204" s="46">
        <v>527.70000000000005</v>
      </c>
      <c r="AB204" s="46">
        <v>0</v>
      </c>
      <c r="AC204" s="46">
        <v>0</v>
      </c>
      <c r="AD204" s="46">
        <v>0</v>
      </c>
      <c r="AE204" s="31"/>
      <c r="AF204" s="31"/>
      <c r="AG204" s="46">
        <v>0</v>
      </c>
      <c r="AH204" s="43">
        <f t="shared" ref="AH204:AH267" si="36">+DATE(YEAR(I204),MONTH(I204)+1,1)</f>
        <v>38899</v>
      </c>
      <c r="AI204" s="46"/>
      <c r="AJ204" s="43">
        <f t="shared" ref="AJ204:AJ267" si="37">+IF(ISBLANK(AI204),AH204,AI204)</f>
        <v>38899</v>
      </c>
      <c r="AK204" s="43">
        <f t="shared" ref="AK204:AK267" si="38">+EDATE(AJ204,$L204*12)</f>
        <v>42552</v>
      </c>
      <c r="AL204" s="47" t="b">
        <f t="shared" ref="AL204:AL267" si="39">IFERROR(DATEDIF(MAX($AJ204,$AL$4),$AK204,"m"),FALSE)</f>
        <v>0</v>
      </c>
      <c r="AM204" s="47" t="b">
        <f t="shared" ref="AM204:AM267" si="40">IFERROR(AG204/AL204,FALSE)</f>
        <v>0</v>
      </c>
      <c r="AN204" s="47" t="b">
        <f t="shared" ref="AN204:AN267" si="41">IFERROR(DATEDIF(MAX($AJ204,$AN$4),$AK204,"m"),FALSE)</f>
        <v>0</v>
      </c>
      <c r="AO204" s="47">
        <f t="shared" ref="AO204:AO267" si="42">+AL204-AN204</f>
        <v>0</v>
      </c>
      <c r="AP204" s="47" t="b">
        <f t="shared" ref="AP204:AP267" si="43">+AK204&lt;$AN$4</f>
        <v>1</v>
      </c>
      <c r="AQ204" s="47">
        <f t="shared" ref="AQ204:AQ267" si="44">IF($AP204,AG204,AM204*AO204)</f>
        <v>0</v>
      </c>
      <c r="AR204" s="46">
        <f t="shared" ref="AR204:AR267" si="45">+AQ204-AC204</f>
        <v>0</v>
      </c>
    </row>
    <row r="205" spans="2:44" x14ac:dyDescent="0.2">
      <c r="B205" s="40">
        <v>195</v>
      </c>
      <c r="C205" s="41" t="s">
        <v>1080</v>
      </c>
      <c r="D205" s="41" t="s">
        <v>1081</v>
      </c>
      <c r="E205" s="41">
        <v>724</v>
      </c>
      <c r="F205" s="41" t="s">
        <v>746</v>
      </c>
      <c r="G205" s="41" t="str">
        <f t="shared" si="35"/>
        <v>BS</v>
      </c>
      <c r="H205" s="42" t="s">
        <v>1427</v>
      </c>
      <c r="I205" s="43">
        <v>40298</v>
      </c>
      <c r="J205" s="43" t="s">
        <v>704</v>
      </c>
      <c r="K205" s="43" t="s">
        <v>704</v>
      </c>
      <c r="L205" s="44">
        <v>7</v>
      </c>
      <c r="M205" s="45">
        <v>7</v>
      </c>
      <c r="N205" s="43" t="s">
        <v>17</v>
      </c>
      <c r="O205" s="43" t="s">
        <v>704</v>
      </c>
      <c r="P205" s="43" t="s">
        <v>534</v>
      </c>
      <c r="Q205" s="46">
        <v>1708.76</v>
      </c>
      <c r="R205" s="46">
        <v>0</v>
      </c>
      <c r="S205" s="46">
        <v>0</v>
      </c>
      <c r="T205" s="46">
        <v>0</v>
      </c>
      <c r="U205" s="46">
        <v>0</v>
      </c>
      <c r="V205" s="46">
        <v>0</v>
      </c>
      <c r="W205" s="46">
        <v>1708.76</v>
      </c>
      <c r="X205" s="46">
        <v>0</v>
      </c>
      <c r="Y205" s="46">
        <v>0</v>
      </c>
      <c r="Z205" s="46">
        <v>1708.76</v>
      </c>
      <c r="AA205" s="46">
        <v>1708.76</v>
      </c>
      <c r="AB205" s="46">
        <v>0</v>
      </c>
      <c r="AC205" s="46">
        <v>0</v>
      </c>
      <c r="AD205" s="46">
        <v>0</v>
      </c>
      <c r="AE205" s="31"/>
      <c r="AF205" s="31"/>
      <c r="AG205" s="46">
        <v>0</v>
      </c>
      <c r="AH205" s="43">
        <f t="shared" si="36"/>
        <v>40299</v>
      </c>
      <c r="AI205" s="46"/>
      <c r="AJ205" s="43">
        <f t="shared" si="37"/>
        <v>40299</v>
      </c>
      <c r="AK205" s="43">
        <f t="shared" si="38"/>
        <v>42856</v>
      </c>
      <c r="AL205" s="47" t="b">
        <f t="shared" si="39"/>
        <v>0</v>
      </c>
      <c r="AM205" s="47" t="b">
        <f t="shared" si="40"/>
        <v>0</v>
      </c>
      <c r="AN205" s="47" t="b">
        <f t="shared" si="41"/>
        <v>0</v>
      </c>
      <c r="AO205" s="47">
        <f t="shared" si="42"/>
        <v>0</v>
      </c>
      <c r="AP205" s="47" t="b">
        <f t="shared" si="43"/>
        <v>1</v>
      </c>
      <c r="AQ205" s="47">
        <f t="shared" si="44"/>
        <v>0</v>
      </c>
      <c r="AR205" s="46">
        <f t="shared" si="45"/>
        <v>0</v>
      </c>
    </row>
    <row r="206" spans="2:44" x14ac:dyDescent="0.2">
      <c r="B206" s="40">
        <v>196</v>
      </c>
      <c r="C206" s="41" t="s">
        <v>1082</v>
      </c>
      <c r="D206" s="41" t="s">
        <v>1081</v>
      </c>
      <c r="E206" s="41">
        <v>724</v>
      </c>
      <c r="F206" s="41" t="s">
        <v>816</v>
      </c>
      <c r="G206" s="41" t="str">
        <f t="shared" si="35"/>
        <v>TS</v>
      </c>
      <c r="H206" s="42" t="s">
        <v>1428</v>
      </c>
      <c r="I206" s="43">
        <v>40588</v>
      </c>
      <c r="J206" s="43" t="s">
        <v>704</v>
      </c>
      <c r="K206" s="43" t="s">
        <v>704</v>
      </c>
      <c r="L206" s="44">
        <v>7</v>
      </c>
      <c r="M206" s="45">
        <v>7</v>
      </c>
      <c r="N206" s="43" t="s">
        <v>704</v>
      </c>
      <c r="O206" s="43" t="s">
        <v>704</v>
      </c>
      <c r="P206" s="43" t="s">
        <v>534</v>
      </c>
      <c r="Q206" s="46">
        <v>1390.18</v>
      </c>
      <c r="R206" s="46">
        <v>0</v>
      </c>
      <c r="S206" s="46">
        <v>0</v>
      </c>
      <c r="T206" s="46">
        <v>0</v>
      </c>
      <c r="U206" s="46">
        <v>0</v>
      </c>
      <c r="V206" s="46">
        <v>0</v>
      </c>
      <c r="W206" s="46">
        <v>1390.18</v>
      </c>
      <c r="X206" s="46">
        <v>0</v>
      </c>
      <c r="Y206" s="46">
        <v>0</v>
      </c>
      <c r="Z206" s="46">
        <v>1390.18</v>
      </c>
      <c r="AA206" s="46">
        <v>1390.18</v>
      </c>
      <c r="AB206" s="46">
        <v>0</v>
      </c>
      <c r="AC206" s="46">
        <v>0</v>
      </c>
      <c r="AD206" s="46">
        <v>0</v>
      </c>
      <c r="AE206" s="31"/>
      <c r="AF206" s="31"/>
      <c r="AG206" s="46">
        <v>0</v>
      </c>
      <c r="AH206" s="43">
        <f t="shared" si="36"/>
        <v>40603</v>
      </c>
      <c r="AI206" s="46"/>
      <c r="AJ206" s="43">
        <f t="shared" si="37"/>
        <v>40603</v>
      </c>
      <c r="AK206" s="43">
        <f t="shared" si="38"/>
        <v>43160</v>
      </c>
      <c r="AL206" s="47" t="b">
        <f t="shared" si="39"/>
        <v>0</v>
      </c>
      <c r="AM206" s="47" t="b">
        <f t="shared" si="40"/>
        <v>0</v>
      </c>
      <c r="AN206" s="47" t="b">
        <f t="shared" si="41"/>
        <v>0</v>
      </c>
      <c r="AO206" s="47">
        <f t="shared" si="42"/>
        <v>0</v>
      </c>
      <c r="AP206" s="47" t="b">
        <f t="shared" si="43"/>
        <v>1</v>
      </c>
      <c r="AQ206" s="47">
        <f t="shared" si="44"/>
        <v>0</v>
      </c>
      <c r="AR206" s="46">
        <f t="shared" si="45"/>
        <v>0</v>
      </c>
    </row>
    <row r="207" spans="2:44" x14ac:dyDescent="0.2">
      <c r="B207" s="40">
        <v>197</v>
      </c>
      <c r="C207" s="41" t="s">
        <v>1083</v>
      </c>
      <c r="D207" s="41" t="s">
        <v>1081</v>
      </c>
      <c r="E207" s="41">
        <v>724</v>
      </c>
      <c r="F207" s="41" t="s">
        <v>806</v>
      </c>
      <c r="G207" s="41" t="str">
        <f t="shared" si="35"/>
        <v>TS</v>
      </c>
      <c r="H207" s="42" t="s">
        <v>1429</v>
      </c>
      <c r="I207" s="43">
        <v>40682</v>
      </c>
      <c r="J207" s="43" t="s">
        <v>704</v>
      </c>
      <c r="K207" s="43" t="s">
        <v>704</v>
      </c>
      <c r="L207" s="44">
        <v>7</v>
      </c>
      <c r="M207" s="45">
        <v>7</v>
      </c>
      <c r="N207" s="43" t="s">
        <v>704</v>
      </c>
      <c r="O207" s="43" t="s">
        <v>704</v>
      </c>
      <c r="P207" s="43" t="s">
        <v>534</v>
      </c>
      <c r="Q207" s="46">
        <v>1592.91</v>
      </c>
      <c r="R207" s="46">
        <v>0</v>
      </c>
      <c r="S207" s="46">
        <v>0</v>
      </c>
      <c r="T207" s="46">
        <v>0</v>
      </c>
      <c r="U207" s="46">
        <v>0</v>
      </c>
      <c r="V207" s="46">
        <v>0</v>
      </c>
      <c r="W207" s="46">
        <v>1592.91</v>
      </c>
      <c r="X207" s="46">
        <v>0</v>
      </c>
      <c r="Y207" s="46">
        <v>0</v>
      </c>
      <c r="Z207" s="46">
        <v>1592.91</v>
      </c>
      <c r="AA207" s="46">
        <v>1592.91</v>
      </c>
      <c r="AB207" s="46">
        <v>0</v>
      </c>
      <c r="AC207" s="46">
        <v>0</v>
      </c>
      <c r="AD207" s="46">
        <v>0</v>
      </c>
      <c r="AE207" s="31"/>
      <c r="AF207" s="31"/>
      <c r="AG207" s="46">
        <v>0</v>
      </c>
      <c r="AH207" s="43">
        <f t="shared" si="36"/>
        <v>40695</v>
      </c>
      <c r="AI207" s="46"/>
      <c r="AJ207" s="43">
        <f t="shared" si="37"/>
        <v>40695</v>
      </c>
      <c r="AK207" s="43">
        <f t="shared" si="38"/>
        <v>43252</v>
      </c>
      <c r="AL207" s="47" t="b">
        <f t="shared" si="39"/>
        <v>0</v>
      </c>
      <c r="AM207" s="47" t="b">
        <f t="shared" si="40"/>
        <v>0</v>
      </c>
      <c r="AN207" s="47" t="b">
        <f t="shared" si="41"/>
        <v>0</v>
      </c>
      <c r="AO207" s="47">
        <f t="shared" si="42"/>
        <v>0</v>
      </c>
      <c r="AP207" s="47" t="b">
        <f t="shared" si="43"/>
        <v>1</v>
      </c>
      <c r="AQ207" s="47">
        <f t="shared" si="44"/>
        <v>0</v>
      </c>
      <c r="AR207" s="46">
        <f t="shared" si="45"/>
        <v>0</v>
      </c>
    </row>
    <row r="208" spans="2:44" x14ac:dyDescent="0.2">
      <c r="B208" s="40">
        <v>198</v>
      </c>
      <c r="C208" s="41" t="s">
        <v>1084</v>
      </c>
      <c r="D208" s="41" t="s">
        <v>1081</v>
      </c>
      <c r="E208" s="41">
        <v>724</v>
      </c>
      <c r="F208" s="41" t="s">
        <v>746</v>
      </c>
      <c r="G208" s="41" t="str">
        <f t="shared" si="35"/>
        <v>BS</v>
      </c>
      <c r="H208" s="42" t="s">
        <v>1430</v>
      </c>
      <c r="I208" s="43">
        <v>40991</v>
      </c>
      <c r="J208" s="43" t="s">
        <v>704</v>
      </c>
      <c r="K208" s="43" t="s">
        <v>704</v>
      </c>
      <c r="L208" s="44">
        <v>7</v>
      </c>
      <c r="M208" s="45">
        <v>7</v>
      </c>
      <c r="N208" s="43" t="s">
        <v>17</v>
      </c>
      <c r="O208" s="43" t="s">
        <v>704</v>
      </c>
      <c r="P208" s="43" t="s">
        <v>534</v>
      </c>
      <c r="Q208" s="46">
        <v>1592.91</v>
      </c>
      <c r="R208" s="46">
        <v>0</v>
      </c>
      <c r="S208" s="46">
        <v>0</v>
      </c>
      <c r="T208" s="46">
        <v>0</v>
      </c>
      <c r="U208" s="46">
        <v>0</v>
      </c>
      <c r="V208" s="46">
        <v>0</v>
      </c>
      <c r="W208" s="46">
        <v>1592.91</v>
      </c>
      <c r="X208" s="46">
        <v>0</v>
      </c>
      <c r="Y208" s="46">
        <v>0</v>
      </c>
      <c r="Z208" s="46">
        <v>1592.91</v>
      </c>
      <c r="AA208" s="46">
        <v>1592.91</v>
      </c>
      <c r="AB208" s="46">
        <v>0</v>
      </c>
      <c r="AC208" s="46">
        <v>0</v>
      </c>
      <c r="AD208" s="46">
        <v>0</v>
      </c>
      <c r="AE208" s="31"/>
      <c r="AF208" s="31"/>
      <c r="AG208" s="46">
        <v>0</v>
      </c>
      <c r="AH208" s="43">
        <f t="shared" si="36"/>
        <v>41000</v>
      </c>
      <c r="AI208" s="46"/>
      <c r="AJ208" s="43">
        <f t="shared" si="37"/>
        <v>41000</v>
      </c>
      <c r="AK208" s="43">
        <f t="shared" si="38"/>
        <v>43556</v>
      </c>
      <c r="AL208" s="47" t="b">
        <f t="shared" si="39"/>
        <v>0</v>
      </c>
      <c r="AM208" s="47" t="b">
        <f t="shared" si="40"/>
        <v>0</v>
      </c>
      <c r="AN208" s="47" t="b">
        <f t="shared" si="41"/>
        <v>0</v>
      </c>
      <c r="AO208" s="47">
        <f t="shared" si="42"/>
        <v>0</v>
      </c>
      <c r="AP208" s="47" t="b">
        <f t="shared" si="43"/>
        <v>1</v>
      </c>
      <c r="AQ208" s="47">
        <f t="shared" si="44"/>
        <v>0</v>
      </c>
      <c r="AR208" s="46">
        <f t="shared" si="45"/>
        <v>0</v>
      </c>
    </row>
    <row r="209" spans="2:45" x14ac:dyDescent="0.2">
      <c r="B209" s="40">
        <v>199</v>
      </c>
      <c r="C209" s="41" t="s">
        <v>1085</v>
      </c>
      <c r="D209" s="41" t="s">
        <v>1086</v>
      </c>
      <c r="E209" s="41">
        <v>721</v>
      </c>
      <c r="F209" s="41" t="s">
        <v>746</v>
      </c>
      <c r="G209" s="41" t="str">
        <f t="shared" si="35"/>
        <v>BS</v>
      </c>
      <c r="H209" s="42" t="s">
        <v>1431</v>
      </c>
      <c r="I209" s="43">
        <v>40178</v>
      </c>
      <c r="J209" s="43" t="s">
        <v>704</v>
      </c>
      <c r="K209" s="43" t="s">
        <v>704</v>
      </c>
      <c r="L209" s="44">
        <v>10</v>
      </c>
      <c r="M209" s="45">
        <v>10</v>
      </c>
      <c r="N209" s="43" t="s">
        <v>17</v>
      </c>
      <c r="O209" s="43" t="s">
        <v>704</v>
      </c>
      <c r="P209" s="43" t="s">
        <v>534</v>
      </c>
      <c r="Q209" s="46">
        <v>2197.13</v>
      </c>
      <c r="R209" s="46">
        <v>0</v>
      </c>
      <c r="S209" s="46">
        <v>0</v>
      </c>
      <c r="T209" s="46">
        <v>0</v>
      </c>
      <c r="U209" s="46">
        <v>0</v>
      </c>
      <c r="V209" s="46">
        <v>0</v>
      </c>
      <c r="W209" s="46">
        <v>2197.13</v>
      </c>
      <c r="X209" s="46">
        <v>0</v>
      </c>
      <c r="Y209" s="46">
        <v>0</v>
      </c>
      <c r="Z209" s="46">
        <v>2197.13</v>
      </c>
      <c r="AA209" s="46">
        <v>2197.13</v>
      </c>
      <c r="AB209" s="46">
        <v>0</v>
      </c>
      <c r="AC209" s="46">
        <v>0</v>
      </c>
      <c r="AD209" s="46">
        <v>0</v>
      </c>
      <c r="AE209" s="31"/>
      <c r="AF209" s="31"/>
      <c r="AG209" s="46">
        <v>0</v>
      </c>
      <c r="AH209" s="43">
        <f t="shared" si="36"/>
        <v>40179</v>
      </c>
      <c r="AI209" s="46"/>
      <c r="AJ209" s="43">
        <f t="shared" si="37"/>
        <v>40179</v>
      </c>
      <c r="AK209" s="43">
        <f t="shared" si="38"/>
        <v>43831</v>
      </c>
      <c r="AL209" s="47">
        <f t="shared" si="39"/>
        <v>0</v>
      </c>
      <c r="AM209" s="47" t="b">
        <f t="shared" si="40"/>
        <v>0</v>
      </c>
      <c r="AN209" s="47" t="b">
        <f t="shared" si="41"/>
        <v>0</v>
      </c>
      <c r="AO209" s="47">
        <f t="shared" si="42"/>
        <v>0</v>
      </c>
      <c r="AP209" s="47" t="b">
        <f t="shared" si="43"/>
        <v>1</v>
      </c>
      <c r="AQ209" s="47">
        <f t="shared" si="44"/>
        <v>0</v>
      </c>
      <c r="AR209" s="46">
        <f t="shared" si="45"/>
        <v>0</v>
      </c>
    </row>
    <row r="210" spans="2:45" x14ac:dyDescent="0.2">
      <c r="B210" s="40">
        <v>200</v>
      </c>
      <c r="C210" s="41" t="s">
        <v>1087</v>
      </c>
      <c r="D210" s="41" t="s">
        <v>1086</v>
      </c>
      <c r="E210" s="41">
        <v>721</v>
      </c>
      <c r="F210" s="41" t="s">
        <v>806</v>
      </c>
      <c r="G210" s="41" t="str">
        <f t="shared" si="35"/>
        <v>TS</v>
      </c>
      <c r="H210" s="42" t="s">
        <v>1432</v>
      </c>
      <c r="I210" s="43">
        <v>40178</v>
      </c>
      <c r="J210" s="43" t="s">
        <v>704</v>
      </c>
      <c r="K210" s="43" t="s">
        <v>704</v>
      </c>
      <c r="L210" s="44">
        <v>10</v>
      </c>
      <c r="M210" s="45">
        <v>10</v>
      </c>
      <c r="N210" s="43" t="s">
        <v>704</v>
      </c>
      <c r="O210" s="43" t="s">
        <v>704</v>
      </c>
      <c r="P210" s="43" t="s">
        <v>534</v>
      </c>
      <c r="Q210" s="46">
        <v>915.92</v>
      </c>
      <c r="R210" s="46">
        <v>0</v>
      </c>
      <c r="S210" s="46">
        <v>0</v>
      </c>
      <c r="T210" s="46">
        <v>0</v>
      </c>
      <c r="U210" s="46">
        <v>0</v>
      </c>
      <c r="V210" s="46">
        <v>0</v>
      </c>
      <c r="W210" s="46">
        <v>915.92</v>
      </c>
      <c r="X210" s="46">
        <v>0</v>
      </c>
      <c r="Y210" s="46">
        <v>0</v>
      </c>
      <c r="Z210" s="46">
        <v>915.92</v>
      </c>
      <c r="AA210" s="46">
        <v>915.92</v>
      </c>
      <c r="AB210" s="46">
        <v>0</v>
      </c>
      <c r="AC210" s="46">
        <v>0</v>
      </c>
      <c r="AD210" s="46">
        <v>0</v>
      </c>
      <c r="AE210" s="31"/>
      <c r="AF210" s="31"/>
      <c r="AG210" s="46">
        <v>0</v>
      </c>
      <c r="AH210" s="43">
        <f t="shared" si="36"/>
        <v>40179</v>
      </c>
      <c r="AI210" s="46"/>
      <c r="AJ210" s="43">
        <f t="shared" si="37"/>
        <v>40179</v>
      </c>
      <c r="AK210" s="43">
        <f t="shared" si="38"/>
        <v>43831</v>
      </c>
      <c r="AL210" s="47">
        <f t="shared" si="39"/>
        <v>0</v>
      </c>
      <c r="AM210" s="47" t="b">
        <f t="shared" si="40"/>
        <v>0</v>
      </c>
      <c r="AN210" s="47" t="b">
        <f t="shared" si="41"/>
        <v>0</v>
      </c>
      <c r="AO210" s="47">
        <f t="shared" si="42"/>
        <v>0</v>
      </c>
      <c r="AP210" s="47" t="b">
        <f t="shared" si="43"/>
        <v>1</v>
      </c>
      <c r="AQ210" s="47">
        <f t="shared" si="44"/>
        <v>0</v>
      </c>
      <c r="AR210" s="46">
        <f t="shared" si="45"/>
        <v>0</v>
      </c>
    </row>
    <row r="211" spans="2:45" x14ac:dyDescent="0.2">
      <c r="B211" s="40">
        <v>201</v>
      </c>
      <c r="C211" s="41" t="s">
        <v>1088</v>
      </c>
      <c r="D211" s="41" t="s">
        <v>1086</v>
      </c>
      <c r="E211" s="41">
        <v>721</v>
      </c>
      <c r="F211" s="41" t="s">
        <v>746</v>
      </c>
      <c r="G211" s="41" t="str">
        <f t="shared" si="35"/>
        <v>BS</v>
      </c>
      <c r="H211" s="42" t="s">
        <v>1433</v>
      </c>
      <c r="I211" s="43">
        <v>38337</v>
      </c>
      <c r="J211" s="43" t="s">
        <v>704</v>
      </c>
      <c r="K211" s="43" t="s">
        <v>704</v>
      </c>
      <c r="L211" s="44">
        <v>10</v>
      </c>
      <c r="M211" s="45">
        <v>10</v>
      </c>
      <c r="N211" s="43" t="s">
        <v>17</v>
      </c>
      <c r="O211" s="43" t="s">
        <v>704</v>
      </c>
      <c r="P211" s="43" t="s">
        <v>534</v>
      </c>
      <c r="Q211" s="46">
        <v>466</v>
      </c>
      <c r="R211" s="46">
        <v>0</v>
      </c>
      <c r="S211" s="46">
        <v>0</v>
      </c>
      <c r="T211" s="46">
        <v>0</v>
      </c>
      <c r="U211" s="46">
        <v>0</v>
      </c>
      <c r="V211" s="46">
        <v>0</v>
      </c>
      <c r="W211" s="46">
        <v>466</v>
      </c>
      <c r="X211" s="46">
        <v>0</v>
      </c>
      <c r="Y211" s="46">
        <v>0</v>
      </c>
      <c r="Z211" s="46">
        <v>466</v>
      </c>
      <c r="AA211" s="46">
        <v>466</v>
      </c>
      <c r="AB211" s="46">
        <v>0</v>
      </c>
      <c r="AC211" s="46">
        <v>0</v>
      </c>
      <c r="AD211" s="46">
        <v>0</v>
      </c>
      <c r="AE211" s="31"/>
      <c r="AF211" s="31"/>
      <c r="AG211" s="46">
        <v>0</v>
      </c>
      <c r="AH211" s="43">
        <f t="shared" si="36"/>
        <v>38353</v>
      </c>
      <c r="AI211" s="46"/>
      <c r="AJ211" s="43">
        <f t="shared" si="37"/>
        <v>38353</v>
      </c>
      <c r="AK211" s="43">
        <f t="shared" si="38"/>
        <v>42005</v>
      </c>
      <c r="AL211" s="47" t="b">
        <f t="shared" si="39"/>
        <v>0</v>
      </c>
      <c r="AM211" s="47" t="b">
        <f t="shared" si="40"/>
        <v>0</v>
      </c>
      <c r="AN211" s="47" t="b">
        <f t="shared" si="41"/>
        <v>0</v>
      </c>
      <c r="AO211" s="47">
        <f t="shared" si="42"/>
        <v>0</v>
      </c>
      <c r="AP211" s="47" t="b">
        <f t="shared" si="43"/>
        <v>1</v>
      </c>
      <c r="AQ211" s="47">
        <f t="shared" si="44"/>
        <v>0</v>
      </c>
      <c r="AR211" s="46">
        <f t="shared" si="45"/>
        <v>0</v>
      </c>
    </row>
    <row r="212" spans="2:45" x14ac:dyDescent="0.2">
      <c r="B212" s="40">
        <v>202</v>
      </c>
      <c r="C212" s="41" t="s">
        <v>1089</v>
      </c>
      <c r="D212" s="41" t="s">
        <v>1086</v>
      </c>
      <c r="E212" s="41">
        <v>721</v>
      </c>
      <c r="F212" s="41" t="s">
        <v>746</v>
      </c>
      <c r="G212" s="41" t="str">
        <f t="shared" si="35"/>
        <v>BS</v>
      </c>
      <c r="H212" s="42" t="s">
        <v>1434</v>
      </c>
      <c r="I212" s="43">
        <v>38727</v>
      </c>
      <c r="J212" s="43" t="s">
        <v>704</v>
      </c>
      <c r="K212" s="43" t="s">
        <v>704</v>
      </c>
      <c r="L212" s="44">
        <v>10</v>
      </c>
      <c r="M212" s="45">
        <v>10</v>
      </c>
      <c r="N212" s="43" t="s">
        <v>17</v>
      </c>
      <c r="O212" s="43" t="s">
        <v>704</v>
      </c>
      <c r="P212" s="43" t="s">
        <v>534</v>
      </c>
      <c r="Q212" s="46">
        <v>114.98</v>
      </c>
      <c r="R212" s="46">
        <v>0</v>
      </c>
      <c r="S212" s="46">
        <v>0</v>
      </c>
      <c r="T212" s="46">
        <v>0</v>
      </c>
      <c r="U212" s="46">
        <v>0</v>
      </c>
      <c r="V212" s="46">
        <v>0</v>
      </c>
      <c r="W212" s="46">
        <v>114.98</v>
      </c>
      <c r="X212" s="46">
        <v>0</v>
      </c>
      <c r="Y212" s="46">
        <v>0</v>
      </c>
      <c r="Z212" s="46">
        <v>114.98</v>
      </c>
      <c r="AA212" s="46">
        <v>114.98</v>
      </c>
      <c r="AB212" s="46">
        <v>0</v>
      </c>
      <c r="AC212" s="46">
        <v>0</v>
      </c>
      <c r="AD212" s="46">
        <v>0</v>
      </c>
      <c r="AE212" s="31"/>
      <c r="AF212" s="31"/>
      <c r="AG212" s="46">
        <v>0</v>
      </c>
      <c r="AH212" s="43">
        <f t="shared" si="36"/>
        <v>38749</v>
      </c>
      <c r="AI212" s="46"/>
      <c r="AJ212" s="43">
        <f t="shared" si="37"/>
        <v>38749</v>
      </c>
      <c r="AK212" s="43">
        <f t="shared" si="38"/>
        <v>42401</v>
      </c>
      <c r="AL212" s="47" t="b">
        <f t="shared" si="39"/>
        <v>0</v>
      </c>
      <c r="AM212" s="47" t="b">
        <f t="shared" si="40"/>
        <v>0</v>
      </c>
      <c r="AN212" s="47" t="b">
        <f t="shared" si="41"/>
        <v>0</v>
      </c>
      <c r="AO212" s="47">
        <f t="shared" si="42"/>
        <v>0</v>
      </c>
      <c r="AP212" s="47" t="b">
        <f t="shared" si="43"/>
        <v>1</v>
      </c>
      <c r="AQ212" s="47">
        <f t="shared" si="44"/>
        <v>0</v>
      </c>
      <c r="AR212" s="46">
        <f t="shared" si="45"/>
        <v>0</v>
      </c>
    </row>
    <row r="213" spans="2:45" x14ac:dyDescent="0.2">
      <c r="B213" s="40">
        <v>203</v>
      </c>
      <c r="C213" s="41" t="s">
        <v>1090</v>
      </c>
      <c r="D213" s="41" t="s">
        <v>1086</v>
      </c>
      <c r="E213" s="41">
        <v>721</v>
      </c>
      <c r="F213" s="41" t="s">
        <v>746</v>
      </c>
      <c r="G213" s="41" t="str">
        <f t="shared" si="35"/>
        <v>BS</v>
      </c>
      <c r="H213" s="42" t="s">
        <v>1435</v>
      </c>
      <c r="I213" s="43">
        <v>38727</v>
      </c>
      <c r="J213" s="43" t="s">
        <v>704</v>
      </c>
      <c r="K213" s="43" t="s">
        <v>704</v>
      </c>
      <c r="L213" s="44">
        <v>10</v>
      </c>
      <c r="M213" s="45">
        <v>10</v>
      </c>
      <c r="N213" s="43" t="s">
        <v>17</v>
      </c>
      <c r="O213" s="43" t="s">
        <v>704</v>
      </c>
      <c r="P213" s="43" t="s">
        <v>534</v>
      </c>
      <c r="Q213" s="46">
        <v>309.02</v>
      </c>
      <c r="R213" s="46">
        <v>0</v>
      </c>
      <c r="S213" s="46">
        <v>0</v>
      </c>
      <c r="T213" s="46">
        <v>0</v>
      </c>
      <c r="U213" s="46">
        <v>0</v>
      </c>
      <c r="V213" s="46">
        <v>0</v>
      </c>
      <c r="W213" s="46">
        <v>309.02</v>
      </c>
      <c r="X213" s="46">
        <v>0</v>
      </c>
      <c r="Y213" s="46">
        <v>0</v>
      </c>
      <c r="Z213" s="46">
        <v>309.02</v>
      </c>
      <c r="AA213" s="46">
        <v>309.02</v>
      </c>
      <c r="AB213" s="46">
        <v>0</v>
      </c>
      <c r="AC213" s="46">
        <v>0</v>
      </c>
      <c r="AD213" s="46">
        <v>0</v>
      </c>
      <c r="AE213" s="31"/>
      <c r="AF213" s="31"/>
      <c r="AG213" s="46">
        <v>0</v>
      </c>
      <c r="AH213" s="43">
        <f t="shared" si="36"/>
        <v>38749</v>
      </c>
      <c r="AI213" s="46"/>
      <c r="AJ213" s="43">
        <f t="shared" si="37"/>
        <v>38749</v>
      </c>
      <c r="AK213" s="43">
        <f t="shared" si="38"/>
        <v>42401</v>
      </c>
      <c r="AL213" s="47" t="b">
        <f t="shared" si="39"/>
        <v>0</v>
      </c>
      <c r="AM213" s="47" t="b">
        <f t="shared" si="40"/>
        <v>0</v>
      </c>
      <c r="AN213" s="47" t="b">
        <f t="shared" si="41"/>
        <v>0</v>
      </c>
      <c r="AO213" s="47">
        <f t="shared" si="42"/>
        <v>0</v>
      </c>
      <c r="AP213" s="47" t="b">
        <f t="shared" si="43"/>
        <v>1</v>
      </c>
      <c r="AQ213" s="47">
        <f t="shared" si="44"/>
        <v>0</v>
      </c>
      <c r="AR213" s="46">
        <f t="shared" si="45"/>
        <v>0</v>
      </c>
    </row>
    <row r="214" spans="2:45" x14ac:dyDescent="0.2">
      <c r="B214" s="40">
        <v>204</v>
      </c>
      <c r="C214" s="41" t="s">
        <v>1091</v>
      </c>
      <c r="D214" s="41" t="s">
        <v>1086</v>
      </c>
      <c r="E214" s="41">
        <v>721</v>
      </c>
      <c r="F214" s="41" t="s">
        <v>746</v>
      </c>
      <c r="G214" s="41" t="str">
        <f t="shared" si="35"/>
        <v>BS</v>
      </c>
      <c r="H214" s="42" t="s">
        <v>1436</v>
      </c>
      <c r="I214" s="43">
        <v>38869</v>
      </c>
      <c r="J214" s="43" t="s">
        <v>704</v>
      </c>
      <c r="K214" s="43" t="s">
        <v>704</v>
      </c>
      <c r="L214" s="44">
        <v>10</v>
      </c>
      <c r="M214" s="45">
        <v>10</v>
      </c>
      <c r="N214" s="43" t="s">
        <v>17</v>
      </c>
      <c r="O214" s="43" t="s">
        <v>704</v>
      </c>
      <c r="P214" s="43" t="s">
        <v>534</v>
      </c>
      <c r="Q214" s="46">
        <v>233.14</v>
      </c>
      <c r="R214" s="46">
        <v>0</v>
      </c>
      <c r="S214" s="46">
        <v>0</v>
      </c>
      <c r="T214" s="46">
        <v>0</v>
      </c>
      <c r="U214" s="46">
        <v>0</v>
      </c>
      <c r="V214" s="46">
        <v>0</v>
      </c>
      <c r="W214" s="46">
        <v>233.14</v>
      </c>
      <c r="X214" s="46">
        <v>0</v>
      </c>
      <c r="Y214" s="46">
        <v>0</v>
      </c>
      <c r="Z214" s="46">
        <v>233.14</v>
      </c>
      <c r="AA214" s="46">
        <v>233.14</v>
      </c>
      <c r="AB214" s="46">
        <v>0</v>
      </c>
      <c r="AC214" s="46">
        <v>0</v>
      </c>
      <c r="AD214" s="46">
        <v>0</v>
      </c>
      <c r="AE214" s="31"/>
      <c r="AF214" s="31"/>
      <c r="AG214" s="46">
        <v>0</v>
      </c>
      <c r="AH214" s="43">
        <f t="shared" si="36"/>
        <v>38899</v>
      </c>
      <c r="AI214" s="46"/>
      <c r="AJ214" s="43">
        <f t="shared" si="37"/>
        <v>38899</v>
      </c>
      <c r="AK214" s="43">
        <f t="shared" si="38"/>
        <v>42552</v>
      </c>
      <c r="AL214" s="47" t="b">
        <f t="shared" si="39"/>
        <v>0</v>
      </c>
      <c r="AM214" s="47" t="b">
        <f t="shared" si="40"/>
        <v>0</v>
      </c>
      <c r="AN214" s="47" t="b">
        <f t="shared" si="41"/>
        <v>0</v>
      </c>
      <c r="AO214" s="47">
        <f t="shared" si="42"/>
        <v>0</v>
      </c>
      <c r="AP214" s="47" t="b">
        <f t="shared" si="43"/>
        <v>1</v>
      </c>
      <c r="AQ214" s="47">
        <f t="shared" si="44"/>
        <v>0</v>
      </c>
      <c r="AR214" s="46">
        <f t="shared" si="45"/>
        <v>0</v>
      </c>
    </row>
    <row r="215" spans="2:45" x14ac:dyDescent="0.2">
      <c r="B215" s="40">
        <v>205</v>
      </c>
      <c r="C215" s="41" t="s">
        <v>1092</v>
      </c>
      <c r="D215" s="41" t="s">
        <v>1086</v>
      </c>
      <c r="E215" s="41">
        <v>721</v>
      </c>
      <c r="F215" s="41" t="s">
        <v>806</v>
      </c>
      <c r="G215" s="41" t="str">
        <f t="shared" si="35"/>
        <v>TS</v>
      </c>
      <c r="H215" s="42" t="s">
        <v>1437</v>
      </c>
      <c r="I215" s="43">
        <v>38867</v>
      </c>
      <c r="J215" s="43" t="s">
        <v>704</v>
      </c>
      <c r="K215" s="43" t="s">
        <v>704</v>
      </c>
      <c r="L215" s="44">
        <v>10</v>
      </c>
      <c r="M215" s="45">
        <v>10</v>
      </c>
      <c r="N215" s="43" t="s">
        <v>704</v>
      </c>
      <c r="O215" s="43" t="s">
        <v>704</v>
      </c>
      <c r="P215" s="43" t="s">
        <v>534</v>
      </c>
      <c r="Q215" s="46">
        <v>809.78</v>
      </c>
      <c r="R215" s="46">
        <v>0</v>
      </c>
      <c r="S215" s="46">
        <v>0</v>
      </c>
      <c r="T215" s="46">
        <v>0</v>
      </c>
      <c r="U215" s="46">
        <v>0</v>
      </c>
      <c r="V215" s="46">
        <v>0</v>
      </c>
      <c r="W215" s="46">
        <v>809.78</v>
      </c>
      <c r="X215" s="46">
        <v>0</v>
      </c>
      <c r="Y215" s="46">
        <v>0</v>
      </c>
      <c r="Z215" s="46">
        <v>809.78</v>
      </c>
      <c r="AA215" s="46">
        <v>809.78</v>
      </c>
      <c r="AB215" s="46">
        <v>0</v>
      </c>
      <c r="AC215" s="46">
        <v>0</v>
      </c>
      <c r="AD215" s="46">
        <v>0</v>
      </c>
      <c r="AE215" s="31"/>
      <c r="AF215" s="31"/>
      <c r="AG215" s="46">
        <v>0</v>
      </c>
      <c r="AH215" s="43">
        <f t="shared" si="36"/>
        <v>38869</v>
      </c>
      <c r="AI215" s="46"/>
      <c r="AJ215" s="43">
        <f t="shared" si="37"/>
        <v>38869</v>
      </c>
      <c r="AK215" s="43">
        <f t="shared" si="38"/>
        <v>42522</v>
      </c>
      <c r="AL215" s="47" t="b">
        <f t="shared" si="39"/>
        <v>0</v>
      </c>
      <c r="AM215" s="47" t="b">
        <f t="shared" si="40"/>
        <v>0</v>
      </c>
      <c r="AN215" s="47" t="b">
        <f t="shared" si="41"/>
        <v>0</v>
      </c>
      <c r="AO215" s="47">
        <f t="shared" si="42"/>
        <v>0</v>
      </c>
      <c r="AP215" s="47" t="b">
        <f t="shared" si="43"/>
        <v>1</v>
      </c>
      <c r="AQ215" s="47">
        <f t="shared" si="44"/>
        <v>0</v>
      </c>
      <c r="AR215" s="46">
        <f t="shared" si="45"/>
        <v>0</v>
      </c>
    </row>
    <row r="216" spans="2:45" x14ac:dyDescent="0.2">
      <c r="B216" s="40">
        <v>206</v>
      </c>
      <c r="C216" s="41" t="s">
        <v>1093</v>
      </c>
      <c r="D216" s="41" t="s">
        <v>1086</v>
      </c>
      <c r="E216" s="41">
        <v>721</v>
      </c>
      <c r="F216" s="41" t="s">
        <v>816</v>
      </c>
      <c r="G216" s="41" t="str">
        <f t="shared" si="35"/>
        <v>TS</v>
      </c>
      <c r="H216" s="42" t="s">
        <v>1438</v>
      </c>
      <c r="I216" s="43">
        <v>40026</v>
      </c>
      <c r="J216" s="43" t="s">
        <v>704</v>
      </c>
      <c r="K216" s="43" t="s">
        <v>704</v>
      </c>
      <c r="L216" s="44">
        <v>10</v>
      </c>
      <c r="M216" s="45">
        <v>10</v>
      </c>
      <c r="N216" s="43" t="s">
        <v>704</v>
      </c>
      <c r="O216" s="43" t="s">
        <v>704</v>
      </c>
      <c r="P216" s="43" t="s">
        <v>534</v>
      </c>
      <c r="Q216" s="46">
        <v>608.45000000000005</v>
      </c>
      <c r="R216" s="46">
        <v>0</v>
      </c>
      <c r="S216" s="46">
        <v>0</v>
      </c>
      <c r="T216" s="46">
        <v>0</v>
      </c>
      <c r="U216" s="46">
        <v>0</v>
      </c>
      <c r="V216" s="46">
        <v>0</v>
      </c>
      <c r="W216" s="46">
        <v>608.45000000000005</v>
      </c>
      <c r="X216" s="46">
        <v>0</v>
      </c>
      <c r="Y216" s="46">
        <v>0</v>
      </c>
      <c r="Z216" s="46">
        <v>608.45000000000005</v>
      </c>
      <c r="AA216" s="46">
        <v>608.45000000000005</v>
      </c>
      <c r="AB216" s="46">
        <v>0</v>
      </c>
      <c r="AC216" s="46">
        <v>0</v>
      </c>
      <c r="AD216" s="46">
        <v>0</v>
      </c>
      <c r="AE216" s="31"/>
      <c r="AF216" s="31"/>
      <c r="AG216" s="46">
        <v>0</v>
      </c>
      <c r="AH216" s="43">
        <f t="shared" si="36"/>
        <v>40057</v>
      </c>
      <c r="AI216" s="46"/>
      <c r="AJ216" s="43">
        <f t="shared" si="37"/>
        <v>40057</v>
      </c>
      <c r="AK216" s="43">
        <f t="shared" si="38"/>
        <v>43709</v>
      </c>
      <c r="AL216" s="47" t="b">
        <f t="shared" si="39"/>
        <v>0</v>
      </c>
      <c r="AM216" s="47" t="b">
        <f t="shared" si="40"/>
        <v>0</v>
      </c>
      <c r="AN216" s="47" t="b">
        <f t="shared" si="41"/>
        <v>0</v>
      </c>
      <c r="AO216" s="47">
        <f t="shared" si="42"/>
        <v>0</v>
      </c>
      <c r="AP216" s="47" t="b">
        <f t="shared" si="43"/>
        <v>1</v>
      </c>
      <c r="AQ216" s="47">
        <f t="shared" si="44"/>
        <v>0</v>
      </c>
      <c r="AR216" s="46">
        <f t="shared" si="45"/>
        <v>0</v>
      </c>
    </row>
    <row r="217" spans="2:45" x14ac:dyDescent="0.2">
      <c r="B217" s="40">
        <v>207</v>
      </c>
      <c r="C217" s="41" t="s">
        <v>1094</v>
      </c>
      <c r="D217" s="41" t="s">
        <v>1086</v>
      </c>
      <c r="E217" s="41">
        <v>721</v>
      </c>
      <c r="F217" s="41" t="s">
        <v>746</v>
      </c>
      <c r="G217" s="41" t="str">
        <f t="shared" si="35"/>
        <v>BS</v>
      </c>
      <c r="H217" s="42" t="s">
        <v>1439</v>
      </c>
      <c r="I217" s="43">
        <v>40232</v>
      </c>
      <c r="J217" s="43" t="s">
        <v>704</v>
      </c>
      <c r="K217" s="43" t="s">
        <v>704</v>
      </c>
      <c r="L217" s="44">
        <v>10</v>
      </c>
      <c r="M217" s="45">
        <v>10</v>
      </c>
      <c r="N217" s="43" t="s">
        <v>17</v>
      </c>
      <c r="O217" s="43" t="s">
        <v>704</v>
      </c>
      <c r="P217" s="43" t="s">
        <v>534</v>
      </c>
      <c r="Q217" s="46">
        <v>268.08</v>
      </c>
      <c r="R217" s="46">
        <v>0</v>
      </c>
      <c r="S217" s="46">
        <v>0</v>
      </c>
      <c r="T217" s="46">
        <v>0</v>
      </c>
      <c r="U217" s="46">
        <v>0</v>
      </c>
      <c r="V217" s="46">
        <v>0</v>
      </c>
      <c r="W217" s="46">
        <v>268.08</v>
      </c>
      <c r="X217" s="46">
        <v>0</v>
      </c>
      <c r="Y217" s="46">
        <v>0</v>
      </c>
      <c r="Z217" s="46">
        <v>268.08</v>
      </c>
      <c r="AA217" s="46">
        <v>268.08</v>
      </c>
      <c r="AB217" s="46">
        <v>0</v>
      </c>
      <c r="AC217" s="46">
        <v>2.2307692307693916E-2</v>
      </c>
      <c r="AD217" s="46">
        <v>0</v>
      </c>
      <c r="AE217" s="31"/>
      <c r="AF217" s="31"/>
      <c r="AG217" s="46">
        <v>2.2307692307693916E-2</v>
      </c>
      <c r="AH217" s="43">
        <f t="shared" si="36"/>
        <v>40238</v>
      </c>
      <c r="AI217" s="46"/>
      <c r="AJ217" s="43">
        <f t="shared" si="37"/>
        <v>40238</v>
      </c>
      <c r="AK217" s="43">
        <f t="shared" si="38"/>
        <v>43891</v>
      </c>
      <c r="AL217" s="47">
        <f t="shared" si="39"/>
        <v>2</v>
      </c>
      <c r="AM217" s="47">
        <f t="shared" si="40"/>
        <v>1.1153846153846958E-2</v>
      </c>
      <c r="AN217" s="47" t="b">
        <f t="shared" si="41"/>
        <v>0</v>
      </c>
      <c r="AO217" s="47">
        <f t="shared" si="42"/>
        <v>2</v>
      </c>
      <c r="AP217" s="47" t="b">
        <f t="shared" si="43"/>
        <v>1</v>
      </c>
      <c r="AQ217" s="47">
        <f t="shared" si="44"/>
        <v>2.2307692307693916E-2</v>
      </c>
      <c r="AR217" s="46">
        <f t="shared" si="45"/>
        <v>0</v>
      </c>
    </row>
    <row r="218" spans="2:45" x14ac:dyDescent="0.2">
      <c r="B218" s="40">
        <v>208</v>
      </c>
      <c r="C218" s="41" t="s">
        <v>1095</v>
      </c>
      <c r="D218" s="41" t="s">
        <v>1086</v>
      </c>
      <c r="E218" s="41">
        <v>721</v>
      </c>
      <c r="F218" s="41" t="s">
        <v>746</v>
      </c>
      <c r="G218" s="41" t="str">
        <f t="shared" si="35"/>
        <v>BS</v>
      </c>
      <c r="H218" s="42" t="s">
        <v>1440</v>
      </c>
      <c r="I218" s="43">
        <v>40632</v>
      </c>
      <c r="J218" s="43" t="s">
        <v>704</v>
      </c>
      <c r="K218" s="43" t="s">
        <v>704</v>
      </c>
      <c r="L218" s="44">
        <v>10</v>
      </c>
      <c r="M218" s="45">
        <v>10</v>
      </c>
      <c r="N218" s="43" t="s">
        <v>17</v>
      </c>
      <c r="O218" s="43" t="s">
        <v>704</v>
      </c>
      <c r="P218" s="43" t="s">
        <v>534</v>
      </c>
      <c r="Q218" s="46">
        <v>448.91</v>
      </c>
      <c r="R218" s="46">
        <v>0</v>
      </c>
      <c r="S218" s="46">
        <v>0</v>
      </c>
      <c r="T218" s="46">
        <v>0</v>
      </c>
      <c r="U218" s="46">
        <v>0</v>
      </c>
      <c r="V218" s="46">
        <v>0</v>
      </c>
      <c r="W218" s="46">
        <v>448.91</v>
      </c>
      <c r="X218" s="46">
        <v>0</v>
      </c>
      <c r="Y218" s="46">
        <v>0</v>
      </c>
      <c r="Z218" s="46">
        <v>448.91</v>
      </c>
      <c r="AA218" s="46">
        <v>448.88000000000005</v>
      </c>
      <c r="AB218" s="46">
        <v>0.03</v>
      </c>
      <c r="AC218" s="46">
        <v>0.12492307692308574</v>
      </c>
      <c r="AD218" s="46">
        <v>0</v>
      </c>
      <c r="AE218" s="31"/>
      <c r="AF218" s="31"/>
      <c r="AG218" s="46">
        <v>0.15615384615385719</v>
      </c>
      <c r="AH218" s="43">
        <f t="shared" si="36"/>
        <v>40634</v>
      </c>
      <c r="AI218" s="46"/>
      <c r="AJ218" s="43">
        <f t="shared" si="37"/>
        <v>40634</v>
      </c>
      <c r="AK218" s="43">
        <f t="shared" si="38"/>
        <v>44287</v>
      </c>
      <c r="AL218" s="47">
        <f t="shared" si="39"/>
        <v>15</v>
      </c>
      <c r="AM218" s="47">
        <f t="shared" si="40"/>
        <v>1.0410256410257146E-2</v>
      </c>
      <c r="AN218" s="47">
        <f t="shared" si="41"/>
        <v>3</v>
      </c>
      <c r="AO218" s="47">
        <f t="shared" si="42"/>
        <v>12</v>
      </c>
      <c r="AP218" s="47" t="b">
        <f t="shared" si="43"/>
        <v>0</v>
      </c>
      <c r="AQ218" s="47">
        <f t="shared" si="44"/>
        <v>0.12492307692308574</v>
      </c>
      <c r="AR218" s="46">
        <f t="shared" si="45"/>
        <v>0</v>
      </c>
    </row>
    <row r="219" spans="2:45" x14ac:dyDescent="0.2">
      <c r="B219" s="40">
        <v>209</v>
      </c>
      <c r="C219" s="41" t="s">
        <v>1096</v>
      </c>
      <c r="D219" s="41" t="s">
        <v>1086</v>
      </c>
      <c r="E219" s="41">
        <v>721</v>
      </c>
      <c r="F219" s="41" t="s">
        <v>806</v>
      </c>
      <c r="G219" s="41" t="str">
        <f t="shared" si="35"/>
        <v>TS</v>
      </c>
      <c r="H219" s="42" t="s">
        <v>1441</v>
      </c>
      <c r="I219" s="43">
        <v>40812</v>
      </c>
      <c r="J219" s="43" t="s">
        <v>704</v>
      </c>
      <c r="K219" s="43" t="s">
        <v>704</v>
      </c>
      <c r="L219" s="44">
        <v>10</v>
      </c>
      <c r="M219" s="45">
        <v>10</v>
      </c>
      <c r="N219" s="43" t="s">
        <v>704</v>
      </c>
      <c r="O219" s="43" t="s">
        <v>704</v>
      </c>
      <c r="P219" s="43" t="s">
        <v>534</v>
      </c>
      <c r="Q219" s="46">
        <v>670.2</v>
      </c>
      <c r="R219" s="46">
        <v>0</v>
      </c>
      <c r="S219" s="46">
        <v>0</v>
      </c>
      <c r="T219" s="46">
        <v>0</v>
      </c>
      <c r="U219" s="46">
        <v>0</v>
      </c>
      <c r="V219" s="46">
        <v>0</v>
      </c>
      <c r="W219" s="46">
        <v>670.2</v>
      </c>
      <c r="X219" s="46">
        <v>0</v>
      </c>
      <c r="Y219" s="46">
        <v>0</v>
      </c>
      <c r="Z219" s="46">
        <v>670.2</v>
      </c>
      <c r="AA219" s="46">
        <v>620.83000000000004</v>
      </c>
      <c r="AB219" s="46">
        <v>49.37</v>
      </c>
      <c r="AC219" s="46">
        <v>65.823214285714272</v>
      </c>
      <c r="AD219" s="46">
        <v>0</v>
      </c>
      <c r="AE219" s="31"/>
      <c r="AF219" s="31"/>
      <c r="AG219" s="46">
        <v>115.19062499999997</v>
      </c>
      <c r="AH219" s="43">
        <f t="shared" si="36"/>
        <v>40817</v>
      </c>
      <c r="AI219" s="43"/>
      <c r="AJ219" s="43">
        <f t="shared" si="37"/>
        <v>40817</v>
      </c>
      <c r="AK219" s="43">
        <f t="shared" si="38"/>
        <v>44470</v>
      </c>
      <c r="AL219" s="47">
        <f t="shared" si="39"/>
        <v>21</v>
      </c>
      <c r="AM219" s="47">
        <f t="shared" si="40"/>
        <v>5.4852678571428557</v>
      </c>
      <c r="AN219" s="47">
        <f t="shared" si="41"/>
        <v>9</v>
      </c>
      <c r="AO219" s="47">
        <f t="shared" si="42"/>
        <v>12</v>
      </c>
      <c r="AP219" s="47" t="b">
        <f t="shared" si="43"/>
        <v>0</v>
      </c>
      <c r="AQ219" s="47">
        <f t="shared" si="44"/>
        <v>65.823214285714272</v>
      </c>
      <c r="AR219" s="46">
        <f t="shared" si="45"/>
        <v>0</v>
      </c>
      <c r="AS219" s="48"/>
    </row>
    <row r="220" spans="2:45" x14ac:dyDescent="0.2">
      <c r="B220" s="40">
        <v>210</v>
      </c>
      <c r="C220" s="41" t="s">
        <v>1097</v>
      </c>
      <c r="D220" s="41" t="s">
        <v>1086</v>
      </c>
      <c r="E220" s="41">
        <v>721</v>
      </c>
      <c r="F220" s="41" t="s">
        <v>806</v>
      </c>
      <c r="G220" s="41" t="str">
        <f t="shared" si="35"/>
        <v>TS</v>
      </c>
      <c r="H220" s="42" t="s">
        <v>1442</v>
      </c>
      <c r="I220" s="43">
        <v>40812</v>
      </c>
      <c r="J220" s="43" t="s">
        <v>704</v>
      </c>
      <c r="K220" s="43" t="s">
        <v>704</v>
      </c>
      <c r="L220" s="44">
        <v>10</v>
      </c>
      <c r="M220" s="45">
        <v>10</v>
      </c>
      <c r="N220" s="43" t="s">
        <v>704</v>
      </c>
      <c r="O220" s="43" t="s">
        <v>704</v>
      </c>
      <c r="P220" s="43" t="s">
        <v>534</v>
      </c>
      <c r="Q220" s="46">
        <v>955.75</v>
      </c>
      <c r="R220" s="46">
        <v>0</v>
      </c>
      <c r="S220" s="46">
        <v>0</v>
      </c>
      <c r="T220" s="46">
        <v>0</v>
      </c>
      <c r="U220" s="46">
        <v>0</v>
      </c>
      <c r="V220" s="46">
        <v>0</v>
      </c>
      <c r="W220" s="46">
        <v>955.75</v>
      </c>
      <c r="X220" s="46">
        <v>0</v>
      </c>
      <c r="Y220" s="46">
        <v>0</v>
      </c>
      <c r="Z220" s="46">
        <v>955.75</v>
      </c>
      <c r="AA220" s="46">
        <v>885.35</v>
      </c>
      <c r="AB220" s="46">
        <v>70.400000000000006</v>
      </c>
      <c r="AC220" s="46">
        <v>93.868303571428555</v>
      </c>
      <c r="AD220" s="46">
        <v>0</v>
      </c>
      <c r="AE220" s="31"/>
      <c r="AF220" s="31"/>
      <c r="AG220" s="46">
        <v>164.26953124999997</v>
      </c>
      <c r="AH220" s="43">
        <f t="shared" si="36"/>
        <v>40817</v>
      </c>
      <c r="AI220" s="43"/>
      <c r="AJ220" s="43">
        <f t="shared" si="37"/>
        <v>40817</v>
      </c>
      <c r="AK220" s="43">
        <f t="shared" si="38"/>
        <v>44470</v>
      </c>
      <c r="AL220" s="47">
        <f t="shared" si="39"/>
        <v>21</v>
      </c>
      <c r="AM220" s="47">
        <f t="shared" si="40"/>
        <v>7.8223586309523796</v>
      </c>
      <c r="AN220" s="47">
        <f t="shared" si="41"/>
        <v>9</v>
      </c>
      <c r="AO220" s="47">
        <f t="shared" si="42"/>
        <v>12</v>
      </c>
      <c r="AP220" s="47" t="b">
        <f t="shared" si="43"/>
        <v>0</v>
      </c>
      <c r="AQ220" s="47">
        <f t="shared" si="44"/>
        <v>93.868303571428555</v>
      </c>
      <c r="AR220" s="46">
        <f t="shared" si="45"/>
        <v>0</v>
      </c>
      <c r="AS220" s="48"/>
    </row>
    <row r="221" spans="2:45" x14ac:dyDescent="0.2">
      <c r="B221" s="40">
        <v>211</v>
      </c>
      <c r="C221" s="41" t="s">
        <v>1098</v>
      </c>
      <c r="D221" s="41" t="s">
        <v>1086</v>
      </c>
      <c r="E221" s="41">
        <v>721</v>
      </c>
      <c r="F221" s="41" t="s">
        <v>746</v>
      </c>
      <c r="G221" s="41" t="str">
        <f t="shared" si="35"/>
        <v>BS</v>
      </c>
      <c r="H221" s="42" t="s">
        <v>1443</v>
      </c>
      <c r="I221" s="43">
        <v>41152</v>
      </c>
      <c r="J221" s="43" t="s">
        <v>704</v>
      </c>
      <c r="K221" s="43" t="s">
        <v>704</v>
      </c>
      <c r="L221" s="44">
        <v>10</v>
      </c>
      <c r="M221" s="45">
        <v>10</v>
      </c>
      <c r="N221" s="43" t="s">
        <v>17</v>
      </c>
      <c r="O221" s="43" t="s">
        <v>704</v>
      </c>
      <c r="P221" s="43" t="s">
        <v>534</v>
      </c>
      <c r="Q221" s="46">
        <v>394.17</v>
      </c>
      <c r="R221" s="46">
        <v>0</v>
      </c>
      <c r="S221" s="46">
        <v>0</v>
      </c>
      <c r="T221" s="46">
        <v>0</v>
      </c>
      <c r="U221" s="46">
        <v>0</v>
      </c>
      <c r="V221" s="46">
        <v>0</v>
      </c>
      <c r="W221" s="46">
        <v>394.17</v>
      </c>
      <c r="X221" s="46">
        <v>0</v>
      </c>
      <c r="Y221" s="46">
        <v>0</v>
      </c>
      <c r="Z221" s="46">
        <v>394.17</v>
      </c>
      <c r="AA221" s="46">
        <v>394.04</v>
      </c>
      <c r="AB221" s="46">
        <v>0.13</v>
      </c>
      <c r="AC221" s="46">
        <v>7.8401162790703208E-2</v>
      </c>
      <c r="AD221" s="46">
        <v>0</v>
      </c>
      <c r="AE221" s="31"/>
      <c r="AF221" s="31"/>
      <c r="AG221" s="46">
        <v>0.20906976744187522</v>
      </c>
      <c r="AH221" s="43">
        <f t="shared" si="36"/>
        <v>41153</v>
      </c>
      <c r="AI221" s="46"/>
      <c r="AJ221" s="43">
        <f t="shared" si="37"/>
        <v>41153</v>
      </c>
      <c r="AK221" s="43">
        <f t="shared" si="38"/>
        <v>44805</v>
      </c>
      <c r="AL221" s="47">
        <f t="shared" si="39"/>
        <v>32</v>
      </c>
      <c r="AM221" s="47">
        <f t="shared" si="40"/>
        <v>6.5334302325586006E-3</v>
      </c>
      <c r="AN221" s="47">
        <f t="shared" si="41"/>
        <v>20</v>
      </c>
      <c r="AO221" s="47">
        <f t="shared" si="42"/>
        <v>12</v>
      </c>
      <c r="AP221" s="47" t="b">
        <f t="shared" si="43"/>
        <v>0</v>
      </c>
      <c r="AQ221" s="47">
        <f t="shared" si="44"/>
        <v>7.8401162790703208E-2</v>
      </c>
      <c r="AR221" s="46">
        <f t="shared" si="45"/>
        <v>0</v>
      </c>
    </row>
    <row r="222" spans="2:45" x14ac:dyDescent="0.2">
      <c r="B222" s="40">
        <v>212</v>
      </c>
      <c r="C222" s="41" t="s">
        <v>1099</v>
      </c>
      <c r="D222" s="41" t="s">
        <v>1086</v>
      </c>
      <c r="E222" s="41">
        <v>721</v>
      </c>
      <c r="F222" s="41" t="s">
        <v>746</v>
      </c>
      <c r="G222" s="41" t="str">
        <f t="shared" si="35"/>
        <v>BS</v>
      </c>
      <c r="H222" s="42" t="s">
        <v>1444</v>
      </c>
      <c r="I222" s="43">
        <v>41152</v>
      </c>
      <c r="J222" s="43" t="s">
        <v>704</v>
      </c>
      <c r="K222" s="43" t="s">
        <v>704</v>
      </c>
      <c r="L222" s="44">
        <v>10</v>
      </c>
      <c r="M222" s="45">
        <v>10</v>
      </c>
      <c r="N222" s="43" t="s">
        <v>17</v>
      </c>
      <c r="O222" s="43" t="s">
        <v>704</v>
      </c>
      <c r="P222" s="43" t="s">
        <v>534</v>
      </c>
      <c r="Q222" s="46">
        <v>1320.47</v>
      </c>
      <c r="R222" s="46">
        <v>0</v>
      </c>
      <c r="S222" s="46">
        <v>0</v>
      </c>
      <c r="T222" s="46">
        <v>0</v>
      </c>
      <c r="U222" s="46">
        <v>0</v>
      </c>
      <c r="V222" s="46">
        <v>0</v>
      </c>
      <c r="W222" s="46">
        <v>1320.47</v>
      </c>
      <c r="X222" s="46">
        <v>0</v>
      </c>
      <c r="Y222" s="46">
        <v>0</v>
      </c>
      <c r="Z222" s="46">
        <v>1320.47</v>
      </c>
      <c r="AA222" s="46">
        <v>1320.34</v>
      </c>
      <c r="AB222" s="46">
        <v>0.13</v>
      </c>
      <c r="AC222" s="46">
        <v>7.8401162790687845E-2</v>
      </c>
      <c r="AD222" s="46">
        <v>0</v>
      </c>
      <c r="AE222" s="31"/>
      <c r="AF222" s="31"/>
      <c r="AG222" s="46">
        <v>0.20906976744183425</v>
      </c>
      <c r="AH222" s="43">
        <f t="shared" si="36"/>
        <v>41153</v>
      </c>
      <c r="AI222" s="46"/>
      <c r="AJ222" s="43">
        <f t="shared" si="37"/>
        <v>41153</v>
      </c>
      <c r="AK222" s="43">
        <f t="shared" si="38"/>
        <v>44805</v>
      </c>
      <c r="AL222" s="47">
        <f t="shared" si="39"/>
        <v>32</v>
      </c>
      <c r="AM222" s="47">
        <f t="shared" si="40"/>
        <v>6.5334302325573204E-3</v>
      </c>
      <c r="AN222" s="47">
        <f t="shared" si="41"/>
        <v>20</v>
      </c>
      <c r="AO222" s="47">
        <f t="shared" si="42"/>
        <v>12</v>
      </c>
      <c r="AP222" s="47" t="b">
        <f t="shared" si="43"/>
        <v>0</v>
      </c>
      <c r="AQ222" s="47">
        <f t="shared" si="44"/>
        <v>7.8401162790687845E-2</v>
      </c>
      <c r="AR222" s="46">
        <f t="shared" si="45"/>
        <v>0</v>
      </c>
    </row>
    <row r="223" spans="2:45" x14ac:dyDescent="0.2">
      <c r="B223" s="40">
        <v>213</v>
      </c>
      <c r="C223" s="41" t="s">
        <v>1100</v>
      </c>
      <c r="D223" s="41" t="s">
        <v>1086</v>
      </c>
      <c r="E223" s="41">
        <v>721</v>
      </c>
      <c r="F223" s="41" t="s">
        <v>746</v>
      </c>
      <c r="G223" s="41" t="str">
        <f t="shared" si="35"/>
        <v>BS</v>
      </c>
      <c r="H223" s="42" t="s">
        <v>1445</v>
      </c>
      <c r="I223" s="43">
        <v>41152</v>
      </c>
      <c r="J223" s="43" t="s">
        <v>704</v>
      </c>
      <c r="K223" s="43" t="s">
        <v>704</v>
      </c>
      <c r="L223" s="44">
        <v>10</v>
      </c>
      <c r="M223" s="45">
        <v>10</v>
      </c>
      <c r="N223" s="43" t="s">
        <v>17</v>
      </c>
      <c r="O223" s="43" t="s">
        <v>704</v>
      </c>
      <c r="P223" s="43" t="s">
        <v>534</v>
      </c>
      <c r="Q223" s="46">
        <v>947.94</v>
      </c>
      <c r="R223" s="46">
        <v>0</v>
      </c>
      <c r="S223" s="46">
        <v>0</v>
      </c>
      <c r="T223" s="46">
        <v>0</v>
      </c>
      <c r="U223" s="46">
        <v>0</v>
      </c>
      <c r="V223" s="46">
        <v>0</v>
      </c>
      <c r="W223" s="46">
        <v>947.94</v>
      </c>
      <c r="X223" s="46">
        <v>0</v>
      </c>
      <c r="Y223" s="46">
        <v>0</v>
      </c>
      <c r="Z223" s="46">
        <v>947.94</v>
      </c>
      <c r="AA223" s="46">
        <v>947.81000000000006</v>
      </c>
      <c r="AB223" s="46">
        <v>0.13</v>
      </c>
      <c r="AC223" s="46">
        <v>7.8401162790687845E-2</v>
      </c>
      <c r="AD223" s="46">
        <v>0</v>
      </c>
      <c r="AE223" s="31"/>
      <c r="AF223" s="31"/>
      <c r="AG223" s="46">
        <v>0.20906976744183425</v>
      </c>
      <c r="AH223" s="43">
        <f t="shared" si="36"/>
        <v>41153</v>
      </c>
      <c r="AI223" s="46"/>
      <c r="AJ223" s="43">
        <f t="shared" si="37"/>
        <v>41153</v>
      </c>
      <c r="AK223" s="43">
        <f t="shared" si="38"/>
        <v>44805</v>
      </c>
      <c r="AL223" s="47">
        <f t="shared" si="39"/>
        <v>32</v>
      </c>
      <c r="AM223" s="47">
        <f t="shared" si="40"/>
        <v>6.5334302325573204E-3</v>
      </c>
      <c r="AN223" s="47">
        <f t="shared" si="41"/>
        <v>20</v>
      </c>
      <c r="AO223" s="47">
        <f t="shared" si="42"/>
        <v>12</v>
      </c>
      <c r="AP223" s="47" t="b">
        <f t="shared" si="43"/>
        <v>0</v>
      </c>
      <c r="AQ223" s="47">
        <f t="shared" si="44"/>
        <v>7.8401162790687845E-2</v>
      </c>
      <c r="AR223" s="46">
        <f t="shared" si="45"/>
        <v>0</v>
      </c>
    </row>
    <row r="224" spans="2:45" x14ac:dyDescent="0.2">
      <c r="B224" s="40">
        <v>214</v>
      </c>
      <c r="C224" s="41" t="s">
        <v>1101</v>
      </c>
      <c r="D224" s="41" t="s">
        <v>1086</v>
      </c>
      <c r="E224" s="41">
        <v>721</v>
      </c>
      <c r="F224" s="41" t="s">
        <v>746</v>
      </c>
      <c r="G224" s="41" t="str">
        <f t="shared" si="35"/>
        <v>BS</v>
      </c>
      <c r="H224" s="42" t="s">
        <v>1446</v>
      </c>
      <c r="I224" s="43">
        <v>41152</v>
      </c>
      <c r="J224" s="43" t="s">
        <v>704</v>
      </c>
      <c r="K224" s="43" t="s">
        <v>704</v>
      </c>
      <c r="L224" s="44">
        <v>10</v>
      </c>
      <c r="M224" s="45">
        <v>10</v>
      </c>
      <c r="N224" s="43" t="s">
        <v>17</v>
      </c>
      <c r="O224" s="43" t="s">
        <v>704</v>
      </c>
      <c r="P224" s="43" t="s">
        <v>534</v>
      </c>
      <c r="Q224" s="46">
        <v>885.95</v>
      </c>
      <c r="R224" s="46">
        <v>0</v>
      </c>
      <c r="S224" s="46">
        <v>0</v>
      </c>
      <c r="T224" s="46">
        <v>0</v>
      </c>
      <c r="U224" s="46">
        <v>0</v>
      </c>
      <c r="V224" s="46">
        <v>0</v>
      </c>
      <c r="W224" s="46">
        <v>885.95</v>
      </c>
      <c r="X224" s="46">
        <v>0</v>
      </c>
      <c r="Y224" s="46">
        <v>0</v>
      </c>
      <c r="Z224" s="46">
        <v>885.95</v>
      </c>
      <c r="AA224" s="46">
        <v>885.82</v>
      </c>
      <c r="AB224" s="46">
        <v>0.13</v>
      </c>
      <c r="AC224" s="46">
        <v>7.8401162790687845E-2</v>
      </c>
      <c r="AD224" s="46">
        <v>0</v>
      </c>
      <c r="AE224" s="31"/>
      <c r="AF224" s="31"/>
      <c r="AG224" s="46">
        <v>0.20906976744183425</v>
      </c>
      <c r="AH224" s="43">
        <f t="shared" si="36"/>
        <v>41153</v>
      </c>
      <c r="AI224" s="46"/>
      <c r="AJ224" s="43">
        <f t="shared" si="37"/>
        <v>41153</v>
      </c>
      <c r="AK224" s="43">
        <f t="shared" si="38"/>
        <v>44805</v>
      </c>
      <c r="AL224" s="47">
        <f t="shared" si="39"/>
        <v>32</v>
      </c>
      <c r="AM224" s="47">
        <f t="shared" si="40"/>
        <v>6.5334302325573204E-3</v>
      </c>
      <c r="AN224" s="47">
        <f t="shared" si="41"/>
        <v>20</v>
      </c>
      <c r="AO224" s="47">
        <f t="shared" si="42"/>
        <v>12</v>
      </c>
      <c r="AP224" s="47" t="b">
        <f t="shared" si="43"/>
        <v>0</v>
      </c>
      <c r="AQ224" s="47">
        <f t="shared" si="44"/>
        <v>7.8401162790687845E-2</v>
      </c>
      <c r="AR224" s="46">
        <f t="shared" si="45"/>
        <v>0</v>
      </c>
    </row>
    <row r="225" spans="2:45" x14ac:dyDescent="0.2">
      <c r="B225" s="40">
        <v>215</v>
      </c>
      <c r="C225" s="41" t="s">
        <v>1102</v>
      </c>
      <c r="D225" s="41" t="s">
        <v>1086</v>
      </c>
      <c r="E225" s="41">
        <v>721</v>
      </c>
      <c r="F225" s="41" t="s">
        <v>746</v>
      </c>
      <c r="G225" s="41" t="str">
        <f t="shared" si="35"/>
        <v>BS</v>
      </c>
      <c r="H225" s="42" t="s">
        <v>1447</v>
      </c>
      <c r="I225" s="43">
        <v>41152</v>
      </c>
      <c r="J225" s="43" t="s">
        <v>704</v>
      </c>
      <c r="K225" s="43" t="s">
        <v>704</v>
      </c>
      <c r="L225" s="44">
        <v>10</v>
      </c>
      <c r="M225" s="45">
        <v>10</v>
      </c>
      <c r="N225" s="43" t="s">
        <v>17</v>
      </c>
      <c r="O225" s="43" t="s">
        <v>704</v>
      </c>
      <c r="P225" s="43" t="s">
        <v>534</v>
      </c>
      <c r="Q225" s="46">
        <v>303.23</v>
      </c>
      <c r="R225" s="46">
        <v>0</v>
      </c>
      <c r="S225" s="46">
        <v>0</v>
      </c>
      <c r="T225" s="46">
        <v>0</v>
      </c>
      <c r="U225" s="46">
        <v>0</v>
      </c>
      <c r="V225" s="46">
        <v>0</v>
      </c>
      <c r="W225" s="46">
        <v>303.23</v>
      </c>
      <c r="X225" s="46">
        <v>0</v>
      </c>
      <c r="Y225" s="46">
        <v>0</v>
      </c>
      <c r="Z225" s="46">
        <v>303.23</v>
      </c>
      <c r="AA225" s="46">
        <v>303.10000000000002</v>
      </c>
      <c r="AB225" s="46">
        <v>0.13</v>
      </c>
      <c r="AC225" s="46">
        <v>7.8401162790703208E-2</v>
      </c>
      <c r="AD225" s="46">
        <v>0</v>
      </c>
      <c r="AE225" s="31"/>
      <c r="AF225" s="31"/>
      <c r="AG225" s="46">
        <v>0.20906976744187522</v>
      </c>
      <c r="AH225" s="43">
        <f t="shared" si="36"/>
        <v>41153</v>
      </c>
      <c r="AI225" s="46"/>
      <c r="AJ225" s="43">
        <f t="shared" si="37"/>
        <v>41153</v>
      </c>
      <c r="AK225" s="43">
        <f t="shared" si="38"/>
        <v>44805</v>
      </c>
      <c r="AL225" s="47">
        <f t="shared" si="39"/>
        <v>32</v>
      </c>
      <c r="AM225" s="47">
        <f t="shared" si="40"/>
        <v>6.5334302325586006E-3</v>
      </c>
      <c r="AN225" s="47">
        <f t="shared" si="41"/>
        <v>20</v>
      </c>
      <c r="AO225" s="47">
        <f t="shared" si="42"/>
        <v>12</v>
      </c>
      <c r="AP225" s="47" t="b">
        <f t="shared" si="43"/>
        <v>0</v>
      </c>
      <c r="AQ225" s="47">
        <f t="shared" si="44"/>
        <v>7.8401162790703208E-2</v>
      </c>
      <c r="AR225" s="46">
        <f t="shared" si="45"/>
        <v>0</v>
      </c>
    </row>
    <row r="226" spans="2:45" x14ac:dyDescent="0.2">
      <c r="B226" s="40">
        <v>216</v>
      </c>
      <c r="C226" s="41" t="s">
        <v>1103</v>
      </c>
      <c r="D226" s="41" t="s">
        <v>1086</v>
      </c>
      <c r="E226" s="41">
        <v>721</v>
      </c>
      <c r="F226" s="41" t="s">
        <v>746</v>
      </c>
      <c r="G226" s="41" t="str">
        <f t="shared" si="35"/>
        <v>BS</v>
      </c>
      <c r="H226" s="42" t="s">
        <v>1448</v>
      </c>
      <c r="I226" s="43">
        <v>41152</v>
      </c>
      <c r="J226" s="43" t="s">
        <v>704</v>
      </c>
      <c r="K226" s="43" t="s">
        <v>704</v>
      </c>
      <c r="L226" s="44">
        <v>10</v>
      </c>
      <c r="M226" s="45">
        <v>10</v>
      </c>
      <c r="N226" s="43" t="s">
        <v>17</v>
      </c>
      <c r="O226" s="43" t="s">
        <v>704</v>
      </c>
      <c r="P226" s="43" t="s">
        <v>534</v>
      </c>
      <c r="Q226" s="46">
        <v>263.55</v>
      </c>
      <c r="R226" s="46">
        <v>0</v>
      </c>
      <c r="S226" s="46">
        <v>0</v>
      </c>
      <c r="T226" s="46">
        <v>0</v>
      </c>
      <c r="U226" s="46">
        <v>0</v>
      </c>
      <c r="V226" s="46">
        <v>0</v>
      </c>
      <c r="W226" s="46">
        <v>263.55</v>
      </c>
      <c r="X226" s="46">
        <v>0</v>
      </c>
      <c r="Y226" s="46">
        <v>0</v>
      </c>
      <c r="Z226" s="46">
        <v>263.55</v>
      </c>
      <c r="AA226" s="46">
        <v>194.94</v>
      </c>
      <c r="AB226" s="46">
        <v>68.61</v>
      </c>
      <c r="AC226" s="46">
        <v>41.166918604651173</v>
      </c>
      <c r="AD226" s="46">
        <v>0</v>
      </c>
      <c r="AE226" s="31"/>
      <c r="AF226" s="31"/>
      <c r="AG226" s="46">
        <v>109.77844961240312</v>
      </c>
      <c r="AH226" s="43">
        <f t="shared" si="36"/>
        <v>41153</v>
      </c>
      <c r="AI226" s="43"/>
      <c r="AJ226" s="43">
        <f t="shared" si="37"/>
        <v>41153</v>
      </c>
      <c r="AK226" s="43">
        <f t="shared" si="38"/>
        <v>44805</v>
      </c>
      <c r="AL226" s="47">
        <f t="shared" si="39"/>
        <v>32</v>
      </c>
      <c r="AM226" s="47">
        <f t="shared" si="40"/>
        <v>3.4305765503875976</v>
      </c>
      <c r="AN226" s="47">
        <f t="shared" si="41"/>
        <v>20</v>
      </c>
      <c r="AO226" s="47">
        <f t="shared" si="42"/>
        <v>12</v>
      </c>
      <c r="AP226" s="47" t="b">
        <f t="shared" si="43"/>
        <v>0</v>
      </c>
      <c r="AQ226" s="47">
        <f t="shared" si="44"/>
        <v>41.166918604651173</v>
      </c>
      <c r="AR226" s="46">
        <f t="shared" si="45"/>
        <v>0</v>
      </c>
      <c r="AS226" s="48"/>
    </row>
    <row r="227" spans="2:45" x14ac:dyDescent="0.2">
      <c r="B227" s="40">
        <v>217</v>
      </c>
      <c r="C227" s="41" t="s">
        <v>1104</v>
      </c>
      <c r="D227" s="41" t="s">
        <v>1086</v>
      </c>
      <c r="E227" s="41">
        <v>721</v>
      </c>
      <c r="F227" s="41" t="s">
        <v>746</v>
      </c>
      <c r="G227" s="41" t="str">
        <f t="shared" si="35"/>
        <v>BS</v>
      </c>
      <c r="H227" s="42" t="s">
        <v>1449</v>
      </c>
      <c r="I227" s="43">
        <v>41152</v>
      </c>
      <c r="J227" s="43" t="s">
        <v>704</v>
      </c>
      <c r="K227" s="43" t="s">
        <v>704</v>
      </c>
      <c r="L227" s="44">
        <v>10</v>
      </c>
      <c r="M227" s="45">
        <v>10</v>
      </c>
      <c r="N227" s="43" t="s">
        <v>17</v>
      </c>
      <c r="O227" s="43" t="s">
        <v>704</v>
      </c>
      <c r="P227" s="43" t="s">
        <v>534</v>
      </c>
      <c r="Q227" s="46">
        <v>255.26</v>
      </c>
      <c r="R227" s="46">
        <v>0</v>
      </c>
      <c r="S227" s="46">
        <v>0</v>
      </c>
      <c r="T227" s="46">
        <v>0</v>
      </c>
      <c r="U227" s="46">
        <v>0</v>
      </c>
      <c r="V227" s="46">
        <v>0</v>
      </c>
      <c r="W227" s="46">
        <v>255.26</v>
      </c>
      <c r="X227" s="46">
        <v>0</v>
      </c>
      <c r="Y227" s="46">
        <v>0</v>
      </c>
      <c r="Z227" s="46">
        <v>255.26</v>
      </c>
      <c r="AA227" s="46">
        <v>255.13</v>
      </c>
      <c r="AB227" s="46">
        <v>0.13</v>
      </c>
      <c r="AC227" s="46">
        <v>7.8401162790695533E-2</v>
      </c>
      <c r="AD227" s="46">
        <v>0</v>
      </c>
      <c r="AE227" s="31"/>
      <c r="AF227" s="31"/>
      <c r="AG227" s="46">
        <v>0.20906976744185474</v>
      </c>
      <c r="AH227" s="43">
        <f t="shared" si="36"/>
        <v>41153</v>
      </c>
      <c r="AI227" s="46"/>
      <c r="AJ227" s="43">
        <f t="shared" si="37"/>
        <v>41153</v>
      </c>
      <c r="AK227" s="43">
        <f t="shared" si="38"/>
        <v>44805</v>
      </c>
      <c r="AL227" s="47">
        <f t="shared" si="39"/>
        <v>32</v>
      </c>
      <c r="AM227" s="47">
        <f t="shared" si="40"/>
        <v>6.5334302325579605E-3</v>
      </c>
      <c r="AN227" s="47">
        <f t="shared" si="41"/>
        <v>20</v>
      </c>
      <c r="AO227" s="47">
        <f t="shared" si="42"/>
        <v>12</v>
      </c>
      <c r="AP227" s="47" t="b">
        <f t="shared" si="43"/>
        <v>0</v>
      </c>
      <c r="AQ227" s="47">
        <f t="shared" si="44"/>
        <v>7.8401162790695533E-2</v>
      </c>
      <c r="AR227" s="46">
        <f t="shared" si="45"/>
        <v>0</v>
      </c>
    </row>
    <row r="228" spans="2:45" x14ac:dyDescent="0.2">
      <c r="B228" s="40">
        <v>218</v>
      </c>
      <c r="C228" s="41" t="s">
        <v>1105</v>
      </c>
      <c r="D228" s="41" t="s">
        <v>1086</v>
      </c>
      <c r="E228" s="41">
        <v>721</v>
      </c>
      <c r="F228" s="41" t="s">
        <v>746</v>
      </c>
      <c r="G228" s="41" t="str">
        <f t="shared" si="35"/>
        <v>BS</v>
      </c>
      <c r="H228" s="42" t="s">
        <v>1450</v>
      </c>
      <c r="I228" s="43">
        <v>41152</v>
      </c>
      <c r="J228" s="43" t="s">
        <v>704</v>
      </c>
      <c r="K228" s="43" t="s">
        <v>704</v>
      </c>
      <c r="L228" s="44">
        <v>10</v>
      </c>
      <c r="M228" s="45">
        <v>10</v>
      </c>
      <c r="N228" s="43" t="s">
        <v>17</v>
      </c>
      <c r="O228" s="43" t="s">
        <v>704</v>
      </c>
      <c r="P228" s="43" t="s">
        <v>534</v>
      </c>
      <c r="Q228" s="46">
        <v>203.47</v>
      </c>
      <c r="R228" s="46">
        <v>0</v>
      </c>
      <c r="S228" s="46">
        <v>0</v>
      </c>
      <c r="T228" s="46">
        <v>0</v>
      </c>
      <c r="U228" s="46">
        <v>0</v>
      </c>
      <c r="V228" s="46">
        <v>0</v>
      </c>
      <c r="W228" s="46">
        <v>203.47</v>
      </c>
      <c r="X228" s="46">
        <v>0</v>
      </c>
      <c r="Y228" s="46">
        <v>0</v>
      </c>
      <c r="Z228" s="46">
        <v>203.47</v>
      </c>
      <c r="AA228" s="46">
        <v>203.34</v>
      </c>
      <c r="AB228" s="46">
        <v>0.13</v>
      </c>
      <c r="AC228" s="46">
        <v>7.8401162790695533E-2</v>
      </c>
      <c r="AD228" s="46">
        <v>0</v>
      </c>
      <c r="AE228" s="31"/>
      <c r="AF228" s="31"/>
      <c r="AG228" s="46">
        <v>0.20906976744185474</v>
      </c>
      <c r="AH228" s="43">
        <f t="shared" si="36"/>
        <v>41153</v>
      </c>
      <c r="AI228" s="46"/>
      <c r="AJ228" s="43">
        <f t="shared" si="37"/>
        <v>41153</v>
      </c>
      <c r="AK228" s="43">
        <f t="shared" si="38"/>
        <v>44805</v>
      </c>
      <c r="AL228" s="47">
        <f t="shared" si="39"/>
        <v>32</v>
      </c>
      <c r="AM228" s="47">
        <f t="shared" si="40"/>
        <v>6.5334302325579605E-3</v>
      </c>
      <c r="AN228" s="47">
        <f t="shared" si="41"/>
        <v>20</v>
      </c>
      <c r="AO228" s="47">
        <f t="shared" si="42"/>
        <v>12</v>
      </c>
      <c r="AP228" s="47" t="b">
        <f t="shared" si="43"/>
        <v>0</v>
      </c>
      <c r="AQ228" s="47">
        <f t="shared" si="44"/>
        <v>7.8401162790695533E-2</v>
      </c>
      <c r="AR228" s="46">
        <f t="shared" si="45"/>
        <v>0</v>
      </c>
    </row>
    <row r="229" spans="2:45" x14ac:dyDescent="0.2">
      <c r="B229" s="40">
        <v>219</v>
      </c>
      <c r="C229" s="41" t="s">
        <v>1106</v>
      </c>
      <c r="D229" s="41" t="s">
        <v>1086</v>
      </c>
      <c r="E229" s="41">
        <v>721</v>
      </c>
      <c r="F229" s="41" t="s">
        <v>746</v>
      </c>
      <c r="G229" s="41" t="str">
        <f t="shared" si="35"/>
        <v>BS</v>
      </c>
      <c r="H229" s="42" t="s">
        <v>1451</v>
      </c>
      <c r="I229" s="43">
        <v>41330</v>
      </c>
      <c r="J229" s="43" t="s">
        <v>704</v>
      </c>
      <c r="K229" s="43" t="s">
        <v>704</v>
      </c>
      <c r="L229" s="44">
        <v>10</v>
      </c>
      <c r="M229" s="45">
        <v>10</v>
      </c>
      <c r="N229" s="43" t="s">
        <v>17</v>
      </c>
      <c r="O229" s="43" t="s">
        <v>704</v>
      </c>
      <c r="P229" s="43" t="s">
        <v>534</v>
      </c>
      <c r="Q229" s="46">
        <v>239.36</v>
      </c>
      <c r="R229" s="46">
        <v>0</v>
      </c>
      <c r="S229" s="46">
        <v>0</v>
      </c>
      <c r="T229" s="46">
        <v>0</v>
      </c>
      <c r="U229" s="46">
        <v>0</v>
      </c>
      <c r="V229" s="46">
        <v>0</v>
      </c>
      <c r="W229" s="46">
        <v>239.36</v>
      </c>
      <c r="X229" s="46">
        <v>0</v>
      </c>
      <c r="Y229" s="46">
        <v>0</v>
      </c>
      <c r="Z229" s="46">
        <v>239.36</v>
      </c>
      <c r="AA229" s="46">
        <v>239.21</v>
      </c>
      <c r="AB229" s="46">
        <v>0.15</v>
      </c>
      <c r="AC229" s="46">
        <v>6.9151450053703795E-2</v>
      </c>
      <c r="AD229" s="46">
        <v>0</v>
      </c>
      <c r="AE229" s="31"/>
      <c r="AF229" s="31"/>
      <c r="AG229" s="46">
        <v>0.21897959183672869</v>
      </c>
      <c r="AH229" s="43">
        <f t="shared" si="36"/>
        <v>41334</v>
      </c>
      <c r="AI229" s="46"/>
      <c r="AJ229" s="43">
        <f t="shared" si="37"/>
        <v>41334</v>
      </c>
      <c r="AK229" s="43">
        <f t="shared" si="38"/>
        <v>44986</v>
      </c>
      <c r="AL229" s="47">
        <f t="shared" si="39"/>
        <v>38</v>
      </c>
      <c r="AM229" s="47">
        <f t="shared" si="40"/>
        <v>5.7626208378086493E-3</v>
      </c>
      <c r="AN229" s="47">
        <f t="shared" si="41"/>
        <v>26</v>
      </c>
      <c r="AO229" s="47">
        <f t="shared" si="42"/>
        <v>12</v>
      </c>
      <c r="AP229" s="47" t="b">
        <f t="shared" si="43"/>
        <v>0</v>
      </c>
      <c r="AQ229" s="47">
        <f t="shared" si="44"/>
        <v>6.9151450053703795E-2</v>
      </c>
      <c r="AR229" s="46">
        <f t="shared" si="45"/>
        <v>0</v>
      </c>
    </row>
    <row r="230" spans="2:45" x14ac:dyDescent="0.2">
      <c r="B230" s="40">
        <v>220</v>
      </c>
      <c r="C230" s="41" t="s">
        <v>1107</v>
      </c>
      <c r="D230" s="41" t="s">
        <v>1086</v>
      </c>
      <c r="E230" s="41">
        <v>721</v>
      </c>
      <c r="F230" s="41" t="s">
        <v>746</v>
      </c>
      <c r="G230" s="41" t="str">
        <f t="shared" si="35"/>
        <v>BS</v>
      </c>
      <c r="H230" s="42" t="s">
        <v>1452</v>
      </c>
      <c r="I230" s="43">
        <v>41432</v>
      </c>
      <c r="J230" s="43" t="s">
        <v>704</v>
      </c>
      <c r="K230" s="43" t="s">
        <v>704</v>
      </c>
      <c r="L230" s="44">
        <v>10</v>
      </c>
      <c r="M230" s="45">
        <v>10</v>
      </c>
      <c r="N230" s="43" t="s">
        <v>17</v>
      </c>
      <c r="O230" s="43" t="s">
        <v>704</v>
      </c>
      <c r="P230" s="43" t="s">
        <v>534</v>
      </c>
      <c r="Q230" s="46">
        <v>275.02</v>
      </c>
      <c r="R230" s="46">
        <v>0</v>
      </c>
      <c r="S230" s="46">
        <v>0</v>
      </c>
      <c r="T230" s="46">
        <v>0</v>
      </c>
      <c r="U230" s="46">
        <v>0</v>
      </c>
      <c r="V230" s="46">
        <v>0</v>
      </c>
      <c r="W230" s="46">
        <v>275.02</v>
      </c>
      <c r="X230" s="46">
        <v>0</v>
      </c>
      <c r="Y230" s="46">
        <v>0</v>
      </c>
      <c r="Z230" s="46">
        <v>275.02</v>
      </c>
      <c r="AA230" s="46">
        <v>274.85999999999996</v>
      </c>
      <c r="AB230" s="46">
        <v>0.16</v>
      </c>
      <c r="AC230" s="46">
        <v>6.409703504043579E-2</v>
      </c>
      <c r="AD230" s="46">
        <v>0</v>
      </c>
      <c r="AE230" s="31"/>
      <c r="AF230" s="31"/>
      <c r="AG230" s="46">
        <v>0.22433962264152527</v>
      </c>
      <c r="AH230" s="43">
        <f t="shared" si="36"/>
        <v>41456</v>
      </c>
      <c r="AI230" s="46"/>
      <c r="AJ230" s="43">
        <f t="shared" si="37"/>
        <v>41456</v>
      </c>
      <c r="AK230" s="43">
        <f t="shared" si="38"/>
        <v>45108</v>
      </c>
      <c r="AL230" s="47">
        <f t="shared" si="39"/>
        <v>42</v>
      </c>
      <c r="AM230" s="47">
        <f t="shared" si="40"/>
        <v>5.3414195867029822E-3</v>
      </c>
      <c r="AN230" s="47">
        <f t="shared" si="41"/>
        <v>30</v>
      </c>
      <c r="AO230" s="47">
        <f t="shared" si="42"/>
        <v>12</v>
      </c>
      <c r="AP230" s="47" t="b">
        <f t="shared" si="43"/>
        <v>0</v>
      </c>
      <c r="AQ230" s="47">
        <f t="shared" si="44"/>
        <v>6.409703504043579E-2</v>
      </c>
      <c r="AR230" s="46">
        <f t="shared" si="45"/>
        <v>0</v>
      </c>
    </row>
    <row r="231" spans="2:45" x14ac:dyDescent="0.2">
      <c r="B231" s="40">
        <v>221</v>
      </c>
      <c r="C231" s="41" t="s">
        <v>1108</v>
      </c>
      <c r="D231" s="41" t="s">
        <v>1086</v>
      </c>
      <c r="E231" s="41">
        <v>721</v>
      </c>
      <c r="F231" s="41" t="s">
        <v>746</v>
      </c>
      <c r="G231" s="41" t="str">
        <f t="shared" si="35"/>
        <v>BS</v>
      </c>
      <c r="H231" s="42" t="s">
        <v>1453</v>
      </c>
      <c r="I231" s="43">
        <v>41436</v>
      </c>
      <c r="J231" s="43" t="s">
        <v>704</v>
      </c>
      <c r="K231" s="43" t="s">
        <v>704</v>
      </c>
      <c r="L231" s="44">
        <v>10</v>
      </c>
      <c r="M231" s="45">
        <v>10</v>
      </c>
      <c r="N231" s="43" t="s">
        <v>17</v>
      </c>
      <c r="O231" s="43" t="s">
        <v>704</v>
      </c>
      <c r="P231" s="43" t="s">
        <v>534</v>
      </c>
      <c r="Q231" s="46">
        <v>434.42</v>
      </c>
      <c r="R231" s="46">
        <v>0</v>
      </c>
      <c r="S231" s="46">
        <v>0</v>
      </c>
      <c r="T231" s="46">
        <v>0</v>
      </c>
      <c r="U231" s="46">
        <v>0</v>
      </c>
      <c r="V231" s="46">
        <v>0</v>
      </c>
      <c r="W231" s="46">
        <v>434.42</v>
      </c>
      <c r="X231" s="46">
        <v>0</v>
      </c>
      <c r="Y231" s="46">
        <v>0</v>
      </c>
      <c r="Z231" s="46">
        <v>434.42</v>
      </c>
      <c r="AA231" s="46">
        <v>434.26</v>
      </c>
      <c r="AB231" s="46">
        <v>0.16</v>
      </c>
      <c r="AC231" s="46">
        <v>6.409703504043579E-2</v>
      </c>
      <c r="AD231" s="46">
        <v>0</v>
      </c>
      <c r="AE231" s="31"/>
      <c r="AF231" s="31"/>
      <c r="AG231" s="46">
        <v>0.22433962264152527</v>
      </c>
      <c r="AH231" s="43">
        <f t="shared" si="36"/>
        <v>41456</v>
      </c>
      <c r="AI231" s="46"/>
      <c r="AJ231" s="43">
        <f t="shared" si="37"/>
        <v>41456</v>
      </c>
      <c r="AK231" s="43">
        <f t="shared" si="38"/>
        <v>45108</v>
      </c>
      <c r="AL231" s="47">
        <f t="shared" si="39"/>
        <v>42</v>
      </c>
      <c r="AM231" s="47">
        <f t="shared" si="40"/>
        <v>5.3414195867029822E-3</v>
      </c>
      <c r="AN231" s="47">
        <f t="shared" si="41"/>
        <v>30</v>
      </c>
      <c r="AO231" s="47">
        <f t="shared" si="42"/>
        <v>12</v>
      </c>
      <c r="AP231" s="47" t="b">
        <f t="shared" si="43"/>
        <v>0</v>
      </c>
      <c r="AQ231" s="47">
        <f t="shared" si="44"/>
        <v>6.409703504043579E-2</v>
      </c>
      <c r="AR231" s="46">
        <f t="shared" si="45"/>
        <v>0</v>
      </c>
    </row>
    <row r="232" spans="2:45" x14ac:dyDescent="0.2">
      <c r="B232" s="40">
        <v>222</v>
      </c>
      <c r="C232" s="41" t="s">
        <v>1109</v>
      </c>
      <c r="D232" s="41" t="s">
        <v>1086</v>
      </c>
      <c r="E232" s="41">
        <v>721</v>
      </c>
      <c r="F232" s="41" t="s">
        <v>746</v>
      </c>
      <c r="G232" s="41" t="str">
        <f t="shared" si="35"/>
        <v>BS</v>
      </c>
      <c r="H232" s="42" t="s">
        <v>1454</v>
      </c>
      <c r="I232" s="43">
        <v>41444</v>
      </c>
      <c r="J232" s="43" t="s">
        <v>704</v>
      </c>
      <c r="K232" s="43" t="s">
        <v>704</v>
      </c>
      <c r="L232" s="44">
        <v>10</v>
      </c>
      <c r="M232" s="45">
        <v>10</v>
      </c>
      <c r="N232" s="43" t="s">
        <v>17</v>
      </c>
      <c r="O232" s="43" t="s">
        <v>704</v>
      </c>
      <c r="P232" s="43" t="s">
        <v>534</v>
      </c>
      <c r="Q232" s="46">
        <v>360.47</v>
      </c>
      <c r="R232" s="46">
        <v>0</v>
      </c>
      <c r="S232" s="46">
        <v>0</v>
      </c>
      <c r="T232" s="46">
        <v>0</v>
      </c>
      <c r="U232" s="46">
        <v>0</v>
      </c>
      <c r="V232" s="46">
        <v>0</v>
      </c>
      <c r="W232" s="46">
        <v>360.47</v>
      </c>
      <c r="X232" s="46">
        <v>0</v>
      </c>
      <c r="Y232" s="46">
        <v>0</v>
      </c>
      <c r="Z232" s="46">
        <v>360.47</v>
      </c>
      <c r="AA232" s="46">
        <v>360.31</v>
      </c>
      <c r="AB232" s="46">
        <v>0.16</v>
      </c>
      <c r="AC232" s="46">
        <v>6.409703504043579E-2</v>
      </c>
      <c r="AD232" s="46">
        <v>0</v>
      </c>
      <c r="AE232" s="31"/>
      <c r="AF232" s="31"/>
      <c r="AG232" s="46">
        <v>0.22433962264152527</v>
      </c>
      <c r="AH232" s="43">
        <f t="shared" si="36"/>
        <v>41456</v>
      </c>
      <c r="AI232" s="46"/>
      <c r="AJ232" s="43">
        <f t="shared" si="37"/>
        <v>41456</v>
      </c>
      <c r="AK232" s="43">
        <f t="shared" si="38"/>
        <v>45108</v>
      </c>
      <c r="AL232" s="47">
        <f t="shared" si="39"/>
        <v>42</v>
      </c>
      <c r="AM232" s="47">
        <f t="shared" si="40"/>
        <v>5.3414195867029822E-3</v>
      </c>
      <c r="AN232" s="47">
        <f t="shared" si="41"/>
        <v>30</v>
      </c>
      <c r="AO232" s="47">
        <f t="shared" si="42"/>
        <v>12</v>
      </c>
      <c r="AP232" s="47" t="b">
        <f t="shared" si="43"/>
        <v>0</v>
      </c>
      <c r="AQ232" s="47">
        <f t="shared" si="44"/>
        <v>6.409703504043579E-2</v>
      </c>
      <c r="AR232" s="46">
        <f t="shared" si="45"/>
        <v>0</v>
      </c>
    </row>
    <row r="233" spans="2:45" x14ac:dyDescent="0.2">
      <c r="B233" s="40">
        <v>223</v>
      </c>
      <c r="C233" s="41" t="s">
        <v>1110</v>
      </c>
      <c r="D233" s="41" t="s">
        <v>1086</v>
      </c>
      <c r="E233" s="41">
        <v>721</v>
      </c>
      <c r="F233" s="41" t="s">
        <v>746</v>
      </c>
      <c r="G233" s="41" t="str">
        <f t="shared" si="35"/>
        <v>BS</v>
      </c>
      <c r="H233" s="42" t="s">
        <v>1455</v>
      </c>
      <c r="I233" s="43">
        <v>41485</v>
      </c>
      <c r="J233" s="43" t="s">
        <v>704</v>
      </c>
      <c r="K233" s="43" t="s">
        <v>704</v>
      </c>
      <c r="L233" s="44">
        <v>10</v>
      </c>
      <c r="M233" s="45">
        <v>10</v>
      </c>
      <c r="N233" s="43" t="s">
        <v>17</v>
      </c>
      <c r="O233" s="43" t="s">
        <v>704</v>
      </c>
      <c r="P233" s="43" t="s">
        <v>534</v>
      </c>
      <c r="Q233" s="46">
        <v>542.62</v>
      </c>
      <c r="R233" s="46">
        <v>0</v>
      </c>
      <c r="S233" s="46">
        <v>0</v>
      </c>
      <c r="T233" s="46">
        <v>0</v>
      </c>
      <c r="U233" s="46">
        <v>0</v>
      </c>
      <c r="V233" s="46">
        <v>0</v>
      </c>
      <c r="W233" s="46">
        <v>542.62</v>
      </c>
      <c r="X233" s="46">
        <v>0</v>
      </c>
      <c r="Y233" s="46">
        <v>0</v>
      </c>
      <c r="Z233" s="46">
        <v>542.62</v>
      </c>
      <c r="AA233" s="46">
        <v>542.46</v>
      </c>
      <c r="AB233" s="46">
        <v>0.16</v>
      </c>
      <c r="AC233" s="46">
        <v>6.2945736434100619E-2</v>
      </c>
      <c r="AD233" s="46">
        <v>0</v>
      </c>
      <c r="AE233" s="31"/>
      <c r="AF233" s="31"/>
      <c r="AG233" s="46">
        <v>0.22555555555552725</v>
      </c>
      <c r="AH233" s="43">
        <f t="shared" si="36"/>
        <v>41487</v>
      </c>
      <c r="AI233" s="46"/>
      <c r="AJ233" s="43">
        <f t="shared" si="37"/>
        <v>41487</v>
      </c>
      <c r="AK233" s="43">
        <f t="shared" si="38"/>
        <v>45139</v>
      </c>
      <c r="AL233" s="47">
        <f t="shared" si="39"/>
        <v>43</v>
      </c>
      <c r="AM233" s="47">
        <f t="shared" si="40"/>
        <v>5.2454780361750521E-3</v>
      </c>
      <c r="AN233" s="47">
        <f t="shared" si="41"/>
        <v>31</v>
      </c>
      <c r="AO233" s="47">
        <f t="shared" si="42"/>
        <v>12</v>
      </c>
      <c r="AP233" s="47" t="b">
        <f t="shared" si="43"/>
        <v>0</v>
      </c>
      <c r="AQ233" s="47">
        <f t="shared" si="44"/>
        <v>6.2945736434100619E-2</v>
      </c>
      <c r="AR233" s="46">
        <f t="shared" si="45"/>
        <v>0</v>
      </c>
    </row>
    <row r="234" spans="2:45" x14ac:dyDescent="0.2">
      <c r="B234" s="40">
        <v>224</v>
      </c>
      <c r="C234" s="41" t="s">
        <v>1111</v>
      </c>
      <c r="D234" s="41" t="s">
        <v>1086</v>
      </c>
      <c r="E234" s="41">
        <v>721</v>
      </c>
      <c r="F234" s="41" t="s">
        <v>757</v>
      </c>
      <c r="G234" s="41" t="str">
        <f t="shared" si="35"/>
        <v>TS</v>
      </c>
      <c r="H234" s="42" t="s">
        <v>1456</v>
      </c>
      <c r="I234" s="43">
        <v>41507</v>
      </c>
      <c r="J234" s="43" t="s">
        <v>704</v>
      </c>
      <c r="K234" s="43" t="s">
        <v>704</v>
      </c>
      <c r="L234" s="44">
        <v>10</v>
      </c>
      <c r="M234" s="45">
        <v>10</v>
      </c>
      <c r="N234" s="43" t="s">
        <v>704</v>
      </c>
      <c r="O234" s="43" t="s">
        <v>704</v>
      </c>
      <c r="P234" s="43" t="s">
        <v>534</v>
      </c>
      <c r="Q234" s="46">
        <v>1196.78</v>
      </c>
      <c r="R234" s="46">
        <v>0</v>
      </c>
      <c r="S234" s="46">
        <v>0</v>
      </c>
      <c r="T234" s="46">
        <v>0</v>
      </c>
      <c r="U234" s="46">
        <v>0</v>
      </c>
      <c r="V234" s="46">
        <v>0</v>
      </c>
      <c r="W234" s="46">
        <v>1196.78</v>
      </c>
      <c r="X234" s="46">
        <v>0</v>
      </c>
      <c r="Y234" s="46">
        <v>0</v>
      </c>
      <c r="Z234" s="46">
        <v>1196.78</v>
      </c>
      <c r="AA234" s="46">
        <v>1196.6199999999999</v>
      </c>
      <c r="AB234" s="46">
        <v>0.16</v>
      </c>
      <c r="AC234" s="46">
        <v>6.1834710743793903E-2</v>
      </c>
      <c r="AD234" s="46">
        <v>0</v>
      </c>
      <c r="AE234" s="31"/>
      <c r="AF234" s="31"/>
      <c r="AG234" s="46">
        <v>0.2267272727272443</v>
      </c>
      <c r="AH234" s="43">
        <f t="shared" si="36"/>
        <v>41518</v>
      </c>
      <c r="AI234" s="46"/>
      <c r="AJ234" s="43">
        <f t="shared" si="37"/>
        <v>41518</v>
      </c>
      <c r="AK234" s="43">
        <f t="shared" si="38"/>
        <v>45170</v>
      </c>
      <c r="AL234" s="47">
        <f t="shared" si="39"/>
        <v>44</v>
      </c>
      <c r="AM234" s="47">
        <f t="shared" si="40"/>
        <v>5.1528925619828249E-3</v>
      </c>
      <c r="AN234" s="47">
        <f t="shared" si="41"/>
        <v>32</v>
      </c>
      <c r="AO234" s="47">
        <f t="shared" si="42"/>
        <v>12</v>
      </c>
      <c r="AP234" s="47" t="b">
        <f t="shared" si="43"/>
        <v>0</v>
      </c>
      <c r="AQ234" s="47">
        <f t="shared" si="44"/>
        <v>6.1834710743793903E-2</v>
      </c>
      <c r="AR234" s="46">
        <f t="shared" si="45"/>
        <v>0</v>
      </c>
    </row>
    <row r="235" spans="2:45" x14ac:dyDescent="0.2">
      <c r="B235" s="40">
        <v>225</v>
      </c>
      <c r="C235" s="41" t="s">
        <v>1112</v>
      </c>
      <c r="D235" s="41" t="s">
        <v>1086</v>
      </c>
      <c r="E235" s="41">
        <v>721</v>
      </c>
      <c r="F235" s="41" t="s">
        <v>757</v>
      </c>
      <c r="G235" s="41" t="str">
        <f t="shared" si="35"/>
        <v>TS</v>
      </c>
      <c r="H235" s="42" t="s">
        <v>1457</v>
      </c>
      <c r="I235" s="43">
        <v>41520</v>
      </c>
      <c r="J235" s="43" t="s">
        <v>704</v>
      </c>
      <c r="K235" s="43" t="s">
        <v>704</v>
      </c>
      <c r="L235" s="44">
        <v>10</v>
      </c>
      <c r="M235" s="45">
        <v>10</v>
      </c>
      <c r="N235" s="43" t="s">
        <v>704</v>
      </c>
      <c r="O235" s="43" t="s">
        <v>704</v>
      </c>
      <c r="P235" s="43" t="s">
        <v>534</v>
      </c>
      <c r="Q235" s="46">
        <v>1196.78</v>
      </c>
      <c r="R235" s="46">
        <v>0</v>
      </c>
      <c r="S235" s="46">
        <v>0</v>
      </c>
      <c r="T235" s="46">
        <v>0</v>
      </c>
      <c r="U235" s="46">
        <v>0</v>
      </c>
      <c r="V235" s="46">
        <v>0</v>
      </c>
      <c r="W235" s="46">
        <v>1196.78</v>
      </c>
      <c r="X235" s="46">
        <v>0</v>
      </c>
      <c r="Y235" s="46">
        <v>0</v>
      </c>
      <c r="Z235" s="46">
        <v>1196.78</v>
      </c>
      <c r="AA235" s="46">
        <v>1196.6099999999999</v>
      </c>
      <c r="AB235" s="46">
        <v>0.17</v>
      </c>
      <c r="AC235" s="46">
        <v>6.0761904761897141E-2</v>
      </c>
      <c r="AD235" s="46">
        <v>0</v>
      </c>
      <c r="AE235" s="31"/>
      <c r="AF235" s="31"/>
      <c r="AG235" s="46">
        <v>0.22785714285711428</v>
      </c>
      <c r="AH235" s="43">
        <f t="shared" si="36"/>
        <v>41548</v>
      </c>
      <c r="AI235" s="46"/>
      <c r="AJ235" s="43">
        <f t="shared" si="37"/>
        <v>41548</v>
      </c>
      <c r="AK235" s="43">
        <f t="shared" si="38"/>
        <v>45200</v>
      </c>
      <c r="AL235" s="47">
        <f t="shared" si="39"/>
        <v>45</v>
      </c>
      <c r="AM235" s="47">
        <f t="shared" si="40"/>
        <v>5.0634920634914284E-3</v>
      </c>
      <c r="AN235" s="47">
        <f t="shared" si="41"/>
        <v>33</v>
      </c>
      <c r="AO235" s="47">
        <f t="shared" si="42"/>
        <v>12</v>
      </c>
      <c r="AP235" s="47" t="b">
        <f t="shared" si="43"/>
        <v>0</v>
      </c>
      <c r="AQ235" s="47">
        <f t="shared" si="44"/>
        <v>6.0761904761897141E-2</v>
      </c>
      <c r="AR235" s="46">
        <f t="shared" si="45"/>
        <v>0</v>
      </c>
    </row>
    <row r="236" spans="2:45" x14ac:dyDescent="0.2">
      <c r="B236" s="40">
        <v>226</v>
      </c>
      <c r="C236" s="41" t="s">
        <v>1113</v>
      </c>
      <c r="D236" s="41" t="s">
        <v>1114</v>
      </c>
      <c r="E236" s="41">
        <v>721</v>
      </c>
      <c r="F236" s="41" t="s">
        <v>757</v>
      </c>
      <c r="G236" s="41" t="str">
        <f t="shared" si="35"/>
        <v>TS</v>
      </c>
      <c r="H236" s="42" t="s">
        <v>1458</v>
      </c>
      <c r="I236" s="43">
        <v>41500</v>
      </c>
      <c r="J236" s="43" t="s">
        <v>704</v>
      </c>
      <c r="K236" s="43" t="s">
        <v>704</v>
      </c>
      <c r="L236" s="44">
        <v>4</v>
      </c>
      <c r="M236" s="45" t="s">
        <v>1519</v>
      </c>
      <c r="N236" s="43" t="s">
        <v>704</v>
      </c>
      <c r="O236" s="43" t="s">
        <v>704</v>
      </c>
      <c r="P236" s="43" t="s">
        <v>534</v>
      </c>
      <c r="Q236" s="46">
        <v>477.87</v>
      </c>
      <c r="R236" s="46">
        <v>0</v>
      </c>
      <c r="S236" s="46">
        <v>0</v>
      </c>
      <c r="T236" s="46">
        <v>0</v>
      </c>
      <c r="U236" s="46">
        <v>0</v>
      </c>
      <c r="V236" s="46">
        <v>0</v>
      </c>
      <c r="W236" s="46">
        <v>477.87</v>
      </c>
      <c r="X236" s="46">
        <v>0</v>
      </c>
      <c r="Y236" s="46">
        <v>0</v>
      </c>
      <c r="Z236" s="46">
        <v>477.87</v>
      </c>
      <c r="AA236" s="46">
        <v>477.87</v>
      </c>
      <c r="AB236" s="46">
        <v>0</v>
      </c>
      <c r="AC236" s="46">
        <v>0</v>
      </c>
      <c r="AD236" s="46">
        <v>0</v>
      </c>
      <c r="AE236" s="31"/>
      <c r="AF236" s="31"/>
      <c r="AG236" s="46">
        <v>0</v>
      </c>
      <c r="AH236" s="43">
        <f t="shared" si="36"/>
        <v>41518</v>
      </c>
      <c r="AI236" s="46"/>
      <c r="AJ236" s="43">
        <f t="shared" si="37"/>
        <v>41518</v>
      </c>
      <c r="AK236" s="43">
        <f t="shared" si="38"/>
        <v>42979</v>
      </c>
      <c r="AL236" s="47" t="b">
        <f t="shared" si="39"/>
        <v>0</v>
      </c>
      <c r="AM236" s="47" t="b">
        <f t="shared" si="40"/>
        <v>0</v>
      </c>
      <c r="AN236" s="47" t="b">
        <f t="shared" si="41"/>
        <v>0</v>
      </c>
      <c r="AO236" s="47">
        <f t="shared" si="42"/>
        <v>0</v>
      </c>
      <c r="AP236" s="47" t="b">
        <f t="shared" si="43"/>
        <v>1</v>
      </c>
      <c r="AQ236" s="47">
        <f t="shared" si="44"/>
        <v>0</v>
      </c>
      <c r="AR236" s="46">
        <f t="shared" si="45"/>
        <v>0</v>
      </c>
    </row>
    <row r="237" spans="2:45" x14ac:dyDescent="0.2">
      <c r="B237" s="40">
        <v>227</v>
      </c>
      <c r="C237" s="41" t="s">
        <v>1115</v>
      </c>
      <c r="D237" s="41" t="s">
        <v>1116</v>
      </c>
      <c r="E237" s="41">
        <v>721</v>
      </c>
      <c r="F237" s="41" t="s">
        <v>783</v>
      </c>
      <c r="G237" s="41" t="str">
        <f t="shared" si="35"/>
        <v>TS</v>
      </c>
      <c r="H237" s="42" t="s">
        <v>1459</v>
      </c>
      <c r="I237" s="43">
        <v>41534</v>
      </c>
      <c r="J237" s="43" t="s">
        <v>704</v>
      </c>
      <c r="K237" s="43" t="s">
        <v>704</v>
      </c>
      <c r="L237" s="44">
        <v>7</v>
      </c>
      <c r="M237" s="45">
        <v>7</v>
      </c>
      <c r="N237" s="43" t="s">
        <v>704</v>
      </c>
      <c r="O237" s="43" t="s">
        <v>704</v>
      </c>
      <c r="P237" s="43" t="s">
        <v>534</v>
      </c>
      <c r="Q237" s="46">
        <v>322.06</v>
      </c>
      <c r="R237" s="46">
        <v>0</v>
      </c>
      <c r="S237" s="46">
        <v>0</v>
      </c>
      <c r="T237" s="46">
        <v>0</v>
      </c>
      <c r="U237" s="46">
        <v>0</v>
      </c>
      <c r="V237" s="46">
        <v>0</v>
      </c>
      <c r="W237" s="46">
        <v>322.06</v>
      </c>
      <c r="X237" s="46">
        <v>0</v>
      </c>
      <c r="Y237" s="46">
        <v>0</v>
      </c>
      <c r="Z237" s="46">
        <v>322.06</v>
      </c>
      <c r="AA237" s="46">
        <v>322.06</v>
      </c>
      <c r="AB237" s="46">
        <v>0</v>
      </c>
      <c r="AC237" s="46">
        <v>32.20600000000001</v>
      </c>
      <c r="AD237" s="46">
        <v>0</v>
      </c>
      <c r="AE237" s="31"/>
      <c r="AF237" s="31"/>
      <c r="AG237" s="46">
        <v>32.20600000000001</v>
      </c>
      <c r="AH237" s="43">
        <f t="shared" si="36"/>
        <v>41548</v>
      </c>
      <c r="AI237" s="46"/>
      <c r="AJ237" s="43">
        <f t="shared" si="37"/>
        <v>41548</v>
      </c>
      <c r="AK237" s="43">
        <f t="shared" si="38"/>
        <v>44105</v>
      </c>
      <c r="AL237" s="47">
        <f t="shared" si="39"/>
        <v>9</v>
      </c>
      <c r="AM237" s="47">
        <f t="shared" si="40"/>
        <v>3.5784444444444454</v>
      </c>
      <c r="AN237" s="47" t="b">
        <f t="shared" si="41"/>
        <v>0</v>
      </c>
      <c r="AO237" s="47">
        <f t="shared" si="42"/>
        <v>9</v>
      </c>
      <c r="AP237" s="47" t="b">
        <f t="shared" si="43"/>
        <v>1</v>
      </c>
      <c r="AQ237" s="47">
        <f t="shared" si="44"/>
        <v>32.20600000000001</v>
      </c>
      <c r="AR237" s="46">
        <f t="shared" si="45"/>
        <v>0</v>
      </c>
    </row>
    <row r="238" spans="2:45" x14ac:dyDescent="0.2">
      <c r="B238" s="40">
        <v>228</v>
      </c>
      <c r="C238" s="41" t="s">
        <v>1117</v>
      </c>
      <c r="D238" s="41" t="s">
        <v>1116</v>
      </c>
      <c r="E238" s="41">
        <v>721</v>
      </c>
      <c r="F238" s="41" t="s">
        <v>783</v>
      </c>
      <c r="G238" s="41" t="str">
        <f t="shared" si="35"/>
        <v>TS</v>
      </c>
      <c r="H238" s="42" t="s">
        <v>1460</v>
      </c>
      <c r="I238" s="43">
        <v>41576</v>
      </c>
      <c r="J238" s="43" t="s">
        <v>704</v>
      </c>
      <c r="K238" s="43" t="s">
        <v>704</v>
      </c>
      <c r="L238" s="44">
        <v>7</v>
      </c>
      <c r="M238" s="45">
        <v>7</v>
      </c>
      <c r="N238" s="43" t="s">
        <v>704</v>
      </c>
      <c r="O238" s="43" t="s">
        <v>704</v>
      </c>
      <c r="P238" s="43" t="s">
        <v>534</v>
      </c>
      <c r="Q238" s="46">
        <v>324.66000000000003</v>
      </c>
      <c r="R238" s="46">
        <v>0</v>
      </c>
      <c r="S238" s="46">
        <v>0</v>
      </c>
      <c r="T238" s="46">
        <v>0</v>
      </c>
      <c r="U238" s="46">
        <v>0</v>
      </c>
      <c r="V238" s="46">
        <v>0</v>
      </c>
      <c r="W238" s="46">
        <v>324.66000000000003</v>
      </c>
      <c r="X238" s="46">
        <v>0</v>
      </c>
      <c r="Y238" s="46">
        <v>0</v>
      </c>
      <c r="Z238" s="46">
        <v>324.66000000000003</v>
      </c>
      <c r="AA238" s="46">
        <v>324.66000000000003</v>
      </c>
      <c r="AB238" s="46">
        <v>0</v>
      </c>
      <c r="AC238" s="46">
        <v>36.441428571428574</v>
      </c>
      <c r="AD238" s="46">
        <v>0</v>
      </c>
      <c r="AE238" s="31"/>
      <c r="AF238" s="31"/>
      <c r="AG238" s="46">
        <v>36.441428571428574</v>
      </c>
      <c r="AH238" s="43">
        <f t="shared" si="36"/>
        <v>41579</v>
      </c>
      <c r="AI238" s="46"/>
      <c r="AJ238" s="43">
        <f t="shared" si="37"/>
        <v>41579</v>
      </c>
      <c r="AK238" s="43">
        <f t="shared" si="38"/>
        <v>44136</v>
      </c>
      <c r="AL238" s="47">
        <f t="shared" si="39"/>
        <v>10</v>
      </c>
      <c r="AM238" s="47">
        <f t="shared" si="40"/>
        <v>3.6441428571428576</v>
      </c>
      <c r="AN238" s="47" t="b">
        <f t="shared" si="41"/>
        <v>0</v>
      </c>
      <c r="AO238" s="47">
        <f t="shared" si="42"/>
        <v>10</v>
      </c>
      <c r="AP238" s="47" t="b">
        <f t="shared" si="43"/>
        <v>1</v>
      </c>
      <c r="AQ238" s="47">
        <f t="shared" si="44"/>
        <v>36.441428571428574</v>
      </c>
      <c r="AR238" s="46">
        <f t="shared" si="45"/>
        <v>0</v>
      </c>
    </row>
    <row r="239" spans="2:45" x14ac:dyDescent="0.2">
      <c r="B239" s="40">
        <v>229</v>
      </c>
      <c r="C239" s="41" t="s">
        <v>1118</v>
      </c>
      <c r="D239" s="41" t="s">
        <v>1086</v>
      </c>
      <c r="E239" s="41">
        <v>721</v>
      </c>
      <c r="F239" s="41" t="s">
        <v>746</v>
      </c>
      <c r="G239" s="41" t="str">
        <f t="shared" si="35"/>
        <v>BS</v>
      </c>
      <c r="H239" s="42" t="s">
        <v>1461</v>
      </c>
      <c r="I239" s="43">
        <v>41605</v>
      </c>
      <c r="J239" s="43" t="s">
        <v>704</v>
      </c>
      <c r="K239" s="43" t="s">
        <v>704</v>
      </c>
      <c r="L239" s="44">
        <v>10</v>
      </c>
      <c r="M239" s="45">
        <v>10</v>
      </c>
      <c r="N239" s="43" t="s">
        <v>17</v>
      </c>
      <c r="O239" s="43" t="s">
        <v>704</v>
      </c>
      <c r="P239" s="43" t="s">
        <v>534</v>
      </c>
      <c r="Q239" s="46">
        <v>485.89</v>
      </c>
      <c r="R239" s="46">
        <v>0</v>
      </c>
      <c r="S239" s="46">
        <v>0</v>
      </c>
      <c r="T239" s="46">
        <v>0</v>
      </c>
      <c r="U239" s="46">
        <v>0</v>
      </c>
      <c r="V239" s="46">
        <v>0</v>
      </c>
      <c r="W239" s="46">
        <v>485.89</v>
      </c>
      <c r="X239" s="46">
        <v>0</v>
      </c>
      <c r="Y239" s="46">
        <v>0</v>
      </c>
      <c r="Z239" s="46">
        <v>485.89</v>
      </c>
      <c r="AA239" s="46">
        <v>485.71999999999997</v>
      </c>
      <c r="AB239" s="46">
        <v>0.17</v>
      </c>
      <c r="AC239" s="46">
        <v>5.8723404255323283E-2</v>
      </c>
      <c r="AD239" s="46">
        <v>0</v>
      </c>
      <c r="AE239" s="31"/>
      <c r="AF239" s="31"/>
      <c r="AG239" s="46">
        <v>0.23000000000001622</v>
      </c>
      <c r="AH239" s="43">
        <f t="shared" si="36"/>
        <v>41609</v>
      </c>
      <c r="AI239" s="46"/>
      <c r="AJ239" s="43">
        <f t="shared" si="37"/>
        <v>41609</v>
      </c>
      <c r="AK239" s="43">
        <f t="shared" si="38"/>
        <v>45261</v>
      </c>
      <c r="AL239" s="47">
        <f t="shared" si="39"/>
        <v>47</v>
      </c>
      <c r="AM239" s="47">
        <f t="shared" si="40"/>
        <v>4.8936170212769406E-3</v>
      </c>
      <c r="AN239" s="47">
        <f t="shared" si="41"/>
        <v>35</v>
      </c>
      <c r="AO239" s="47">
        <f t="shared" si="42"/>
        <v>12</v>
      </c>
      <c r="AP239" s="47" t="b">
        <f t="shared" si="43"/>
        <v>0</v>
      </c>
      <c r="AQ239" s="47">
        <f t="shared" si="44"/>
        <v>5.8723404255323283E-2</v>
      </c>
      <c r="AR239" s="46">
        <f t="shared" si="45"/>
        <v>0</v>
      </c>
    </row>
    <row r="240" spans="2:45" x14ac:dyDescent="0.2">
      <c r="B240" s="40">
        <v>230</v>
      </c>
      <c r="C240" s="41" t="s">
        <v>1119</v>
      </c>
      <c r="D240" s="41" t="s">
        <v>1116</v>
      </c>
      <c r="E240" s="41">
        <v>721</v>
      </c>
      <c r="F240" s="41" t="s">
        <v>783</v>
      </c>
      <c r="G240" s="41" t="str">
        <f t="shared" si="35"/>
        <v>TS</v>
      </c>
      <c r="H240" s="42" t="s">
        <v>1462</v>
      </c>
      <c r="I240" s="43">
        <v>41620</v>
      </c>
      <c r="J240" s="43" t="s">
        <v>704</v>
      </c>
      <c r="K240" s="43" t="s">
        <v>704</v>
      </c>
      <c r="L240" s="44">
        <v>7</v>
      </c>
      <c r="M240" s="45">
        <v>7</v>
      </c>
      <c r="N240" s="43" t="s">
        <v>704</v>
      </c>
      <c r="O240" s="43" t="s">
        <v>704</v>
      </c>
      <c r="P240" s="43" t="s">
        <v>534</v>
      </c>
      <c r="Q240" s="46">
        <v>318.58</v>
      </c>
      <c r="R240" s="46">
        <v>0</v>
      </c>
      <c r="S240" s="46">
        <v>0</v>
      </c>
      <c r="T240" s="46">
        <v>0</v>
      </c>
      <c r="U240" s="46">
        <v>0</v>
      </c>
      <c r="V240" s="46">
        <v>0</v>
      </c>
      <c r="W240" s="46">
        <v>318.58</v>
      </c>
      <c r="X240" s="46">
        <v>0</v>
      </c>
      <c r="Y240" s="46">
        <v>0</v>
      </c>
      <c r="Z240" s="46">
        <v>318.58</v>
      </c>
      <c r="AA240" s="46">
        <v>318.58</v>
      </c>
      <c r="AB240" s="46">
        <v>0</v>
      </c>
      <c r="AC240" s="46">
        <v>43.532670807453428</v>
      </c>
      <c r="AD240" s="46">
        <v>0</v>
      </c>
      <c r="AE240" s="31"/>
      <c r="AF240" s="31"/>
      <c r="AG240" s="46">
        <v>43.532670807453428</v>
      </c>
      <c r="AH240" s="43">
        <f t="shared" si="36"/>
        <v>41640</v>
      </c>
      <c r="AI240" s="46"/>
      <c r="AJ240" s="43">
        <f t="shared" si="37"/>
        <v>41640</v>
      </c>
      <c r="AK240" s="43">
        <f t="shared" si="38"/>
        <v>44197</v>
      </c>
      <c r="AL240" s="47">
        <f t="shared" si="39"/>
        <v>12</v>
      </c>
      <c r="AM240" s="47">
        <f t="shared" si="40"/>
        <v>3.6277225672877855</v>
      </c>
      <c r="AN240" s="47">
        <f t="shared" si="41"/>
        <v>0</v>
      </c>
      <c r="AO240" s="47">
        <f t="shared" si="42"/>
        <v>12</v>
      </c>
      <c r="AP240" s="47" t="b">
        <f t="shared" si="43"/>
        <v>0</v>
      </c>
      <c r="AQ240" s="47">
        <f t="shared" si="44"/>
        <v>43.532670807453428</v>
      </c>
      <c r="AR240" s="46">
        <f t="shared" si="45"/>
        <v>0</v>
      </c>
    </row>
    <row r="241" spans="2:45" x14ac:dyDescent="0.2">
      <c r="B241" s="40">
        <v>231</v>
      </c>
      <c r="C241" s="41" t="s">
        <v>1120</v>
      </c>
      <c r="D241" s="41" t="s">
        <v>1086</v>
      </c>
      <c r="E241" s="41">
        <v>721</v>
      </c>
      <c r="F241" s="41" t="s">
        <v>746</v>
      </c>
      <c r="G241" s="41" t="str">
        <f t="shared" si="35"/>
        <v>BS</v>
      </c>
      <c r="H241" s="42" t="s">
        <v>1463</v>
      </c>
      <c r="I241" s="43">
        <v>41648</v>
      </c>
      <c r="J241" s="43" t="s">
        <v>704</v>
      </c>
      <c r="K241" s="43" t="s">
        <v>704</v>
      </c>
      <c r="L241" s="44">
        <v>10</v>
      </c>
      <c r="M241" s="45">
        <v>10</v>
      </c>
      <c r="N241" s="43" t="s">
        <v>17</v>
      </c>
      <c r="O241" s="43" t="s">
        <v>704</v>
      </c>
      <c r="P241" s="43" t="s">
        <v>534</v>
      </c>
      <c r="Q241" s="46">
        <v>340.84</v>
      </c>
      <c r="R241" s="46">
        <v>0</v>
      </c>
      <c r="S241" s="46">
        <v>0</v>
      </c>
      <c r="T241" s="46">
        <v>0</v>
      </c>
      <c r="U241" s="46">
        <v>0</v>
      </c>
      <c r="V241" s="46">
        <v>0</v>
      </c>
      <c r="W241" s="46">
        <v>340.84</v>
      </c>
      <c r="X241" s="46">
        <v>0</v>
      </c>
      <c r="Y241" s="46">
        <v>0</v>
      </c>
      <c r="Z241" s="46">
        <v>340.84</v>
      </c>
      <c r="AA241" s="46">
        <v>340.65999999999997</v>
      </c>
      <c r="AB241" s="46">
        <v>0.18</v>
      </c>
      <c r="AC241" s="46">
        <v>5.6816326530616253E-2</v>
      </c>
      <c r="AD241" s="46">
        <v>0</v>
      </c>
      <c r="AE241" s="31"/>
      <c r="AF241" s="31"/>
      <c r="AG241" s="46">
        <v>0.23200000000001636</v>
      </c>
      <c r="AH241" s="43">
        <f t="shared" si="36"/>
        <v>41671</v>
      </c>
      <c r="AI241" s="46"/>
      <c r="AJ241" s="43">
        <f t="shared" si="37"/>
        <v>41671</v>
      </c>
      <c r="AK241" s="43">
        <f t="shared" si="38"/>
        <v>45323</v>
      </c>
      <c r="AL241" s="47">
        <f t="shared" si="39"/>
        <v>49</v>
      </c>
      <c r="AM241" s="47">
        <f t="shared" si="40"/>
        <v>4.7346938775513544E-3</v>
      </c>
      <c r="AN241" s="47">
        <f t="shared" si="41"/>
        <v>37</v>
      </c>
      <c r="AO241" s="47">
        <f t="shared" si="42"/>
        <v>12</v>
      </c>
      <c r="AP241" s="47" t="b">
        <f t="shared" si="43"/>
        <v>0</v>
      </c>
      <c r="AQ241" s="47">
        <f t="shared" si="44"/>
        <v>5.6816326530616253E-2</v>
      </c>
      <c r="AR241" s="46">
        <f t="shared" si="45"/>
        <v>0</v>
      </c>
    </row>
    <row r="242" spans="2:45" x14ac:dyDescent="0.2">
      <c r="B242" s="40">
        <v>232</v>
      </c>
      <c r="C242" s="41" t="s">
        <v>1120</v>
      </c>
      <c r="D242" s="41" t="s">
        <v>1086</v>
      </c>
      <c r="E242" s="41">
        <v>721</v>
      </c>
      <c r="F242" s="41" t="s">
        <v>816</v>
      </c>
      <c r="G242" s="41" t="str">
        <f t="shared" si="35"/>
        <v>TS</v>
      </c>
      <c r="H242" s="42" t="s">
        <v>1464</v>
      </c>
      <c r="I242" s="43">
        <v>41648</v>
      </c>
      <c r="J242" s="43" t="s">
        <v>704</v>
      </c>
      <c r="K242" s="43" t="s">
        <v>704</v>
      </c>
      <c r="L242" s="44">
        <v>10</v>
      </c>
      <c r="M242" s="45">
        <v>10</v>
      </c>
      <c r="N242" s="43" t="s">
        <v>704</v>
      </c>
      <c r="O242" s="43" t="s">
        <v>704</v>
      </c>
      <c r="P242" s="43" t="s">
        <v>534</v>
      </c>
      <c r="Q242" s="46">
        <v>340.84</v>
      </c>
      <c r="R242" s="46">
        <v>0</v>
      </c>
      <c r="S242" s="46">
        <v>0</v>
      </c>
      <c r="T242" s="46">
        <v>0</v>
      </c>
      <c r="U242" s="46">
        <v>0</v>
      </c>
      <c r="V242" s="46">
        <v>0</v>
      </c>
      <c r="W242" s="46">
        <v>340.84</v>
      </c>
      <c r="X242" s="46">
        <v>0</v>
      </c>
      <c r="Y242" s="46">
        <v>0</v>
      </c>
      <c r="Z242" s="46">
        <v>340.84</v>
      </c>
      <c r="AA242" s="46">
        <v>340.65999999999997</v>
      </c>
      <c r="AB242" s="46">
        <v>0.18</v>
      </c>
      <c r="AC242" s="46">
        <v>5.6816326530616253E-2</v>
      </c>
      <c r="AD242" s="46">
        <v>0</v>
      </c>
      <c r="AE242" s="31"/>
      <c r="AF242" s="31"/>
      <c r="AG242" s="46">
        <v>0.23200000000001636</v>
      </c>
      <c r="AH242" s="43">
        <f t="shared" si="36"/>
        <v>41671</v>
      </c>
      <c r="AI242" s="46"/>
      <c r="AJ242" s="43">
        <f t="shared" si="37"/>
        <v>41671</v>
      </c>
      <c r="AK242" s="43">
        <f t="shared" si="38"/>
        <v>45323</v>
      </c>
      <c r="AL242" s="47">
        <f t="shared" si="39"/>
        <v>49</v>
      </c>
      <c r="AM242" s="47">
        <f t="shared" si="40"/>
        <v>4.7346938775513544E-3</v>
      </c>
      <c r="AN242" s="47">
        <f t="shared" si="41"/>
        <v>37</v>
      </c>
      <c r="AO242" s="47">
        <f t="shared" si="42"/>
        <v>12</v>
      </c>
      <c r="AP242" s="47" t="b">
        <f t="shared" si="43"/>
        <v>0</v>
      </c>
      <c r="AQ242" s="47">
        <f t="shared" si="44"/>
        <v>5.6816326530616253E-2</v>
      </c>
      <c r="AR242" s="46">
        <f t="shared" si="45"/>
        <v>0</v>
      </c>
    </row>
    <row r="243" spans="2:45" x14ac:dyDescent="0.2">
      <c r="B243" s="40">
        <v>233</v>
      </c>
      <c r="C243" s="41" t="s">
        <v>1121</v>
      </c>
      <c r="D243" s="41" t="s">
        <v>1086</v>
      </c>
      <c r="E243" s="41">
        <v>721</v>
      </c>
      <c r="F243" s="41" t="s">
        <v>746</v>
      </c>
      <c r="G243" s="41" t="str">
        <f t="shared" si="35"/>
        <v>BS</v>
      </c>
      <c r="H243" s="42" t="s">
        <v>1465</v>
      </c>
      <c r="I243" s="43">
        <v>41726</v>
      </c>
      <c r="J243" s="43" t="s">
        <v>704</v>
      </c>
      <c r="K243" s="43" t="s">
        <v>704</v>
      </c>
      <c r="L243" s="44">
        <v>10</v>
      </c>
      <c r="M243" s="45">
        <v>10</v>
      </c>
      <c r="N243" s="43" t="s">
        <v>17</v>
      </c>
      <c r="O243" s="43" t="s">
        <v>704</v>
      </c>
      <c r="P243" s="43" t="s">
        <v>534</v>
      </c>
      <c r="Q243" s="46">
        <v>478.71</v>
      </c>
      <c r="R243" s="46">
        <v>0</v>
      </c>
      <c r="S243" s="46">
        <v>0</v>
      </c>
      <c r="T243" s="46">
        <v>0</v>
      </c>
      <c r="U243" s="46">
        <v>0</v>
      </c>
      <c r="V243" s="46">
        <v>0</v>
      </c>
      <c r="W243" s="46">
        <v>478.71</v>
      </c>
      <c r="X243" s="46">
        <v>0</v>
      </c>
      <c r="Y243" s="46">
        <v>0</v>
      </c>
      <c r="Z243" s="46">
        <v>478.71</v>
      </c>
      <c r="AA243" s="46">
        <v>478.53</v>
      </c>
      <c r="AB243" s="46">
        <v>0.18</v>
      </c>
      <c r="AC243" s="46">
        <v>5.5028462998106348E-2</v>
      </c>
      <c r="AD243" s="46">
        <v>0</v>
      </c>
      <c r="AE243" s="31"/>
      <c r="AF243" s="31"/>
      <c r="AG243" s="46">
        <v>0.23387096774195199</v>
      </c>
      <c r="AH243" s="43">
        <f t="shared" si="36"/>
        <v>41730</v>
      </c>
      <c r="AI243" s="46"/>
      <c r="AJ243" s="43">
        <f t="shared" si="37"/>
        <v>41730</v>
      </c>
      <c r="AK243" s="43">
        <f t="shared" si="38"/>
        <v>45383</v>
      </c>
      <c r="AL243" s="47">
        <f t="shared" si="39"/>
        <v>51</v>
      </c>
      <c r="AM243" s="47">
        <f t="shared" si="40"/>
        <v>4.5857052498421954E-3</v>
      </c>
      <c r="AN243" s="47">
        <f t="shared" si="41"/>
        <v>39</v>
      </c>
      <c r="AO243" s="47">
        <f t="shared" si="42"/>
        <v>12</v>
      </c>
      <c r="AP243" s="47" t="b">
        <f t="shared" si="43"/>
        <v>0</v>
      </c>
      <c r="AQ243" s="47">
        <f t="shared" si="44"/>
        <v>5.5028462998106348E-2</v>
      </c>
      <c r="AR243" s="46">
        <f t="shared" si="45"/>
        <v>0</v>
      </c>
    </row>
    <row r="244" spans="2:45" x14ac:dyDescent="0.2">
      <c r="B244" s="40">
        <v>234</v>
      </c>
      <c r="C244" s="41" t="s">
        <v>1122</v>
      </c>
      <c r="D244" s="41" t="s">
        <v>1033</v>
      </c>
      <c r="E244" s="41">
        <v>724</v>
      </c>
      <c r="F244" s="41" t="s">
        <v>806</v>
      </c>
      <c r="G244" s="41" t="str">
        <f t="shared" si="35"/>
        <v>TS</v>
      </c>
      <c r="H244" s="42" t="s">
        <v>1466</v>
      </c>
      <c r="I244" s="43">
        <v>41152</v>
      </c>
      <c r="J244" s="43" t="s">
        <v>704</v>
      </c>
      <c r="K244" s="43" t="s">
        <v>704</v>
      </c>
      <c r="L244" s="44">
        <v>10</v>
      </c>
      <c r="M244" s="45">
        <v>10</v>
      </c>
      <c r="N244" s="43" t="s">
        <v>704</v>
      </c>
      <c r="O244" s="43" t="s">
        <v>704</v>
      </c>
      <c r="P244" s="43" t="s">
        <v>534</v>
      </c>
      <c r="Q244" s="46">
        <v>4315.34</v>
      </c>
      <c r="R244" s="46">
        <v>0</v>
      </c>
      <c r="S244" s="46">
        <v>0</v>
      </c>
      <c r="T244" s="46">
        <v>0</v>
      </c>
      <c r="U244" s="46">
        <v>0</v>
      </c>
      <c r="V244" s="46">
        <v>0</v>
      </c>
      <c r="W244" s="46">
        <v>4315.34</v>
      </c>
      <c r="X244" s="46">
        <v>0</v>
      </c>
      <c r="Y244" s="46">
        <v>0</v>
      </c>
      <c r="Z244" s="46">
        <v>4315.34</v>
      </c>
      <c r="AA244" s="46">
        <v>4130.16</v>
      </c>
      <c r="AB244" s="46">
        <v>185.18</v>
      </c>
      <c r="AC244" s="46">
        <v>111.10925249169435</v>
      </c>
      <c r="AD244" s="46">
        <v>0</v>
      </c>
      <c r="AE244" s="31"/>
      <c r="AF244" s="31"/>
      <c r="AG244" s="46">
        <v>296.29133997785158</v>
      </c>
      <c r="AH244" s="43">
        <f t="shared" si="36"/>
        <v>41153</v>
      </c>
      <c r="AI244" s="43"/>
      <c r="AJ244" s="43">
        <f t="shared" si="37"/>
        <v>41153</v>
      </c>
      <c r="AK244" s="43">
        <f t="shared" si="38"/>
        <v>44805</v>
      </c>
      <c r="AL244" s="47">
        <f t="shared" si="39"/>
        <v>32</v>
      </c>
      <c r="AM244" s="47">
        <f t="shared" si="40"/>
        <v>9.2591043743078618</v>
      </c>
      <c r="AN244" s="47">
        <f t="shared" si="41"/>
        <v>20</v>
      </c>
      <c r="AO244" s="47">
        <f t="shared" si="42"/>
        <v>12</v>
      </c>
      <c r="AP244" s="47" t="b">
        <f t="shared" si="43"/>
        <v>0</v>
      </c>
      <c r="AQ244" s="47">
        <f t="shared" si="44"/>
        <v>111.10925249169435</v>
      </c>
      <c r="AR244" s="46">
        <f t="shared" si="45"/>
        <v>0</v>
      </c>
      <c r="AS244" s="48"/>
    </row>
    <row r="245" spans="2:45" x14ac:dyDescent="0.2">
      <c r="B245" s="40">
        <v>235</v>
      </c>
      <c r="C245" s="41" t="s">
        <v>1123</v>
      </c>
      <c r="D245" s="41" t="s">
        <v>1081</v>
      </c>
      <c r="E245" s="41">
        <v>724</v>
      </c>
      <c r="F245" s="41" t="s">
        <v>746</v>
      </c>
      <c r="G245" s="41" t="str">
        <f t="shared" si="35"/>
        <v>BS</v>
      </c>
      <c r="H245" s="42" t="s">
        <v>1467</v>
      </c>
      <c r="I245" s="43">
        <v>41346</v>
      </c>
      <c r="J245" s="43" t="s">
        <v>704</v>
      </c>
      <c r="K245" s="43" t="s">
        <v>704</v>
      </c>
      <c r="L245" s="44">
        <v>7</v>
      </c>
      <c r="M245" s="45">
        <v>7</v>
      </c>
      <c r="N245" s="43" t="s">
        <v>17</v>
      </c>
      <c r="O245" s="43" t="s">
        <v>704</v>
      </c>
      <c r="P245" s="43" t="s">
        <v>534</v>
      </c>
      <c r="Q245" s="46">
        <v>4906.79</v>
      </c>
      <c r="R245" s="46">
        <v>0</v>
      </c>
      <c r="S245" s="46">
        <v>0</v>
      </c>
      <c r="T245" s="46">
        <v>0</v>
      </c>
      <c r="U245" s="46">
        <v>0</v>
      </c>
      <c r="V245" s="46">
        <v>0</v>
      </c>
      <c r="W245" s="46">
        <v>4906.79</v>
      </c>
      <c r="X245" s="46">
        <v>0</v>
      </c>
      <c r="Y245" s="46">
        <v>0</v>
      </c>
      <c r="Z245" s="46">
        <v>4906.79</v>
      </c>
      <c r="AA245" s="46">
        <v>4906.79</v>
      </c>
      <c r="AB245" s="46">
        <v>0</v>
      </c>
      <c r="AC245" s="46">
        <v>125.17321428571427</v>
      </c>
      <c r="AD245" s="46">
        <v>0</v>
      </c>
      <c r="AE245" s="31"/>
      <c r="AF245" s="31"/>
      <c r="AG245" s="46">
        <v>125.17321428571427</v>
      </c>
      <c r="AH245" s="43">
        <f t="shared" si="36"/>
        <v>41365</v>
      </c>
      <c r="AI245" s="46"/>
      <c r="AJ245" s="43">
        <f t="shared" si="37"/>
        <v>41365</v>
      </c>
      <c r="AK245" s="43">
        <f t="shared" si="38"/>
        <v>43922</v>
      </c>
      <c r="AL245" s="47">
        <f t="shared" si="39"/>
        <v>3</v>
      </c>
      <c r="AM245" s="47">
        <f t="shared" si="40"/>
        <v>41.724404761904758</v>
      </c>
      <c r="AN245" s="47" t="b">
        <f t="shared" si="41"/>
        <v>0</v>
      </c>
      <c r="AO245" s="47">
        <f t="shared" si="42"/>
        <v>3</v>
      </c>
      <c r="AP245" s="47" t="b">
        <f t="shared" si="43"/>
        <v>1</v>
      </c>
      <c r="AQ245" s="47">
        <f t="shared" si="44"/>
        <v>125.17321428571427</v>
      </c>
      <c r="AR245" s="46">
        <f t="shared" si="45"/>
        <v>0</v>
      </c>
    </row>
    <row r="246" spans="2:45" x14ac:dyDescent="0.2">
      <c r="B246" s="40">
        <v>236</v>
      </c>
      <c r="C246" s="41" t="s">
        <v>1124</v>
      </c>
      <c r="D246" s="41" t="s">
        <v>1081</v>
      </c>
      <c r="E246" s="41">
        <v>724</v>
      </c>
      <c r="F246" s="41" t="s">
        <v>746</v>
      </c>
      <c r="G246" s="41" t="str">
        <f t="shared" si="35"/>
        <v>BS</v>
      </c>
      <c r="H246" s="42" t="s">
        <v>1468</v>
      </c>
      <c r="I246" s="43">
        <v>41422</v>
      </c>
      <c r="J246" s="43" t="s">
        <v>704</v>
      </c>
      <c r="K246" s="43" t="s">
        <v>704</v>
      </c>
      <c r="L246" s="44">
        <v>7</v>
      </c>
      <c r="M246" s="45">
        <v>7</v>
      </c>
      <c r="N246" s="43" t="s">
        <v>17</v>
      </c>
      <c r="O246" s="43" t="s">
        <v>704</v>
      </c>
      <c r="P246" s="43" t="s">
        <v>534</v>
      </c>
      <c r="Q246" s="46">
        <v>2867.24</v>
      </c>
      <c r="R246" s="46">
        <v>0</v>
      </c>
      <c r="S246" s="46">
        <v>0</v>
      </c>
      <c r="T246" s="46">
        <v>0</v>
      </c>
      <c r="U246" s="46">
        <v>0</v>
      </c>
      <c r="V246" s="46">
        <v>0</v>
      </c>
      <c r="W246" s="46">
        <v>2867.24</v>
      </c>
      <c r="X246" s="46">
        <v>0</v>
      </c>
      <c r="Y246" s="46">
        <v>0</v>
      </c>
      <c r="Z246" s="46">
        <v>2867.24</v>
      </c>
      <c r="AA246" s="46">
        <v>2867.24</v>
      </c>
      <c r="AB246" s="46">
        <v>0</v>
      </c>
      <c r="AC246" s="46">
        <v>145.06869047619045</v>
      </c>
      <c r="AD246" s="46">
        <v>0</v>
      </c>
      <c r="AE246" s="31"/>
      <c r="AF246" s="31"/>
      <c r="AG246" s="46">
        <v>145.06869047619045</v>
      </c>
      <c r="AH246" s="43">
        <f t="shared" si="36"/>
        <v>41426</v>
      </c>
      <c r="AI246" s="46"/>
      <c r="AJ246" s="43">
        <f t="shared" si="37"/>
        <v>41426</v>
      </c>
      <c r="AK246" s="43">
        <f t="shared" si="38"/>
        <v>43983</v>
      </c>
      <c r="AL246" s="47">
        <f t="shared" si="39"/>
        <v>5</v>
      </c>
      <c r="AM246" s="47">
        <f t="shared" si="40"/>
        <v>29.013738095238089</v>
      </c>
      <c r="AN246" s="47" t="b">
        <f t="shared" si="41"/>
        <v>0</v>
      </c>
      <c r="AO246" s="47">
        <f t="shared" si="42"/>
        <v>5</v>
      </c>
      <c r="AP246" s="47" t="b">
        <f t="shared" si="43"/>
        <v>1</v>
      </c>
      <c r="AQ246" s="47">
        <f t="shared" si="44"/>
        <v>145.06869047619045</v>
      </c>
      <c r="AR246" s="46">
        <f t="shared" si="45"/>
        <v>0</v>
      </c>
    </row>
    <row r="247" spans="2:45" x14ac:dyDescent="0.2">
      <c r="B247" s="40">
        <v>237</v>
      </c>
      <c r="C247" s="41" t="s">
        <v>1125</v>
      </c>
      <c r="D247" s="41" t="s">
        <v>1081</v>
      </c>
      <c r="E247" s="41">
        <v>724</v>
      </c>
      <c r="F247" s="41" t="s">
        <v>746</v>
      </c>
      <c r="G247" s="41" t="str">
        <f t="shared" si="35"/>
        <v>BS</v>
      </c>
      <c r="H247" s="42" t="s">
        <v>1469</v>
      </c>
      <c r="I247" s="43">
        <v>41509</v>
      </c>
      <c r="J247" s="43" t="s">
        <v>704</v>
      </c>
      <c r="K247" s="43" t="s">
        <v>704</v>
      </c>
      <c r="L247" s="44">
        <v>7</v>
      </c>
      <c r="M247" s="45">
        <v>7</v>
      </c>
      <c r="N247" s="43" t="s">
        <v>17</v>
      </c>
      <c r="O247" s="43" t="s">
        <v>704</v>
      </c>
      <c r="P247" s="43" t="s">
        <v>534</v>
      </c>
      <c r="Q247" s="46">
        <v>3533.36</v>
      </c>
      <c r="R247" s="46">
        <v>0</v>
      </c>
      <c r="S247" s="46">
        <v>0</v>
      </c>
      <c r="T247" s="46">
        <v>0</v>
      </c>
      <c r="U247" s="46">
        <v>0</v>
      </c>
      <c r="V247" s="46">
        <v>0</v>
      </c>
      <c r="W247" s="46">
        <v>3533.36</v>
      </c>
      <c r="X247" s="46">
        <v>0</v>
      </c>
      <c r="Y247" s="46">
        <v>0</v>
      </c>
      <c r="Z247" s="46">
        <v>3533.36</v>
      </c>
      <c r="AA247" s="46">
        <v>3533.36</v>
      </c>
      <c r="AB247" s="46">
        <v>0</v>
      </c>
      <c r="AC247" s="46">
        <v>309.94385964912283</v>
      </c>
      <c r="AD247" s="46">
        <v>0</v>
      </c>
      <c r="AE247" s="31"/>
      <c r="AF247" s="31"/>
      <c r="AG247" s="46">
        <v>309.94385964912283</v>
      </c>
      <c r="AH247" s="43">
        <f t="shared" si="36"/>
        <v>41518</v>
      </c>
      <c r="AI247" s="46"/>
      <c r="AJ247" s="43">
        <f t="shared" si="37"/>
        <v>41518</v>
      </c>
      <c r="AK247" s="43">
        <f t="shared" si="38"/>
        <v>44075</v>
      </c>
      <c r="AL247" s="47">
        <f t="shared" si="39"/>
        <v>8</v>
      </c>
      <c r="AM247" s="47">
        <f t="shared" si="40"/>
        <v>38.742982456140354</v>
      </c>
      <c r="AN247" s="47" t="b">
        <f t="shared" si="41"/>
        <v>0</v>
      </c>
      <c r="AO247" s="47">
        <f t="shared" si="42"/>
        <v>8</v>
      </c>
      <c r="AP247" s="47" t="b">
        <f t="shared" si="43"/>
        <v>1</v>
      </c>
      <c r="AQ247" s="47">
        <f t="shared" si="44"/>
        <v>309.94385964912283</v>
      </c>
      <c r="AR247" s="46">
        <f t="shared" si="45"/>
        <v>0</v>
      </c>
    </row>
    <row r="248" spans="2:45" x14ac:dyDescent="0.2">
      <c r="B248" s="40">
        <v>238</v>
      </c>
      <c r="C248" s="41" t="s">
        <v>1126</v>
      </c>
      <c r="D248" s="41" t="s">
        <v>1081</v>
      </c>
      <c r="E248" s="41">
        <v>724</v>
      </c>
      <c r="F248" s="41" t="s">
        <v>863</v>
      </c>
      <c r="G248" s="41" t="str">
        <f t="shared" si="35"/>
        <v>NS</v>
      </c>
      <c r="H248" s="42" t="s">
        <v>1470</v>
      </c>
      <c r="I248" s="43">
        <v>41564</v>
      </c>
      <c r="J248" s="43" t="s">
        <v>704</v>
      </c>
      <c r="K248" s="43" t="s">
        <v>704</v>
      </c>
      <c r="L248" s="44">
        <v>7</v>
      </c>
      <c r="M248" s="45">
        <v>7</v>
      </c>
      <c r="N248" s="43" t="s">
        <v>704</v>
      </c>
      <c r="O248" s="43" t="s">
        <v>704</v>
      </c>
      <c r="P248" s="43" t="s">
        <v>534</v>
      </c>
      <c r="Q248" s="46">
        <v>1158.48</v>
      </c>
      <c r="R248" s="46">
        <v>0</v>
      </c>
      <c r="S248" s="46">
        <v>0</v>
      </c>
      <c r="T248" s="46">
        <v>0</v>
      </c>
      <c r="U248" s="46">
        <v>0</v>
      </c>
      <c r="V248" s="46">
        <v>0</v>
      </c>
      <c r="W248" s="46">
        <v>1158.48</v>
      </c>
      <c r="X248" s="46">
        <v>0</v>
      </c>
      <c r="Y248" s="46">
        <v>0</v>
      </c>
      <c r="Z248" s="46">
        <v>1158.48</v>
      </c>
      <c r="AA248" s="46">
        <v>1158.48</v>
      </c>
      <c r="AB248" s="46">
        <v>0</v>
      </c>
      <c r="AC248" s="46">
        <v>130.03346938775516</v>
      </c>
      <c r="AD248" s="46">
        <v>0</v>
      </c>
      <c r="AE248" s="31"/>
      <c r="AF248" s="31"/>
      <c r="AG248" s="46">
        <v>130.03346938775516</v>
      </c>
      <c r="AH248" s="43">
        <f t="shared" si="36"/>
        <v>41579</v>
      </c>
      <c r="AI248" s="46"/>
      <c r="AJ248" s="43">
        <f t="shared" si="37"/>
        <v>41579</v>
      </c>
      <c r="AK248" s="43">
        <f t="shared" si="38"/>
        <v>44136</v>
      </c>
      <c r="AL248" s="47">
        <f t="shared" si="39"/>
        <v>10</v>
      </c>
      <c r="AM248" s="47">
        <f t="shared" si="40"/>
        <v>13.003346938775517</v>
      </c>
      <c r="AN248" s="47" t="b">
        <f t="shared" si="41"/>
        <v>0</v>
      </c>
      <c r="AO248" s="47">
        <f t="shared" si="42"/>
        <v>10</v>
      </c>
      <c r="AP248" s="47" t="b">
        <f t="shared" si="43"/>
        <v>1</v>
      </c>
      <c r="AQ248" s="47">
        <f t="shared" si="44"/>
        <v>130.03346938775516</v>
      </c>
      <c r="AR248" s="46">
        <f t="shared" si="45"/>
        <v>0</v>
      </c>
    </row>
    <row r="249" spans="2:45" x14ac:dyDescent="0.2">
      <c r="B249" s="40">
        <v>239</v>
      </c>
      <c r="C249" s="41" t="s">
        <v>1127</v>
      </c>
      <c r="D249" s="41" t="s">
        <v>1081</v>
      </c>
      <c r="E249" s="41">
        <v>724</v>
      </c>
      <c r="F249" s="41" t="s">
        <v>746</v>
      </c>
      <c r="G249" s="41" t="str">
        <f t="shared" si="35"/>
        <v>BS</v>
      </c>
      <c r="H249" s="42" t="s">
        <v>1471</v>
      </c>
      <c r="I249" s="43">
        <v>41601</v>
      </c>
      <c r="J249" s="43" t="s">
        <v>704</v>
      </c>
      <c r="K249" s="43" t="s">
        <v>704</v>
      </c>
      <c r="L249" s="44">
        <v>7</v>
      </c>
      <c r="M249" s="45">
        <v>7</v>
      </c>
      <c r="N249" s="43" t="s">
        <v>17</v>
      </c>
      <c r="O249" s="43" t="s">
        <v>704</v>
      </c>
      <c r="P249" s="43" t="s">
        <v>534</v>
      </c>
      <c r="Q249" s="46">
        <v>1332.25</v>
      </c>
      <c r="R249" s="46">
        <v>0</v>
      </c>
      <c r="S249" s="46">
        <v>0</v>
      </c>
      <c r="T249" s="46">
        <v>0</v>
      </c>
      <c r="U249" s="46">
        <v>0</v>
      </c>
      <c r="V249" s="46">
        <v>0</v>
      </c>
      <c r="W249" s="46">
        <v>1332.25</v>
      </c>
      <c r="X249" s="46">
        <v>0</v>
      </c>
      <c r="Y249" s="46">
        <v>0</v>
      </c>
      <c r="Z249" s="46">
        <v>1332.25</v>
      </c>
      <c r="AA249" s="46">
        <v>1332.25</v>
      </c>
      <c r="AB249" s="46">
        <v>0</v>
      </c>
      <c r="AC249" s="46">
        <v>165.81033549783541</v>
      </c>
      <c r="AD249" s="46">
        <v>0</v>
      </c>
      <c r="AE249" s="31"/>
      <c r="AF249" s="31"/>
      <c r="AG249" s="46">
        <v>165.81033549783541</v>
      </c>
      <c r="AH249" s="43">
        <f t="shared" si="36"/>
        <v>41609</v>
      </c>
      <c r="AI249" s="46"/>
      <c r="AJ249" s="43">
        <f t="shared" si="37"/>
        <v>41609</v>
      </c>
      <c r="AK249" s="43">
        <f t="shared" si="38"/>
        <v>44166</v>
      </c>
      <c r="AL249" s="47">
        <f t="shared" si="39"/>
        <v>11</v>
      </c>
      <c r="AM249" s="47">
        <f t="shared" si="40"/>
        <v>15.073666863439582</v>
      </c>
      <c r="AN249" s="47" t="b">
        <f t="shared" si="41"/>
        <v>0</v>
      </c>
      <c r="AO249" s="47">
        <f t="shared" si="42"/>
        <v>11</v>
      </c>
      <c r="AP249" s="47" t="b">
        <f t="shared" si="43"/>
        <v>1</v>
      </c>
      <c r="AQ249" s="47">
        <f t="shared" si="44"/>
        <v>165.81033549783541</v>
      </c>
      <c r="AR249" s="46">
        <f t="shared" si="45"/>
        <v>0</v>
      </c>
    </row>
    <row r="250" spans="2:45" x14ac:dyDescent="0.2">
      <c r="B250" s="40">
        <v>240</v>
      </c>
      <c r="C250" s="41" t="s">
        <v>1128</v>
      </c>
      <c r="D250" s="41" t="s">
        <v>1033</v>
      </c>
      <c r="E250" s="41">
        <v>724</v>
      </c>
      <c r="F250" s="41" t="s">
        <v>816</v>
      </c>
      <c r="G250" s="41" t="str">
        <f t="shared" si="35"/>
        <v>TS</v>
      </c>
      <c r="H250" s="42" t="s">
        <v>1472</v>
      </c>
      <c r="I250" s="43">
        <v>41614</v>
      </c>
      <c r="J250" s="43" t="s">
        <v>704</v>
      </c>
      <c r="K250" s="43" t="s">
        <v>704</v>
      </c>
      <c r="L250" s="44">
        <v>10</v>
      </c>
      <c r="M250" s="45">
        <v>10</v>
      </c>
      <c r="N250" s="43" t="s">
        <v>704</v>
      </c>
      <c r="O250" s="43" t="s">
        <v>704</v>
      </c>
      <c r="P250" s="43" t="s">
        <v>534</v>
      </c>
      <c r="Q250" s="46">
        <v>4526.6499999999996</v>
      </c>
      <c r="R250" s="46">
        <v>0</v>
      </c>
      <c r="S250" s="46">
        <v>0</v>
      </c>
      <c r="T250" s="46">
        <v>0</v>
      </c>
      <c r="U250" s="46">
        <v>0</v>
      </c>
      <c r="V250" s="46">
        <v>0</v>
      </c>
      <c r="W250" s="46">
        <v>4526.6499999999996</v>
      </c>
      <c r="X250" s="46">
        <v>0</v>
      </c>
      <c r="Y250" s="46">
        <v>0</v>
      </c>
      <c r="Z250" s="46">
        <v>4526.6499999999996</v>
      </c>
      <c r="AA250" s="46">
        <v>3753.9399999999996</v>
      </c>
      <c r="AB250" s="46">
        <v>772.71</v>
      </c>
      <c r="AC250" s="46">
        <v>257.56967312348661</v>
      </c>
      <c r="AD250" s="46">
        <v>0</v>
      </c>
      <c r="AE250" s="31"/>
      <c r="AF250" s="31"/>
      <c r="AG250" s="46">
        <v>1030.2786924939464</v>
      </c>
      <c r="AH250" s="43">
        <f t="shared" si="36"/>
        <v>41640</v>
      </c>
      <c r="AI250" s="43"/>
      <c r="AJ250" s="43">
        <f t="shared" si="37"/>
        <v>41640</v>
      </c>
      <c r="AK250" s="43">
        <f t="shared" si="38"/>
        <v>45292</v>
      </c>
      <c r="AL250" s="47">
        <f t="shared" si="39"/>
        <v>48</v>
      </c>
      <c r="AM250" s="47">
        <f t="shared" si="40"/>
        <v>21.464139426957217</v>
      </c>
      <c r="AN250" s="47">
        <f t="shared" si="41"/>
        <v>36</v>
      </c>
      <c r="AO250" s="47">
        <f t="shared" si="42"/>
        <v>12</v>
      </c>
      <c r="AP250" s="47" t="b">
        <f t="shared" si="43"/>
        <v>0</v>
      </c>
      <c r="AQ250" s="47">
        <f t="shared" si="44"/>
        <v>257.56967312348661</v>
      </c>
      <c r="AR250" s="46">
        <f t="shared" si="45"/>
        <v>0</v>
      </c>
      <c r="AS250" s="48"/>
    </row>
    <row r="251" spans="2:45" x14ac:dyDescent="0.2">
      <c r="B251" s="40">
        <v>241</v>
      </c>
      <c r="C251" s="41" t="s">
        <v>1129</v>
      </c>
      <c r="D251" s="41" t="s">
        <v>1081</v>
      </c>
      <c r="E251" s="41">
        <v>724</v>
      </c>
      <c r="F251" s="41" t="s">
        <v>806</v>
      </c>
      <c r="G251" s="41" t="str">
        <f t="shared" si="35"/>
        <v>TS</v>
      </c>
      <c r="H251" s="42" t="s">
        <v>1473</v>
      </c>
      <c r="I251" s="43">
        <v>41704</v>
      </c>
      <c r="J251" s="43" t="s">
        <v>704</v>
      </c>
      <c r="K251" s="43" t="s">
        <v>704</v>
      </c>
      <c r="L251" s="44">
        <v>7</v>
      </c>
      <c r="M251" s="45">
        <v>7</v>
      </c>
      <c r="N251" s="43" t="s">
        <v>704</v>
      </c>
      <c r="O251" s="43" t="s">
        <v>704</v>
      </c>
      <c r="P251" s="43" t="s">
        <v>534</v>
      </c>
      <c r="Q251" s="46">
        <v>1506.02</v>
      </c>
      <c r="R251" s="46">
        <v>0</v>
      </c>
      <c r="S251" s="46">
        <v>0</v>
      </c>
      <c r="T251" s="46">
        <v>0</v>
      </c>
      <c r="U251" s="46">
        <v>0</v>
      </c>
      <c r="V251" s="46">
        <v>0</v>
      </c>
      <c r="W251" s="46">
        <v>1506.02</v>
      </c>
      <c r="X251" s="46">
        <v>0</v>
      </c>
      <c r="Y251" s="46">
        <v>0</v>
      </c>
      <c r="Z251" s="46">
        <v>1506.02</v>
      </c>
      <c r="AA251" s="46">
        <v>1453.8899999999999</v>
      </c>
      <c r="AB251" s="46">
        <v>52.13</v>
      </c>
      <c r="AC251" s="46">
        <v>208.5258461538462</v>
      </c>
      <c r="AD251" s="46">
        <v>0</v>
      </c>
      <c r="AE251" s="31"/>
      <c r="AF251" s="31"/>
      <c r="AG251" s="46">
        <v>260.65730769230771</v>
      </c>
      <c r="AH251" s="43">
        <f t="shared" si="36"/>
        <v>41730</v>
      </c>
      <c r="AI251" s="43"/>
      <c r="AJ251" s="43">
        <f t="shared" si="37"/>
        <v>41730</v>
      </c>
      <c r="AK251" s="43">
        <f t="shared" si="38"/>
        <v>44287</v>
      </c>
      <c r="AL251" s="47">
        <f t="shared" si="39"/>
        <v>15</v>
      </c>
      <c r="AM251" s="47">
        <f t="shared" si="40"/>
        <v>17.377153846153849</v>
      </c>
      <c r="AN251" s="47">
        <f t="shared" si="41"/>
        <v>3</v>
      </c>
      <c r="AO251" s="47">
        <f t="shared" si="42"/>
        <v>12</v>
      </c>
      <c r="AP251" s="47" t="b">
        <f t="shared" si="43"/>
        <v>0</v>
      </c>
      <c r="AQ251" s="47">
        <f t="shared" si="44"/>
        <v>208.5258461538462</v>
      </c>
      <c r="AR251" s="46">
        <f t="shared" si="45"/>
        <v>0</v>
      </c>
      <c r="AS251" s="48"/>
    </row>
    <row r="252" spans="2:45" x14ac:dyDescent="0.2">
      <c r="B252" s="40">
        <v>242</v>
      </c>
      <c r="C252" s="41" t="s">
        <v>1130</v>
      </c>
      <c r="D252" s="41" t="s">
        <v>1081</v>
      </c>
      <c r="E252" s="41">
        <v>724</v>
      </c>
      <c r="F252" s="41" t="s">
        <v>816</v>
      </c>
      <c r="G252" s="41" t="str">
        <f t="shared" si="35"/>
        <v>TS</v>
      </c>
      <c r="H252" s="42" t="s">
        <v>1474</v>
      </c>
      <c r="I252" s="43">
        <v>41908</v>
      </c>
      <c r="J252" s="43" t="s">
        <v>704</v>
      </c>
      <c r="K252" s="43" t="s">
        <v>704</v>
      </c>
      <c r="L252" s="44">
        <v>7</v>
      </c>
      <c r="M252" s="45">
        <v>7</v>
      </c>
      <c r="N252" s="43" t="s">
        <v>704</v>
      </c>
      <c r="O252" s="43" t="s">
        <v>704</v>
      </c>
      <c r="P252" s="43" t="s">
        <v>534</v>
      </c>
      <c r="Q252" s="46">
        <v>5618.63</v>
      </c>
      <c r="R252" s="46">
        <v>0</v>
      </c>
      <c r="S252" s="46">
        <v>0</v>
      </c>
      <c r="T252" s="46">
        <v>0</v>
      </c>
      <c r="U252" s="46">
        <v>0</v>
      </c>
      <c r="V252" s="46">
        <v>0</v>
      </c>
      <c r="W252" s="46">
        <v>5618.63</v>
      </c>
      <c r="X252" s="46">
        <v>0</v>
      </c>
      <c r="Y252" s="46">
        <v>0</v>
      </c>
      <c r="Z252" s="46">
        <v>5618.63</v>
      </c>
      <c r="AA252" s="46">
        <v>5027.38</v>
      </c>
      <c r="AB252" s="46">
        <v>591.25</v>
      </c>
      <c r="AC252" s="46">
        <v>788.32818877551017</v>
      </c>
      <c r="AD252" s="46">
        <v>0</v>
      </c>
      <c r="AE252" s="31"/>
      <c r="AF252" s="31"/>
      <c r="AG252" s="46">
        <v>1379.5743303571428</v>
      </c>
      <c r="AH252" s="43">
        <f t="shared" si="36"/>
        <v>41913</v>
      </c>
      <c r="AI252" s="43"/>
      <c r="AJ252" s="43">
        <f t="shared" si="37"/>
        <v>41913</v>
      </c>
      <c r="AK252" s="43">
        <f t="shared" si="38"/>
        <v>44470</v>
      </c>
      <c r="AL252" s="47">
        <f t="shared" si="39"/>
        <v>21</v>
      </c>
      <c r="AM252" s="47">
        <f t="shared" si="40"/>
        <v>65.694015731292509</v>
      </c>
      <c r="AN252" s="47">
        <f t="shared" si="41"/>
        <v>9</v>
      </c>
      <c r="AO252" s="47">
        <f t="shared" si="42"/>
        <v>12</v>
      </c>
      <c r="AP252" s="47" t="b">
        <f t="shared" si="43"/>
        <v>0</v>
      </c>
      <c r="AQ252" s="47">
        <f t="shared" si="44"/>
        <v>788.32818877551017</v>
      </c>
      <c r="AR252" s="46">
        <f t="shared" si="45"/>
        <v>0</v>
      </c>
      <c r="AS252" s="48"/>
    </row>
    <row r="253" spans="2:45" x14ac:dyDescent="0.2">
      <c r="B253" s="40">
        <v>243</v>
      </c>
      <c r="C253" s="41" t="s">
        <v>1131</v>
      </c>
      <c r="D253" s="41" t="s">
        <v>1081</v>
      </c>
      <c r="E253" s="41">
        <v>724</v>
      </c>
      <c r="F253" s="41" t="s">
        <v>816</v>
      </c>
      <c r="G253" s="41" t="str">
        <f t="shared" si="35"/>
        <v>TS</v>
      </c>
      <c r="H253" s="42">
        <v>12300026</v>
      </c>
      <c r="I253" s="43">
        <v>42031</v>
      </c>
      <c r="J253" s="43" t="s">
        <v>704</v>
      </c>
      <c r="K253" s="43" t="s">
        <v>704</v>
      </c>
      <c r="L253" s="44">
        <v>7</v>
      </c>
      <c r="M253" s="45">
        <v>7</v>
      </c>
      <c r="N253" s="43" t="s">
        <v>704</v>
      </c>
      <c r="O253" s="43" t="s">
        <v>704</v>
      </c>
      <c r="P253" s="43" t="s">
        <v>534</v>
      </c>
      <c r="Q253" s="46">
        <v>5016</v>
      </c>
      <c r="R253" s="46">
        <v>0</v>
      </c>
      <c r="S253" s="46">
        <v>0</v>
      </c>
      <c r="T253" s="46">
        <v>0</v>
      </c>
      <c r="U253" s="46">
        <v>0</v>
      </c>
      <c r="V253" s="46">
        <v>0</v>
      </c>
      <c r="W253" s="46">
        <v>5016</v>
      </c>
      <c r="X253" s="46">
        <v>0</v>
      </c>
      <c r="Y253" s="46">
        <v>0</v>
      </c>
      <c r="Z253" s="46">
        <v>5016</v>
      </c>
      <c r="AA253" s="46">
        <v>4250.0599999999995</v>
      </c>
      <c r="AB253" s="46">
        <v>765.94</v>
      </c>
      <c r="AC253" s="46">
        <v>707.01714285714297</v>
      </c>
      <c r="AD253" s="46">
        <v>0</v>
      </c>
      <c r="AE253" s="31"/>
      <c r="AF253" s="31"/>
      <c r="AG253" s="46">
        <v>1472.9523809523812</v>
      </c>
      <c r="AH253" s="43">
        <f t="shared" si="36"/>
        <v>42036</v>
      </c>
      <c r="AI253" s="43"/>
      <c r="AJ253" s="43">
        <f t="shared" si="37"/>
        <v>42036</v>
      </c>
      <c r="AK253" s="43">
        <f t="shared" si="38"/>
        <v>44593</v>
      </c>
      <c r="AL253" s="47">
        <f t="shared" si="39"/>
        <v>25</v>
      </c>
      <c r="AM253" s="47">
        <f t="shared" si="40"/>
        <v>58.918095238095248</v>
      </c>
      <c r="AN253" s="47">
        <f t="shared" si="41"/>
        <v>13</v>
      </c>
      <c r="AO253" s="47">
        <f t="shared" si="42"/>
        <v>12</v>
      </c>
      <c r="AP253" s="47" t="b">
        <f t="shared" si="43"/>
        <v>0</v>
      </c>
      <c r="AQ253" s="47">
        <f t="shared" si="44"/>
        <v>707.01714285714297</v>
      </c>
      <c r="AR253" s="46">
        <f t="shared" si="45"/>
        <v>0</v>
      </c>
      <c r="AS253" s="48"/>
    </row>
    <row r="254" spans="2:45" x14ac:dyDescent="0.2">
      <c r="B254" s="40">
        <v>244</v>
      </c>
      <c r="C254" s="41" t="s">
        <v>1132</v>
      </c>
      <c r="D254" s="41" t="s">
        <v>1033</v>
      </c>
      <c r="E254" s="41">
        <v>724</v>
      </c>
      <c r="F254" s="41" t="s">
        <v>746</v>
      </c>
      <c r="G254" s="41" t="str">
        <f t="shared" si="35"/>
        <v>BS</v>
      </c>
      <c r="H254" s="42">
        <v>12300027</v>
      </c>
      <c r="I254" s="43">
        <v>42143</v>
      </c>
      <c r="J254" s="43" t="s">
        <v>704</v>
      </c>
      <c r="K254" s="43" t="s">
        <v>704</v>
      </c>
      <c r="L254" s="44">
        <v>10</v>
      </c>
      <c r="M254" s="45">
        <v>10</v>
      </c>
      <c r="N254" s="43" t="s">
        <v>17</v>
      </c>
      <c r="O254" s="43" t="s">
        <v>704</v>
      </c>
      <c r="P254" s="43" t="s">
        <v>534</v>
      </c>
      <c r="Q254" s="46">
        <v>3400</v>
      </c>
      <c r="R254" s="46">
        <v>0</v>
      </c>
      <c r="S254" s="46">
        <v>0</v>
      </c>
      <c r="T254" s="46">
        <v>0</v>
      </c>
      <c r="U254" s="46">
        <v>0</v>
      </c>
      <c r="V254" s="46">
        <v>0</v>
      </c>
      <c r="W254" s="46">
        <v>3400</v>
      </c>
      <c r="X254" s="46">
        <v>0</v>
      </c>
      <c r="Y254" s="46">
        <v>0</v>
      </c>
      <c r="Z254" s="46">
        <v>3400</v>
      </c>
      <c r="AA254" s="46">
        <v>2260.5100000000002</v>
      </c>
      <c r="AB254" s="46">
        <v>1139.49</v>
      </c>
      <c r="AC254" s="46">
        <v>257.99884326200117</v>
      </c>
      <c r="AD254" s="46">
        <v>0</v>
      </c>
      <c r="AE254" s="31"/>
      <c r="AF254" s="31"/>
      <c r="AG254" s="46">
        <v>1397.4937343358397</v>
      </c>
      <c r="AH254" s="43">
        <f t="shared" si="36"/>
        <v>42156</v>
      </c>
      <c r="AI254" s="43"/>
      <c r="AJ254" s="43">
        <f t="shared" si="37"/>
        <v>42156</v>
      </c>
      <c r="AK254" s="43">
        <f t="shared" si="38"/>
        <v>45809</v>
      </c>
      <c r="AL254" s="47">
        <f t="shared" si="39"/>
        <v>65</v>
      </c>
      <c r="AM254" s="47">
        <f t="shared" si="40"/>
        <v>21.499903605166764</v>
      </c>
      <c r="AN254" s="47">
        <f t="shared" si="41"/>
        <v>53</v>
      </c>
      <c r="AO254" s="47">
        <f t="shared" si="42"/>
        <v>12</v>
      </c>
      <c r="AP254" s="47" t="b">
        <f t="shared" si="43"/>
        <v>0</v>
      </c>
      <c r="AQ254" s="47">
        <f t="shared" si="44"/>
        <v>257.99884326200117</v>
      </c>
      <c r="AR254" s="46">
        <f t="shared" si="45"/>
        <v>0</v>
      </c>
      <c r="AS254" s="48"/>
    </row>
    <row r="255" spans="2:45" x14ac:dyDescent="0.2">
      <c r="B255" s="40">
        <v>245</v>
      </c>
      <c r="C255" s="41" t="s">
        <v>1133</v>
      </c>
      <c r="D255" s="41" t="s">
        <v>1033</v>
      </c>
      <c r="E255" s="41">
        <v>724</v>
      </c>
      <c r="F255" s="41" t="s">
        <v>863</v>
      </c>
      <c r="G255" s="41" t="str">
        <f t="shared" si="35"/>
        <v>NS</v>
      </c>
      <c r="H255" s="42">
        <v>12300028</v>
      </c>
      <c r="I255" s="43">
        <v>42286</v>
      </c>
      <c r="J255" s="43" t="s">
        <v>704</v>
      </c>
      <c r="K255" s="43" t="s">
        <v>704</v>
      </c>
      <c r="L255" s="44">
        <v>10</v>
      </c>
      <c r="M255" s="45">
        <v>10</v>
      </c>
      <c r="N255" s="43" t="s">
        <v>704</v>
      </c>
      <c r="O255" s="43" t="s">
        <v>704</v>
      </c>
      <c r="P255" s="43" t="s">
        <v>534</v>
      </c>
      <c r="Q255" s="46">
        <v>2600</v>
      </c>
      <c r="R255" s="46">
        <v>0</v>
      </c>
      <c r="S255" s="46">
        <v>0</v>
      </c>
      <c r="T255" s="46">
        <v>0</v>
      </c>
      <c r="U255" s="46">
        <v>0</v>
      </c>
      <c r="V255" s="46">
        <v>0</v>
      </c>
      <c r="W255" s="46">
        <v>2600</v>
      </c>
      <c r="X255" s="46">
        <v>0</v>
      </c>
      <c r="Y255" s="46">
        <v>0</v>
      </c>
      <c r="Z255" s="46">
        <v>2600</v>
      </c>
      <c r="AA255" s="46">
        <v>1595.05</v>
      </c>
      <c r="AB255" s="46">
        <v>1004.95</v>
      </c>
      <c r="AC255" s="46">
        <v>207.92139077853363</v>
      </c>
      <c r="AD255" s="46">
        <v>0</v>
      </c>
      <c r="AE255" s="31"/>
      <c r="AF255" s="31"/>
      <c r="AG255" s="46">
        <v>1212.8747795414463</v>
      </c>
      <c r="AH255" s="43">
        <f t="shared" si="36"/>
        <v>42309</v>
      </c>
      <c r="AI255" s="43"/>
      <c r="AJ255" s="43">
        <f t="shared" si="37"/>
        <v>42309</v>
      </c>
      <c r="AK255" s="43">
        <f t="shared" si="38"/>
        <v>45962</v>
      </c>
      <c r="AL255" s="47">
        <f t="shared" si="39"/>
        <v>70</v>
      </c>
      <c r="AM255" s="47">
        <f t="shared" si="40"/>
        <v>17.326782564877803</v>
      </c>
      <c r="AN255" s="47">
        <f t="shared" si="41"/>
        <v>58</v>
      </c>
      <c r="AO255" s="47">
        <f t="shared" si="42"/>
        <v>12</v>
      </c>
      <c r="AP255" s="47" t="b">
        <f t="shared" si="43"/>
        <v>0</v>
      </c>
      <c r="AQ255" s="47">
        <f t="shared" si="44"/>
        <v>207.92139077853363</v>
      </c>
      <c r="AR255" s="46">
        <f t="shared" si="45"/>
        <v>0</v>
      </c>
      <c r="AS255" s="48"/>
    </row>
    <row r="256" spans="2:45" x14ac:dyDescent="0.2">
      <c r="B256" s="40">
        <v>246</v>
      </c>
      <c r="C256" s="41" t="s">
        <v>1134</v>
      </c>
      <c r="D256" s="41" t="s">
        <v>1033</v>
      </c>
      <c r="E256" s="41">
        <v>724</v>
      </c>
      <c r="F256" s="41" t="s">
        <v>863</v>
      </c>
      <c r="G256" s="41" t="str">
        <f t="shared" si="35"/>
        <v>NS</v>
      </c>
      <c r="H256" s="42">
        <v>12300029</v>
      </c>
      <c r="I256" s="43">
        <v>42297</v>
      </c>
      <c r="J256" s="43" t="s">
        <v>704</v>
      </c>
      <c r="K256" s="43" t="s">
        <v>704</v>
      </c>
      <c r="L256" s="44">
        <v>10</v>
      </c>
      <c r="M256" s="45">
        <v>10</v>
      </c>
      <c r="N256" s="43" t="s">
        <v>704</v>
      </c>
      <c r="O256" s="43" t="s">
        <v>704</v>
      </c>
      <c r="P256" s="43" t="s">
        <v>534</v>
      </c>
      <c r="Q256" s="46">
        <v>2700</v>
      </c>
      <c r="R256" s="46">
        <v>0</v>
      </c>
      <c r="S256" s="46">
        <v>0</v>
      </c>
      <c r="T256" s="46">
        <v>0</v>
      </c>
      <c r="U256" s="46">
        <v>0</v>
      </c>
      <c r="V256" s="46">
        <v>0</v>
      </c>
      <c r="W256" s="46">
        <v>2700</v>
      </c>
      <c r="X256" s="46">
        <v>0</v>
      </c>
      <c r="Y256" s="46">
        <v>0</v>
      </c>
      <c r="Z256" s="46">
        <v>2700</v>
      </c>
      <c r="AA256" s="46">
        <v>1656.39</v>
      </c>
      <c r="AB256" s="46">
        <v>1043.6099999999999</v>
      </c>
      <c r="AC256" s="46">
        <v>215.91836734693874</v>
      </c>
      <c r="AD256" s="46">
        <v>0</v>
      </c>
      <c r="AE256" s="31"/>
      <c r="AF256" s="31"/>
      <c r="AG256" s="46">
        <v>1259.5238095238094</v>
      </c>
      <c r="AH256" s="43">
        <f t="shared" si="36"/>
        <v>42309</v>
      </c>
      <c r="AI256" s="43"/>
      <c r="AJ256" s="43">
        <f t="shared" si="37"/>
        <v>42309</v>
      </c>
      <c r="AK256" s="43">
        <f t="shared" si="38"/>
        <v>45962</v>
      </c>
      <c r="AL256" s="47">
        <f t="shared" si="39"/>
        <v>70</v>
      </c>
      <c r="AM256" s="47">
        <f t="shared" si="40"/>
        <v>17.993197278911563</v>
      </c>
      <c r="AN256" s="47">
        <f t="shared" si="41"/>
        <v>58</v>
      </c>
      <c r="AO256" s="47">
        <f t="shared" si="42"/>
        <v>12</v>
      </c>
      <c r="AP256" s="47" t="b">
        <f t="shared" si="43"/>
        <v>0</v>
      </c>
      <c r="AQ256" s="47">
        <f t="shared" si="44"/>
        <v>215.91836734693874</v>
      </c>
      <c r="AR256" s="46">
        <f t="shared" si="45"/>
        <v>0</v>
      </c>
      <c r="AS256" s="48"/>
    </row>
    <row r="257" spans="2:45" x14ac:dyDescent="0.2">
      <c r="B257" s="40">
        <v>247</v>
      </c>
      <c r="C257" s="41" t="s">
        <v>1135</v>
      </c>
      <c r="D257" s="41" t="s">
        <v>1081</v>
      </c>
      <c r="E257" s="41">
        <v>724</v>
      </c>
      <c r="F257" s="41" t="s">
        <v>757</v>
      </c>
      <c r="G257" s="41" t="str">
        <f t="shared" si="35"/>
        <v>TS</v>
      </c>
      <c r="H257" s="42">
        <v>12300030</v>
      </c>
      <c r="I257" s="43">
        <v>42412</v>
      </c>
      <c r="J257" s="43" t="s">
        <v>704</v>
      </c>
      <c r="K257" s="43" t="s">
        <v>704</v>
      </c>
      <c r="L257" s="44">
        <v>7</v>
      </c>
      <c r="M257" s="45">
        <v>7</v>
      </c>
      <c r="N257" s="43" t="s">
        <v>704</v>
      </c>
      <c r="O257" s="43" t="s">
        <v>704</v>
      </c>
      <c r="P257" s="43" t="s">
        <v>534</v>
      </c>
      <c r="Q257" s="46">
        <v>2700</v>
      </c>
      <c r="R257" s="46">
        <v>0</v>
      </c>
      <c r="S257" s="46">
        <v>0</v>
      </c>
      <c r="T257" s="46">
        <v>0</v>
      </c>
      <c r="U257" s="46">
        <v>0</v>
      </c>
      <c r="V257" s="46">
        <v>0</v>
      </c>
      <c r="W257" s="46">
        <v>2700</v>
      </c>
      <c r="X257" s="46">
        <v>2700</v>
      </c>
      <c r="Y257" s="46">
        <v>0</v>
      </c>
      <c r="Z257" s="46">
        <v>0</v>
      </c>
      <c r="AA257" s="46">
        <v>0</v>
      </c>
      <c r="AB257" s="46">
        <v>0</v>
      </c>
      <c r="AC257" s="46">
        <v>0</v>
      </c>
      <c r="AD257" s="46">
        <v>0</v>
      </c>
      <c r="AE257" s="31"/>
      <c r="AF257" s="31"/>
      <c r="AG257" s="46">
        <v>0</v>
      </c>
      <c r="AH257" s="43">
        <f t="shared" si="36"/>
        <v>42430</v>
      </c>
      <c r="AI257" s="46"/>
      <c r="AJ257" s="43">
        <f t="shared" si="37"/>
        <v>42430</v>
      </c>
      <c r="AK257" s="43">
        <f t="shared" si="38"/>
        <v>44986</v>
      </c>
      <c r="AL257" s="47">
        <f t="shared" si="39"/>
        <v>38</v>
      </c>
      <c r="AM257" s="47">
        <f t="shared" si="40"/>
        <v>0</v>
      </c>
      <c r="AN257" s="47">
        <f t="shared" si="41"/>
        <v>26</v>
      </c>
      <c r="AO257" s="47">
        <f t="shared" si="42"/>
        <v>12</v>
      </c>
      <c r="AP257" s="47" t="b">
        <f t="shared" si="43"/>
        <v>0</v>
      </c>
      <c r="AQ257" s="47">
        <f t="shared" si="44"/>
        <v>0</v>
      </c>
      <c r="AR257" s="46">
        <f t="shared" si="45"/>
        <v>0</v>
      </c>
    </row>
    <row r="258" spans="2:45" x14ac:dyDescent="0.2">
      <c r="B258" s="40">
        <v>248</v>
      </c>
      <c r="C258" s="41" t="s">
        <v>1136</v>
      </c>
      <c r="D258" s="41" t="s">
        <v>1033</v>
      </c>
      <c r="E258" s="41">
        <v>724</v>
      </c>
      <c r="F258" s="41" t="s">
        <v>806</v>
      </c>
      <c r="G258" s="41" t="str">
        <f t="shared" si="35"/>
        <v>TS</v>
      </c>
      <c r="H258" s="42">
        <v>12300031</v>
      </c>
      <c r="I258" s="43">
        <v>42780</v>
      </c>
      <c r="J258" s="43" t="s">
        <v>704</v>
      </c>
      <c r="K258" s="43" t="s">
        <v>704</v>
      </c>
      <c r="L258" s="44">
        <v>10</v>
      </c>
      <c r="M258" s="45">
        <v>10</v>
      </c>
      <c r="N258" s="43" t="s">
        <v>704</v>
      </c>
      <c r="O258" s="43" t="s">
        <v>704</v>
      </c>
      <c r="P258" s="43" t="s">
        <v>534</v>
      </c>
      <c r="Q258" s="46">
        <v>22000</v>
      </c>
      <c r="R258" s="46">
        <v>0</v>
      </c>
      <c r="S258" s="46">
        <v>0</v>
      </c>
      <c r="T258" s="46">
        <v>0</v>
      </c>
      <c r="U258" s="46">
        <v>0</v>
      </c>
      <c r="V258" s="46">
        <v>0</v>
      </c>
      <c r="W258" s="46">
        <v>22000</v>
      </c>
      <c r="X258" s="46">
        <v>0</v>
      </c>
      <c r="Y258" s="46">
        <v>0</v>
      </c>
      <c r="Z258" s="46">
        <v>22000</v>
      </c>
      <c r="AA258" s="46">
        <v>22000</v>
      </c>
      <c r="AB258" s="46">
        <v>0</v>
      </c>
      <c r="AC258" s="46">
        <v>0</v>
      </c>
      <c r="AD258" s="46">
        <v>0</v>
      </c>
      <c r="AE258" s="31"/>
      <c r="AF258" s="31"/>
      <c r="AG258" s="46">
        <v>0</v>
      </c>
      <c r="AH258" s="43">
        <f t="shared" si="36"/>
        <v>42795</v>
      </c>
      <c r="AI258" s="46"/>
      <c r="AJ258" s="43">
        <f t="shared" si="37"/>
        <v>42795</v>
      </c>
      <c r="AK258" s="43">
        <f t="shared" si="38"/>
        <v>46447</v>
      </c>
      <c r="AL258" s="47">
        <f t="shared" si="39"/>
        <v>86</v>
      </c>
      <c r="AM258" s="47">
        <f t="shared" si="40"/>
        <v>0</v>
      </c>
      <c r="AN258" s="47">
        <f t="shared" si="41"/>
        <v>74</v>
      </c>
      <c r="AO258" s="47">
        <f t="shared" si="42"/>
        <v>12</v>
      </c>
      <c r="AP258" s="47" t="b">
        <f t="shared" si="43"/>
        <v>0</v>
      </c>
      <c r="AQ258" s="47">
        <f t="shared" si="44"/>
        <v>0</v>
      </c>
      <c r="AR258" s="46">
        <f t="shared" si="45"/>
        <v>0</v>
      </c>
    </row>
    <row r="259" spans="2:45" x14ac:dyDescent="0.2">
      <c r="B259" s="40">
        <v>249</v>
      </c>
      <c r="C259" s="41" t="s">
        <v>1137</v>
      </c>
      <c r="D259" s="41" t="s">
        <v>1081</v>
      </c>
      <c r="E259" s="41">
        <v>724</v>
      </c>
      <c r="F259" s="41" t="s">
        <v>816</v>
      </c>
      <c r="G259" s="41" t="str">
        <f t="shared" si="35"/>
        <v>TS</v>
      </c>
      <c r="H259" s="42">
        <v>12300032</v>
      </c>
      <c r="I259" s="43">
        <v>42814</v>
      </c>
      <c r="J259" s="43" t="s">
        <v>704</v>
      </c>
      <c r="K259" s="43" t="s">
        <v>704</v>
      </c>
      <c r="L259" s="44">
        <v>7</v>
      </c>
      <c r="M259" s="45">
        <v>7</v>
      </c>
      <c r="N259" s="43" t="s">
        <v>704</v>
      </c>
      <c r="O259" s="43" t="s">
        <v>704</v>
      </c>
      <c r="P259" s="43" t="s">
        <v>534</v>
      </c>
      <c r="Q259" s="46">
        <v>2600</v>
      </c>
      <c r="R259" s="46">
        <v>0</v>
      </c>
      <c r="S259" s="46">
        <v>0</v>
      </c>
      <c r="T259" s="46">
        <v>0</v>
      </c>
      <c r="U259" s="46">
        <v>0</v>
      </c>
      <c r="V259" s="46">
        <v>0</v>
      </c>
      <c r="W259" s="46">
        <v>2600</v>
      </c>
      <c r="X259" s="46">
        <v>0</v>
      </c>
      <c r="Y259" s="46">
        <v>0</v>
      </c>
      <c r="Z259" s="46">
        <v>2600</v>
      </c>
      <c r="AA259" s="46">
        <v>1392.86</v>
      </c>
      <c r="AB259" s="46">
        <v>1207.1400000000001</v>
      </c>
      <c r="AC259" s="46">
        <v>371.42857142857139</v>
      </c>
      <c r="AD259" s="46">
        <v>0</v>
      </c>
      <c r="AE259" s="31"/>
      <c r="AF259" s="31"/>
      <c r="AG259" s="46">
        <v>1578.5714285714284</v>
      </c>
      <c r="AH259" s="43">
        <f t="shared" si="36"/>
        <v>42826</v>
      </c>
      <c r="AI259" s="43"/>
      <c r="AJ259" s="43">
        <f t="shared" si="37"/>
        <v>42826</v>
      </c>
      <c r="AK259" s="43">
        <f t="shared" si="38"/>
        <v>45383</v>
      </c>
      <c r="AL259" s="47">
        <f t="shared" si="39"/>
        <v>51</v>
      </c>
      <c r="AM259" s="47">
        <f t="shared" si="40"/>
        <v>30.952380952380949</v>
      </c>
      <c r="AN259" s="47">
        <f t="shared" si="41"/>
        <v>39</v>
      </c>
      <c r="AO259" s="47">
        <f t="shared" si="42"/>
        <v>12</v>
      </c>
      <c r="AP259" s="47" t="b">
        <f t="shared" si="43"/>
        <v>0</v>
      </c>
      <c r="AQ259" s="47">
        <f t="shared" si="44"/>
        <v>371.42857142857139</v>
      </c>
      <c r="AR259" s="46">
        <f t="shared" si="45"/>
        <v>0</v>
      </c>
      <c r="AS259" s="48"/>
    </row>
    <row r="260" spans="2:45" x14ac:dyDescent="0.2">
      <c r="B260" s="40">
        <v>250</v>
      </c>
      <c r="C260" s="41" t="s">
        <v>1138</v>
      </c>
      <c r="D260" s="41" t="s">
        <v>1139</v>
      </c>
      <c r="E260" s="41">
        <v>724</v>
      </c>
      <c r="F260" s="41" t="s">
        <v>746</v>
      </c>
      <c r="G260" s="41" t="str">
        <f t="shared" si="35"/>
        <v>BS</v>
      </c>
      <c r="H260" s="42">
        <v>12300034</v>
      </c>
      <c r="I260" s="43">
        <v>42991</v>
      </c>
      <c r="J260" s="43" t="s">
        <v>704</v>
      </c>
      <c r="K260" s="43" t="s">
        <v>704</v>
      </c>
      <c r="L260" s="44">
        <v>10</v>
      </c>
      <c r="M260" s="45">
        <v>10</v>
      </c>
      <c r="N260" s="43" t="s">
        <v>17</v>
      </c>
      <c r="O260" s="43" t="s">
        <v>704</v>
      </c>
      <c r="P260" s="43" t="s">
        <v>534</v>
      </c>
      <c r="Q260" s="46">
        <v>3277.52</v>
      </c>
      <c r="R260" s="46">
        <v>0</v>
      </c>
      <c r="S260" s="46">
        <v>0</v>
      </c>
      <c r="T260" s="46">
        <v>0</v>
      </c>
      <c r="U260" s="46">
        <v>0</v>
      </c>
      <c r="V260" s="46">
        <v>0</v>
      </c>
      <c r="W260" s="46">
        <v>3277.52</v>
      </c>
      <c r="X260" s="46">
        <v>3277.52</v>
      </c>
      <c r="Y260" s="46">
        <v>0</v>
      </c>
      <c r="Z260" s="46">
        <v>0</v>
      </c>
      <c r="AA260" s="46">
        <v>0</v>
      </c>
      <c r="AB260" s="46">
        <v>0</v>
      </c>
      <c r="AC260" s="46">
        <v>0</v>
      </c>
      <c r="AD260" s="46">
        <v>0</v>
      </c>
      <c r="AE260" s="31"/>
      <c r="AF260" s="31"/>
      <c r="AG260" s="46">
        <v>0</v>
      </c>
      <c r="AH260" s="43">
        <f t="shared" si="36"/>
        <v>43009</v>
      </c>
      <c r="AI260" s="46"/>
      <c r="AJ260" s="43">
        <f t="shared" si="37"/>
        <v>43009</v>
      </c>
      <c r="AK260" s="43">
        <f t="shared" si="38"/>
        <v>46661</v>
      </c>
      <c r="AL260" s="47">
        <f t="shared" si="39"/>
        <v>93</v>
      </c>
      <c r="AM260" s="47">
        <f t="shared" si="40"/>
        <v>0</v>
      </c>
      <c r="AN260" s="47">
        <f t="shared" si="41"/>
        <v>81</v>
      </c>
      <c r="AO260" s="47">
        <f t="shared" si="42"/>
        <v>12</v>
      </c>
      <c r="AP260" s="47" t="b">
        <f t="shared" si="43"/>
        <v>0</v>
      </c>
      <c r="AQ260" s="47">
        <f t="shared" si="44"/>
        <v>0</v>
      </c>
      <c r="AR260" s="46">
        <f t="shared" si="45"/>
        <v>0</v>
      </c>
    </row>
    <row r="261" spans="2:45" x14ac:dyDescent="0.2">
      <c r="B261" s="40">
        <v>251</v>
      </c>
      <c r="C261" s="41" t="s">
        <v>1140</v>
      </c>
      <c r="D261" s="41" t="s">
        <v>1139</v>
      </c>
      <c r="E261" s="41">
        <v>724</v>
      </c>
      <c r="F261" s="41" t="s">
        <v>757</v>
      </c>
      <c r="G261" s="41" t="str">
        <f t="shared" si="35"/>
        <v>TS</v>
      </c>
      <c r="H261" s="42" t="s">
        <v>1475</v>
      </c>
      <c r="I261" s="43">
        <v>42991</v>
      </c>
      <c r="J261" s="43" t="s">
        <v>704</v>
      </c>
      <c r="K261" s="43" t="s">
        <v>704</v>
      </c>
      <c r="L261" s="44">
        <v>10</v>
      </c>
      <c r="M261" s="45">
        <v>10</v>
      </c>
      <c r="N261" s="43" t="s">
        <v>704</v>
      </c>
      <c r="O261" s="43" t="s">
        <v>704</v>
      </c>
      <c r="P261" s="43" t="s">
        <v>534</v>
      </c>
      <c r="Q261" s="46">
        <v>3251.04</v>
      </c>
      <c r="R261" s="46">
        <v>0</v>
      </c>
      <c r="S261" s="46">
        <v>3251.04</v>
      </c>
      <c r="T261" s="46">
        <v>0</v>
      </c>
      <c r="U261" s="46">
        <v>0</v>
      </c>
      <c r="V261" s="46">
        <v>0</v>
      </c>
      <c r="W261" s="46">
        <v>0</v>
      </c>
      <c r="X261" s="46">
        <v>0</v>
      </c>
      <c r="Y261" s="46">
        <v>0</v>
      </c>
      <c r="Z261" s="46">
        <v>0</v>
      </c>
      <c r="AA261" s="46">
        <v>0</v>
      </c>
      <c r="AB261" s="46">
        <v>0</v>
      </c>
      <c r="AC261" s="46">
        <v>0</v>
      </c>
      <c r="AD261" s="46">
        <v>0</v>
      </c>
      <c r="AE261" s="31"/>
      <c r="AF261" s="31"/>
      <c r="AG261" s="46">
        <v>0</v>
      </c>
      <c r="AH261" s="43">
        <f t="shared" si="36"/>
        <v>43009</v>
      </c>
      <c r="AI261" s="46"/>
      <c r="AJ261" s="43">
        <f t="shared" si="37"/>
        <v>43009</v>
      </c>
      <c r="AK261" s="43">
        <f t="shared" si="38"/>
        <v>46661</v>
      </c>
      <c r="AL261" s="47">
        <f t="shared" si="39"/>
        <v>93</v>
      </c>
      <c r="AM261" s="47">
        <f t="shared" si="40"/>
        <v>0</v>
      </c>
      <c r="AN261" s="47">
        <f t="shared" si="41"/>
        <v>81</v>
      </c>
      <c r="AO261" s="47">
        <f t="shared" si="42"/>
        <v>12</v>
      </c>
      <c r="AP261" s="47" t="b">
        <f t="shared" si="43"/>
        <v>0</v>
      </c>
      <c r="AQ261" s="47">
        <f t="shared" si="44"/>
        <v>0</v>
      </c>
      <c r="AR261" s="46">
        <f t="shared" si="45"/>
        <v>0</v>
      </c>
    </row>
    <row r="262" spans="2:45" x14ac:dyDescent="0.2">
      <c r="B262" s="40">
        <v>252</v>
      </c>
      <c r="C262" s="41" t="s">
        <v>1141</v>
      </c>
      <c r="D262" s="41" t="s">
        <v>1086</v>
      </c>
      <c r="E262" s="41">
        <v>721</v>
      </c>
      <c r="F262" s="41" t="s">
        <v>806</v>
      </c>
      <c r="G262" s="41" t="str">
        <f t="shared" si="35"/>
        <v>TS</v>
      </c>
      <c r="H262" s="42">
        <v>12400071</v>
      </c>
      <c r="I262" s="43">
        <v>42046</v>
      </c>
      <c r="J262" s="43" t="s">
        <v>704</v>
      </c>
      <c r="K262" s="43" t="s">
        <v>704</v>
      </c>
      <c r="L262" s="44">
        <v>10</v>
      </c>
      <c r="M262" s="45">
        <v>10</v>
      </c>
      <c r="N262" s="43" t="s">
        <v>704</v>
      </c>
      <c r="O262" s="43" t="s">
        <v>704</v>
      </c>
      <c r="P262" s="43" t="s">
        <v>534</v>
      </c>
      <c r="Q262" s="46">
        <v>418.64</v>
      </c>
      <c r="R262" s="46">
        <v>0</v>
      </c>
      <c r="S262" s="46">
        <v>0</v>
      </c>
      <c r="T262" s="46">
        <v>0</v>
      </c>
      <c r="U262" s="46">
        <v>0</v>
      </c>
      <c r="V262" s="46">
        <v>0</v>
      </c>
      <c r="W262" s="46">
        <v>418.64</v>
      </c>
      <c r="X262" s="46">
        <v>0</v>
      </c>
      <c r="Y262" s="46">
        <v>0</v>
      </c>
      <c r="Z262" s="46">
        <v>418.64</v>
      </c>
      <c r="AA262" s="46">
        <v>406.89</v>
      </c>
      <c r="AB262" s="46">
        <v>11.75</v>
      </c>
      <c r="AC262" s="46">
        <v>2.8211489173663358</v>
      </c>
      <c r="AD262" s="46">
        <v>0</v>
      </c>
      <c r="AE262" s="31"/>
      <c r="AF262" s="31"/>
      <c r="AG262" s="46">
        <v>14.575936073059403</v>
      </c>
      <c r="AH262" s="43">
        <f t="shared" si="36"/>
        <v>42064</v>
      </c>
      <c r="AI262" s="46"/>
      <c r="AJ262" s="43">
        <f t="shared" si="37"/>
        <v>42064</v>
      </c>
      <c r="AK262" s="43">
        <f t="shared" si="38"/>
        <v>45717</v>
      </c>
      <c r="AL262" s="47">
        <f t="shared" si="39"/>
        <v>62</v>
      </c>
      <c r="AM262" s="47">
        <f t="shared" si="40"/>
        <v>0.23509574311386133</v>
      </c>
      <c r="AN262" s="47">
        <f t="shared" si="41"/>
        <v>50</v>
      </c>
      <c r="AO262" s="47">
        <f t="shared" si="42"/>
        <v>12</v>
      </c>
      <c r="AP262" s="47" t="b">
        <f t="shared" si="43"/>
        <v>0</v>
      </c>
      <c r="AQ262" s="47">
        <f t="shared" si="44"/>
        <v>2.8211489173663358</v>
      </c>
      <c r="AR262" s="46">
        <f t="shared" si="45"/>
        <v>0</v>
      </c>
    </row>
    <row r="263" spans="2:45" x14ac:dyDescent="0.2">
      <c r="B263" s="40">
        <v>253</v>
      </c>
      <c r="C263" s="41" t="s">
        <v>1142</v>
      </c>
      <c r="D263" s="41" t="s">
        <v>1086</v>
      </c>
      <c r="E263" s="41">
        <v>721</v>
      </c>
      <c r="F263" s="41" t="s">
        <v>783</v>
      </c>
      <c r="G263" s="41" t="str">
        <f t="shared" si="35"/>
        <v>TS</v>
      </c>
      <c r="H263" s="42">
        <v>12400072</v>
      </c>
      <c r="I263" s="43">
        <v>42094</v>
      </c>
      <c r="J263" s="43" t="s">
        <v>704</v>
      </c>
      <c r="K263" s="43" t="s">
        <v>704</v>
      </c>
      <c r="L263" s="44">
        <v>10</v>
      </c>
      <c r="M263" s="45">
        <v>10</v>
      </c>
      <c r="N263" s="43" t="s">
        <v>704</v>
      </c>
      <c r="O263" s="43" t="s">
        <v>704</v>
      </c>
      <c r="P263" s="43" t="s">
        <v>534</v>
      </c>
      <c r="Q263" s="46">
        <v>576.03</v>
      </c>
      <c r="R263" s="46">
        <v>0</v>
      </c>
      <c r="S263" s="46">
        <v>0</v>
      </c>
      <c r="T263" s="46">
        <v>0</v>
      </c>
      <c r="U263" s="46">
        <v>0</v>
      </c>
      <c r="V263" s="46">
        <v>0</v>
      </c>
      <c r="W263" s="46">
        <v>576.03</v>
      </c>
      <c r="X263" s="46">
        <v>0</v>
      </c>
      <c r="Y263" s="46">
        <v>0</v>
      </c>
      <c r="Z263" s="46">
        <v>576.03</v>
      </c>
      <c r="AA263" s="46">
        <v>331.84999999999997</v>
      </c>
      <c r="AB263" s="46">
        <v>244.18</v>
      </c>
      <c r="AC263" s="46">
        <v>57.454729729729735</v>
      </c>
      <c r="AD263" s="46">
        <v>0</v>
      </c>
      <c r="AE263" s="31"/>
      <c r="AF263" s="31"/>
      <c r="AG263" s="46">
        <v>301.63733108108107</v>
      </c>
      <c r="AH263" s="43">
        <f t="shared" si="36"/>
        <v>42095</v>
      </c>
      <c r="AI263" s="43"/>
      <c r="AJ263" s="43">
        <f t="shared" si="37"/>
        <v>42095</v>
      </c>
      <c r="AK263" s="43">
        <f t="shared" si="38"/>
        <v>45748</v>
      </c>
      <c r="AL263" s="47">
        <f t="shared" si="39"/>
        <v>63</v>
      </c>
      <c r="AM263" s="47">
        <f t="shared" si="40"/>
        <v>4.7878941441441443</v>
      </c>
      <c r="AN263" s="47">
        <f t="shared" si="41"/>
        <v>51</v>
      </c>
      <c r="AO263" s="47">
        <f t="shared" si="42"/>
        <v>12</v>
      </c>
      <c r="AP263" s="47" t="b">
        <f t="shared" si="43"/>
        <v>0</v>
      </c>
      <c r="AQ263" s="47">
        <f t="shared" si="44"/>
        <v>57.454729729729735</v>
      </c>
      <c r="AR263" s="46">
        <f t="shared" si="45"/>
        <v>0</v>
      </c>
      <c r="AS263" s="48"/>
    </row>
    <row r="264" spans="2:45" x14ac:dyDescent="0.2">
      <c r="B264" s="40">
        <v>254</v>
      </c>
      <c r="C264" s="41" t="s">
        <v>1143</v>
      </c>
      <c r="D264" s="41" t="s">
        <v>1086</v>
      </c>
      <c r="E264" s="41">
        <v>721</v>
      </c>
      <c r="F264" s="41" t="s">
        <v>816</v>
      </c>
      <c r="G264" s="41" t="str">
        <f t="shared" si="35"/>
        <v>TS</v>
      </c>
      <c r="H264" s="42">
        <v>12400073</v>
      </c>
      <c r="I264" s="43">
        <v>42107</v>
      </c>
      <c r="J264" s="43" t="s">
        <v>704</v>
      </c>
      <c r="K264" s="43" t="s">
        <v>704</v>
      </c>
      <c r="L264" s="44">
        <v>10</v>
      </c>
      <c r="M264" s="45">
        <v>10</v>
      </c>
      <c r="N264" s="43" t="s">
        <v>704</v>
      </c>
      <c r="O264" s="43" t="s">
        <v>704</v>
      </c>
      <c r="P264" s="43" t="s">
        <v>534</v>
      </c>
      <c r="Q264" s="46">
        <v>475.21</v>
      </c>
      <c r="R264" s="46">
        <v>0</v>
      </c>
      <c r="S264" s="46">
        <v>0</v>
      </c>
      <c r="T264" s="46">
        <v>0</v>
      </c>
      <c r="U264" s="46">
        <v>0</v>
      </c>
      <c r="V264" s="46">
        <v>0</v>
      </c>
      <c r="W264" s="46">
        <v>475.21</v>
      </c>
      <c r="X264" s="46">
        <v>0</v>
      </c>
      <c r="Y264" s="46">
        <v>0</v>
      </c>
      <c r="Z264" s="46">
        <v>475.21</v>
      </c>
      <c r="AA264" s="46">
        <v>475.01</v>
      </c>
      <c r="AB264" s="46">
        <v>0.2</v>
      </c>
      <c r="AC264" s="46">
        <v>4.5675000000003227E-2</v>
      </c>
      <c r="AD264" s="46">
        <v>0</v>
      </c>
      <c r="AE264" s="31"/>
      <c r="AF264" s="31"/>
      <c r="AG264" s="46">
        <v>0.24360000000001719</v>
      </c>
      <c r="AH264" s="43">
        <f t="shared" si="36"/>
        <v>42125</v>
      </c>
      <c r="AI264" s="46"/>
      <c r="AJ264" s="43">
        <f t="shared" si="37"/>
        <v>42125</v>
      </c>
      <c r="AK264" s="43">
        <f t="shared" si="38"/>
        <v>45778</v>
      </c>
      <c r="AL264" s="47">
        <f t="shared" si="39"/>
        <v>64</v>
      </c>
      <c r="AM264" s="47">
        <f t="shared" si="40"/>
        <v>3.8062500000002686E-3</v>
      </c>
      <c r="AN264" s="47">
        <f t="shared" si="41"/>
        <v>52</v>
      </c>
      <c r="AO264" s="47">
        <f t="shared" si="42"/>
        <v>12</v>
      </c>
      <c r="AP264" s="47" t="b">
        <f t="shared" si="43"/>
        <v>0</v>
      </c>
      <c r="AQ264" s="47">
        <f t="shared" si="44"/>
        <v>4.5675000000003227E-2</v>
      </c>
      <c r="AR264" s="46">
        <f t="shared" si="45"/>
        <v>0</v>
      </c>
    </row>
    <row r="265" spans="2:45" x14ac:dyDescent="0.2">
      <c r="B265" s="40">
        <v>255</v>
      </c>
      <c r="C265" s="41" t="s">
        <v>1144</v>
      </c>
      <c r="D265" s="41" t="s">
        <v>1086</v>
      </c>
      <c r="E265" s="41">
        <v>721</v>
      </c>
      <c r="F265" s="41" t="s">
        <v>746</v>
      </c>
      <c r="G265" s="41" t="str">
        <f t="shared" si="35"/>
        <v>BS</v>
      </c>
      <c r="H265" s="42">
        <v>12400074</v>
      </c>
      <c r="I265" s="43">
        <v>42163</v>
      </c>
      <c r="J265" s="43" t="s">
        <v>704</v>
      </c>
      <c r="K265" s="43" t="s">
        <v>704</v>
      </c>
      <c r="L265" s="44">
        <v>10</v>
      </c>
      <c r="M265" s="45">
        <v>10</v>
      </c>
      <c r="N265" s="43" t="s">
        <v>17</v>
      </c>
      <c r="O265" s="43" t="s">
        <v>704</v>
      </c>
      <c r="P265" s="43" t="s">
        <v>534</v>
      </c>
      <c r="Q265" s="46">
        <v>355.37</v>
      </c>
      <c r="R265" s="46">
        <v>0</v>
      </c>
      <c r="S265" s="46">
        <v>0</v>
      </c>
      <c r="T265" s="46">
        <v>0</v>
      </c>
      <c r="U265" s="46">
        <v>0</v>
      </c>
      <c r="V265" s="46">
        <v>0</v>
      </c>
      <c r="W265" s="46">
        <v>355.37</v>
      </c>
      <c r="X265" s="46">
        <v>0</v>
      </c>
      <c r="Y265" s="46">
        <v>0</v>
      </c>
      <c r="Z265" s="46">
        <v>355.37</v>
      </c>
      <c r="AA265" s="46">
        <v>355.17</v>
      </c>
      <c r="AB265" s="46">
        <v>0.2</v>
      </c>
      <c r="AC265" s="46">
        <v>4.4510035419129471E-2</v>
      </c>
      <c r="AD265" s="46">
        <v>0</v>
      </c>
      <c r="AE265" s="31"/>
      <c r="AF265" s="31"/>
      <c r="AG265" s="46">
        <v>0.24480519480521207</v>
      </c>
      <c r="AH265" s="43">
        <f t="shared" si="36"/>
        <v>42186</v>
      </c>
      <c r="AI265" s="46"/>
      <c r="AJ265" s="43">
        <f t="shared" si="37"/>
        <v>42186</v>
      </c>
      <c r="AK265" s="43">
        <f t="shared" si="38"/>
        <v>45839</v>
      </c>
      <c r="AL265" s="47">
        <f t="shared" si="39"/>
        <v>66</v>
      </c>
      <c r="AM265" s="47">
        <f t="shared" si="40"/>
        <v>3.7091696182607889E-3</v>
      </c>
      <c r="AN265" s="47">
        <f t="shared" si="41"/>
        <v>54</v>
      </c>
      <c r="AO265" s="47">
        <f t="shared" si="42"/>
        <v>12</v>
      </c>
      <c r="AP265" s="47" t="b">
        <f t="shared" si="43"/>
        <v>0</v>
      </c>
      <c r="AQ265" s="47">
        <f t="shared" si="44"/>
        <v>4.4510035419129471E-2</v>
      </c>
      <c r="AR265" s="46">
        <f t="shared" si="45"/>
        <v>0</v>
      </c>
    </row>
    <row r="266" spans="2:45" x14ac:dyDescent="0.2">
      <c r="B266" s="40">
        <v>256</v>
      </c>
      <c r="C266" s="41" t="s">
        <v>1145</v>
      </c>
      <c r="D266" s="41" t="s">
        <v>1086</v>
      </c>
      <c r="E266" s="41">
        <v>721</v>
      </c>
      <c r="F266" s="41" t="s">
        <v>806</v>
      </c>
      <c r="G266" s="41" t="str">
        <f t="shared" si="35"/>
        <v>TS</v>
      </c>
      <c r="H266" s="42">
        <v>12400075</v>
      </c>
      <c r="I266" s="43">
        <v>42216</v>
      </c>
      <c r="J266" s="43" t="s">
        <v>704</v>
      </c>
      <c r="K266" s="43" t="s">
        <v>704</v>
      </c>
      <c r="L266" s="44">
        <v>10</v>
      </c>
      <c r="M266" s="45">
        <v>10</v>
      </c>
      <c r="N266" s="43" t="s">
        <v>704</v>
      </c>
      <c r="O266" s="43" t="s">
        <v>704</v>
      </c>
      <c r="P266" s="43" t="s">
        <v>534</v>
      </c>
      <c r="Q266" s="46">
        <v>490.7</v>
      </c>
      <c r="R266" s="46">
        <v>0</v>
      </c>
      <c r="S266" s="46">
        <v>0</v>
      </c>
      <c r="T266" s="46">
        <v>0</v>
      </c>
      <c r="U266" s="46">
        <v>0</v>
      </c>
      <c r="V266" s="46">
        <v>0</v>
      </c>
      <c r="W266" s="46">
        <v>490.7</v>
      </c>
      <c r="X266" s="46">
        <v>0</v>
      </c>
      <c r="Y266" s="46">
        <v>0</v>
      </c>
      <c r="Z266" s="46">
        <v>490.7</v>
      </c>
      <c r="AA266" s="46">
        <v>382.77</v>
      </c>
      <c r="AB266" s="46">
        <v>107.93</v>
      </c>
      <c r="AC266" s="46">
        <v>23.549092996555682</v>
      </c>
      <c r="AD266" s="46">
        <v>0</v>
      </c>
      <c r="AE266" s="31"/>
      <c r="AF266" s="31"/>
      <c r="AG266" s="46">
        <v>131.48243589743589</v>
      </c>
      <c r="AH266" s="43">
        <f t="shared" si="36"/>
        <v>42217</v>
      </c>
      <c r="AI266" s="46"/>
      <c r="AJ266" s="43">
        <f t="shared" si="37"/>
        <v>42217</v>
      </c>
      <c r="AK266" s="43">
        <f t="shared" si="38"/>
        <v>45870</v>
      </c>
      <c r="AL266" s="47">
        <f t="shared" si="39"/>
        <v>67</v>
      </c>
      <c r="AM266" s="47">
        <f t="shared" si="40"/>
        <v>1.9624244163796403</v>
      </c>
      <c r="AN266" s="47">
        <f t="shared" si="41"/>
        <v>55</v>
      </c>
      <c r="AO266" s="47">
        <f t="shared" si="42"/>
        <v>12</v>
      </c>
      <c r="AP266" s="47" t="b">
        <f t="shared" si="43"/>
        <v>0</v>
      </c>
      <c r="AQ266" s="47">
        <f t="shared" si="44"/>
        <v>23.549092996555682</v>
      </c>
      <c r="AR266" s="46">
        <f t="shared" si="45"/>
        <v>0</v>
      </c>
    </row>
    <row r="267" spans="2:45" x14ac:dyDescent="0.2">
      <c r="B267" s="40">
        <v>257</v>
      </c>
      <c r="C267" s="41" t="s">
        <v>1146</v>
      </c>
      <c r="D267" s="41" t="s">
        <v>1086</v>
      </c>
      <c r="E267" s="41">
        <v>721</v>
      </c>
      <c r="F267" s="41" t="s">
        <v>806</v>
      </c>
      <c r="G267" s="41" t="str">
        <f t="shared" si="35"/>
        <v>TS</v>
      </c>
      <c r="H267" s="42">
        <v>12400076</v>
      </c>
      <c r="I267" s="43">
        <v>42216</v>
      </c>
      <c r="J267" s="43" t="s">
        <v>704</v>
      </c>
      <c r="K267" s="43" t="s">
        <v>704</v>
      </c>
      <c r="L267" s="44">
        <v>10</v>
      </c>
      <c r="M267" s="45">
        <v>10</v>
      </c>
      <c r="N267" s="43" t="s">
        <v>704</v>
      </c>
      <c r="O267" s="43" t="s">
        <v>704</v>
      </c>
      <c r="P267" s="43" t="s">
        <v>534</v>
      </c>
      <c r="Q267" s="46">
        <v>490.7</v>
      </c>
      <c r="R267" s="46">
        <v>0</v>
      </c>
      <c r="S267" s="46">
        <v>0</v>
      </c>
      <c r="T267" s="46">
        <v>0</v>
      </c>
      <c r="U267" s="46">
        <v>0</v>
      </c>
      <c r="V267" s="46">
        <v>0</v>
      </c>
      <c r="W267" s="46">
        <v>490.7</v>
      </c>
      <c r="X267" s="46">
        <v>0</v>
      </c>
      <c r="Y267" s="46">
        <v>0</v>
      </c>
      <c r="Z267" s="46">
        <v>490.7</v>
      </c>
      <c r="AA267" s="46">
        <v>382.77</v>
      </c>
      <c r="AB267" s="46">
        <v>107.93</v>
      </c>
      <c r="AC267" s="46">
        <v>23.549092996555682</v>
      </c>
      <c r="AD267" s="46">
        <v>0</v>
      </c>
      <c r="AE267" s="31"/>
      <c r="AF267" s="31"/>
      <c r="AG267" s="46">
        <v>131.48243589743589</v>
      </c>
      <c r="AH267" s="43">
        <f t="shared" si="36"/>
        <v>42217</v>
      </c>
      <c r="AI267" s="46"/>
      <c r="AJ267" s="43">
        <f t="shared" si="37"/>
        <v>42217</v>
      </c>
      <c r="AK267" s="43">
        <f t="shared" si="38"/>
        <v>45870</v>
      </c>
      <c r="AL267" s="47">
        <f t="shared" si="39"/>
        <v>67</v>
      </c>
      <c r="AM267" s="47">
        <f t="shared" si="40"/>
        <v>1.9624244163796403</v>
      </c>
      <c r="AN267" s="47">
        <f t="shared" si="41"/>
        <v>55</v>
      </c>
      <c r="AO267" s="47">
        <f t="shared" si="42"/>
        <v>12</v>
      </c>
      <c r="AP267" s="47" t="b">
        <f t="shared" si="43"/>
        <v>0</v>
      </c>
      <c r="AQ267" s="47">
        <f t="shared" si="44"/>
        <v>23.549092996555682</v>
      </c>
      <c r="AR267" s="46">
        <f t="shared" si="45"/>
        <v>0</v>
      </c>
    </row>
    <row r="268" spans="2:45" x14ac:dyDescent="0.2">
      <c r="B268" s="40">
        <v>258</v>
      </c>
      <c r="C268" s="41" t="s">
        <v>1147</v>
      </c>
      <c r="D268" s="41" t="s">
        <v>1086</v>
      </c>
      <c r="E268" s="41">
        <v>721</v>
      </c>
      <c r="F268" s="41" t="s">
        <v>816</v>
      </c>
      <c r="G268" s="41" t="str">
        <f t="shared" ref="G268:G331" si="46">+LEFT(F268,2)</f>
        <v>TS</v>
      </c>
      <c r="H268" s="42">
        <v>12400077</v>
      </c>
      <c r="I268" s="43">
        <v>42247</v>
      </c>
      <c r="J268" s="43" t="s">
        <v>704</v>
      </c>
      <c r="K268" s="43" t="s">
        <v>704</v>
      </c>
      <c r="L268" s="44">
        <v>10</v>
      </c>
      <c r="M268" s="45">
        <v>10</v>
      </c>
      <c r="N268" s="43" t="s">
        <v>704</v>
      </c>
      <c r="O268" s="43" t="s">
        <v>704</v>
      </c>
      <c r="P268" s="43" t="s">
        <v>534</v>
      </c>
      <c r="Q268" s="46">
        <v>1355.63</v>
      </c>
      <c r="R268" s="46">
        <v>0</v>
      </c>
      <c r="S268" s="46">
        <v>0</v>
      </c>
      <c r="T268" s="46">
        <v>0</v>
      </c>
      <c r="U268" s="46">
        <v>0</v>
      </c>
      <c r="V268" s="46">
        <v>0</v>
      </c>
      <c r="W268" s="46">
        <v>1355.63</v>
      </c>
      <c r="X268" s="46">
        <v>0</v>
      </c>
      <c r="Y268" s="46">
        <v>0</v>
      </c>
      <c r="Z268" s="46">
        <v>1355.63</v>
      </c>
      <c r="AA268" s="46">
        <v>1355.43</v>
      </c>
      <c r="AB268" s="46">
        <v>0.2</v>
      </c>
      <c r="AC268" s="46">
        <v>4.3402829486219423E-2</v>
      </c>
      <c r="AD268" s="46">
        <v>0</v>
      </c>
      <c r="AE268" s="31"/>
      <c r="AF268" s="31"/>
      <c r="AG268" s="46">
        <v>0.24594936708857673</v>
      </c>
      <c r="AH268" s="43">
        <f t="shared" ref="AH268:AH331" si="47">+DATE(YEAR(I268),MONTH(I268)+1,1)</f>
        <v>42248</v>
      </c>
      <c r="AI268" s="46"/>
      <c r="AJ268" s="43">
        <f t="shared" ref="AJ268:AJ331" si="48">+IF(ISBLANK(AI268),AH268,AI268)</f>
        <v>42248</v>
      </c>
      <c r="AK268" s="43">
        <f t="shared" ref="AK268:AK331" si="49">+EDATE(AJ268,$L268*12)</f>
        <v>45901</v>
      </c>
      <c r="AL268" s="47">
        <f t="shared" ref="AL268:AL331" si="50">IFERROR(DATEDIF(MAX($AJ268,$AL$4),$AK268,"m"),FALSE)</f>
        <v>68</v>
      </c>
      <c r="AM268" s="47">
        <f t="shared" ref="AM268:AM331" si="51">IFERROR(AG268/AL268,FALSE)</f>
        <v>3.6169024571849518E-3</v>
      </c>
      <c r="AN268" s="47">
        <f t="shared" ref="AN268:AN331" si="52">IFERROR(DATEDIF(MAX($AJ268,$AN$4),$AK268,"m"),FALSE)</f>
        <v>56</v>
      </c>
      <c r="AO268" s="47">
        <f t="shared" ref="AO268:AO331" si="53">+AL268-AN268</f>
        <v>12</v>
      </c>
      <c r="AP268" s="47" t="b">
        <f t="shared" ref="AP268:AP331" si="54">+AK268&lt;$AN$4</f>
        <v>0</v>
      </c>
      <c r="AQ268" s="47">
        <f t="shared" ref="AQ268:AQ331" si="55">IF($AP268,AG268,AM268*AO268)</f>
        <v>4.3402829486219423E-2</v>
      </c>
      <c r="AR268" s="46">
        <f t="shared" ref="AR268:AR331" si="56">+AQ268-AC268</f>
        <v>0</v>
      </c>
    </row>
    <row r="269" spans="2:45" x14ac:dyDescent="0.2">
      <c r="B269" s="40">
        <v>259</v>
      </c>
      <c r="C269" s="41" t="s">
        <v>1148</v>
      </c>
      <c r="D269" s="41" t="s">
        <v>1149</v>
      </c>
      <c r="E269" s="41">
        <v>721</v>
      </c>
      <c r="F269" s="41" t="s">
        <v>806</v>
      </c>
      <c r="G269" s="41" t="str">
        <f t="shared" si="46"/>
        <v>TS</v>
      </c>
      <c r="H269" s="42">
        <v>12400078</v>
      </c>
      <c r="I269" s="43">
        <v>42257</v>
      </c>
      <c r="J269" s="43" t="s">
        <v>704</v>
      </c>
      <c r="K269" s="43" t="s">
        <v>704</v>
      </c>
      <c r="L269" s="44">
        <v>7</v>
      </c>
      <c r="M269" s="45" t="s">
        <v>1519</v>
      </c>
      <c r="N269" s="43" t="s">
        <v>704</v>
      </c>
      <c r="O269" s="43" t="s">
        <v>704</v>
      </c>
      <c r="P269" s="43" t="s">
        <v>534</v>
      </c>
      <c r="Q269" s="46">
        <v>190</v>
      </c>
      <c r="R269" s="46">
        <v>0</v>
      </c>
      <c r="S269" s="46">
        <v>0</v>
      </c>
      <c r="T269" s="46">
        <v>0</v>
      </c>
      <c r="U269" s="46">
        <v>0</v>
      </c>
      <c r="V269" s="46">
        <v>0</v>
      </c>
      <c r="W269" s="46">
        <v>190</v>
      </c>
      <c r="X269" s="46">
        <v>0</v>
      </c>
      <c r="Y269" s="46">
        <v>0</v>
      </c>
      <c r="Z269" s="46">
        <v>190</v>
      </c>
      <c r="AA269" s="46">
        <v>149.69999999999999</v>
      </c>
      <c r="AB269" s="46">
        <v>40.299999999999997</v>
      </c>
      <c r="AC269" s="46">
        <v>23.030303030303031</v>
      </c>
      <c r="AD269" s="46">
        <v>0</v>
      </c>
      <c r="AE269" s="31"/>
      <c r="AF269" s="31"/>
      <c r="AG269" s="46">
        <v>63.333333333333329</v>
      </c>
      <c r="AH269" s="43">
        <f t="shared" si="47"/>
        <v>42278</v>
      </c>
      <c r="AI269" s="43"/>
      <c r="AJ269" s="43">
        <f t="shared" si="48"/>
        <v>42278</v>
      </c>
      <c r="AK269" s="43">
        <f t="shared" si="49"/>
        <v>44835</v>
      </c>
      <c r="AL269" s="47">
        <f t="shared" si="50"/>
        <v>33</v>
      </c>
      <c r="AM269" s="47">
        <f t="shared" si="51"/>
        <v>1.9191919191919191</v>
      </c>
      <c r="AN269" s="47">
        <f t="shared" si="52"/>
        <v>21</v>
      </c>
      <c r="AO269" s="47">
        <f t="shared" si="53"/>
        <v>12</v>
      </c>
      <c r="AP269" s="47" t="b">
        <f t="shared" si="54"/>
        <v>0</v>
      </c>
      <c r="AQ269" s="47">
        <f t="shared" si="55"/>
        <v>23.030303030303031</v>
      </c>
      <c r="AR269" s="46">
        <f t="shared" si="56"/>
        <v>0</v>
      </c>
      <c r="AS269" s="48"/>
    </row>
    <row r="270" spans="2:45" x14ac:dyDescent="0.2">
      <c r="B270" s="40">
        <v>260</v>
      </c>
      <c r="C270" s="41" t="s">
        <v>1150</v>
      </c>
      <c r="D270" s="41" t="s">
        <v>1086</v>
      </c>
      <c r="E270" s="41">
        <v>721</v>
      </c>
      <c r="F270" s="41" t="s">
        <v>757</v>
      </c>
      <c r="G270" s="41" t="str">
        <f t="shared" si="46"/>
        <v>TS</v>
      </c>
      <c r="H270" s="42">
        <v>12400079</v>
      </c>
      <c r="I270" s="43">
        <v>42270</v>
      </c>
      <c r="J270" s="43" t="s">
        <v>704</v>
      </c>
      <c r="K270" s="43" t="s">
        <v>704</v>
      </c>
      <c r="L270" s="44">
        <v>10</v>
      </c>
      <c r="M270" s="45">
        <v>10</v>
      </c>
      <c r="N270" s="43" t="s">
        <v>704</v>
      </c>
      <c r="O270" s="43" t="s">
        <v>704</v>
      </c>
      <c r="P270" s="43" t="s">
        <v>534</v>
      </c>
      <c r="Q270" s="46">
        <v>531.75</v>
      </c>
      <c r="R270" s="46">
        <v>0</v>
      </c>
      <c r="S270" s="46">
        <v>0</v>
      </c>
      <c r="T270" s="46">
        <v>0</v>
      </c>
      <c r="U270" s="46">
        <v>0</v>
      </c>
      <c r="V270" s="46">
        <v>0</v>
      </c>
      <c r="W270" s="46">
        <v>531.75</v>
      </c>
      <c r="X270" s="46">
        <v>0</v>
      </c>
      <c r="Y270" s="46">
        <v>0</v>
      </c>
      <c r="Z270" s="46">
        <v>531.75</v>
      </c>
      <c r="AA270" s="46">
        <v>461.74</v>
      </c>
      <c r="AB270" s="46">
        <v>70.010000000000005</v>
      </c>
      <c r="AC270" s="46">
        <v>14.738722826086958</v>
      </c>
      <c r="AD270" s="46">
        <v>0</v>
      </c>
      <c r="AE270" s="31"/>
      <c r="AF270" s="31"/>
      <c r="AG270" s="46">
        <v>84.747656250000006</v>
      </c>
      <c r="AH270" s="43">
        <f t="shared" si="47"/>
        <v>42278</v>
      </c>
      <c r="AI270" s="46"/>
      <c r="AJ270" s="43">
        <f t="shared" si="48"/>
        <v>42278</v>
      </c>
      <c r="AK270" s="43">
        <f t="shared" si="49"/>
        <v>45931</v>
      </c>
      <c r="AL270" s="47">
        <f t="shared" si="50"/>
        <v>69</v>
      </c>
      <c r="AM270" s="47">
        <f t="shared" si="51"/>
        <v>1.2282269021739132</v>
      </c>
      <c r="AN270" s="47">
        <f t="shared" si="52"/>
        <v>57</v>
      </c>
      <c r="AO270" s="47">
        <f t="shared" si="53"/>
        <v>12</v>
      </c>
      <c r="AP270" s="47" t="b">
        <f t="shared" si="54"/>
        <v>0</v>
      </c>
      <c r="AQ270" s="47">
        <f t="shared" si="55"/>
        <v>14.738722826086958</v>
      </c>
      <c r="AR270" s="46">
        <f t="shared" si="56"/>
        <v>0</v>
      </c>
    </row>
    <row r="271" spans="2:45" x14ac:dyDescent="0.2">
      <c r="B271" s="40">
        <v>261</v>
      </c>
      <c r="C271" s="41" t="s">
        <v>1151</v>
      </c>
      <c r="D271" s="41" t="s">
        <v>1116</v>
      </c>
      <c r="E271" s="41">
        <v>721</v>
      </c>
      <c r="F271" s="41" t="s">
        <v>783</v>
      </c>
      <c r="G271" s="41" t="str">
        <f t="shared" si="46"/>
        <v>TS</v>
      </c>
      <c r="H271" s="42">
        <v>12400080</v>
      </c>
      <c r="I271" s="43">
        <v>42429</v>
      </c>
      <c r="J271" s="43" t="s">
        <v>704</v>
      </c>
      <c r="K271" s="43" t="s">
        <v>704</v>
      </c>
      <c r="L271" s="44">
        <v>7</v>
      </c>
      <c r="M271" s="45">
        <v>7</v>
      </c>
      <c r="N271" s="43" t="s">
        <v>704</v>
      </c>
      <c r="O271" s="43" t="s">
        <v>704</v>
      </c>
      <c r="P271" s="43" t="s">
        <v>534</v>
      </c>
      <c r="Q271" s="46">
        <v>318.58</v>
      </c>
      <c r="R271" s="46">
        <v>0</v>
      </c>
      <c r="S271" s="46">
        <v>0</v>
      </c>
      <c r="T271" s="46">
        <v>0</v>
      </c>
      <c r="U271" s="46">
        <v>0</v>
      </c>
      <c r="V271" s="46">
        <v>0</v>
      </c>
      <c r="W271" s="46">
        <v>318.58</v>
      </c>
      <c r="X271" s="46">
        <v>318.58</v>
      </c>
      <c r="Y271" s="46">
        <v>0</v>
      </c>
      <c r="Z271" s="46">
        <v>0</v>
      </c>
      <c r="AA271" s="46">
        <v>0</v>
      </c>
      <c r="AB271" s="46">
        <v>0</v>
      </c>
      <c r="AC271" s="46">
        <v>0</v>
      </c>
      <c r="AD271" s="46">
        <v>0</v>
      </c>
      <c r="AE271" s="31"/>
      <c r="AF271" s="31"/>
      <c r="AG271" s="46">
        <v>0</v>
      </c>
      <c r="AH271" s="43">
        <f t="shared" si="47"/>
        <v>42430</v>
      </c>
      <c r="AI271" s="46"/>
      <c r="AJ271" s="43">
        <f t="shared" si="48"/>
        <v>42430</v>
      </c>
      <c r="AK271" s="43">
        <f t="shared" si="49"/>
        <v>44986</v>
      </c>
      <c r="AL271" s="47">
        <f t="shared" si="50"/>
        <v>38</v>
      </c>
      <c r="AM271" s="47">
        <f t="shared" si="51"/>
        <v>0</v>
      </c>
      <c r="AN271" s="47">
        <f t="shared" si="52"/>
        <v>26</v>
      </c>
      <c r="AO271" s="47">
        <f t="shared" si="53"/>
        <v>12</v>
      </c>
      <c r="AP271" s="47" t="b">
        <f t="shared" si="54"/>
        <v>0</v>
      </c>
      <c r="AQ271" s="47">
        <f t="shared" si="55"/>
        <v>0</v>
      </c>
      <c r="AR271" s="46">
        <f t="shared" si="56"/>
        <v>0</v>
      </c>
    </row>
    <row r="272" spans="2:45" x14ac:dyDescent="0.2">
      <c r="B272" s="40">
        <v>262</v>
      </c>
      <c r="C272" s="41" t="s">
        <v>1152</v>
      </c>
      <c r="D272" s="41" t="s">
        <v>1153</v>
      </c>
      <c r="E272" s="41">
        <v>719</v>
      </c>
      <c r="F272" s="41" t="s">
        <v>43</v>
      </c>
      <c r="G272" s="41" t="str">
        <f t="shared" si="46"/>
        <v>TS</v>
      </c>
      <c r="H272" s="42">
        <v>12400086</v>
      </c>
      <c r="I272" s="43">
        <v>41152</v>
      </c>
      <c r="J272" s="43" t="s">
        <v>704</v>
      </c>
      <c r="K272" s="43" t="s">
        <v>704</v>
      </c>
      <c r="L272" s="44">
        <v>15</v>
      </c>
      <c r="M272" s="45">
        <v>15</v>
      </c>
      <c r="N272" s="43" t="s">
        <v>704</v>
      </c>
      <c r="O272" s="43" t="s">
        <v>704</v>
      </c>
      <c r="P272" s="43" t="s">
        <v>534</v>
      </c>
      <c r="Q272" s="46">
        <v>526.04</v>
      </c>
      <c r="R272" s="46">
        <v>0</v>
      </c>
      <c r="S272" s="46">
        <v>0</v>
      </c>
      <c r="T272" s="46">
        <v>0</v>
      </c>
      <c r="U272" s="46">
        <v>0</v>
      </c>
      <c r="V272" s="46">
        <v>0</v>
      </c>
      <c r="W272" s="46">
        <v>526.04</v>
      </c>
      <c r="X272" s="46">
        <v>0</v>
      </c>
      <c r="Y272" s="46">
        <v>0</v>
      </c>
      <c r="Z272" s="46">
        <v>526.04</v>
      </c>
      <c r="AA272" s="46">
        <v>292.53999999999996</v>
      </c>
      <c r="AB272" s="46">
        <v>233.5</v>
      </c>
      <c r="AC272" s="46">
        <v>35.024923033628809</v>
      </c>
      <c r="AD272" s="46">
        <v>0</v>
      </c>
      <c r="AE272" s="31"/>
      <c r="AF272" s="31"/>
      <c r="AG272" s="46">
        <v>268.52440992448754</v>
      </c>
      <c r="AH272" s="43">
        <f t="shared" si="47"/>
        <v>41153</v>
      </c>
      <c r="AI272" s="46"/>
      <c r="AJ272" s="43">
        <f t="shared" si="48"/>
        <v>41153</v>
      </c>
      <c r="AK272" s="43">
        <f t="shared" si="49"/>
        <v>46631</v>
      </c>
      <c r="AL272" s="47">
        <f t="shared" si="50"/>
        <v>92</v>
      </c>
      <c r="AM272" s="47">
        <f t="shared" si="51"/>
        <v>2.9187435861357343</v>
      </c>
      <c r="AN272" s="47">
        <f t="shared" si="52"/>
        <v>80</v>
      </c>
      <c r="AO272" s="47">
        <f t="shared" si="53"/>
        <v>12</v>
      </c>
      <c r="AP272" s="47" t="b">
        <f t="shared" si="54"/>
        <v>0</v>
      </c>
      <c r="AQ272" s="47">
        <f t="shared" si="55"/>
        <v>35.024923033628809</v>
      </c>
      <c r="AR272" s="46">
        <f t="shared" si="56"/>
        <v>0</v>
      </c>
    </row>
    <row r="273" spans="2:45" x14ac:dyDescent="0.2">
      <c r="B273" s="40">
        <v>263</v>
      </c>
      <c r="C273" s="41" t="s">
        <v>1154</v>
      </c>
      <c r="D273" s="41" t="s">
        <v>1153</v>
      </c>
      <c r="E273" s="41">
        <v>719</v>
      </c>
      <c r="F273" s="41" t="s">
        <v>43</v>
      </c>
      <c r="G273" s="41" t="str">
        <f t="shared" si="46"/>
        <v>TS</v>
      </c>
      <c r="H273" s="42">
        <v>12400088</v>
      </c>
      <c r="I273" s="43">
        <v>41152</v>
      </c>
      <c r="J273" s="43" t="s">
        <v>704</v>
      </c>
      <c r="K273" s="43" t="s">
        <v>704</v>
      </c>
      <c r="L273" s="44">
        <v>15</v>
      </c>
      <c r="M273" s="45">
        <v>15</v>
      </c>
      <c r="N273" s="43" t="s">
        <v>704</v>
      </c>
      <c r="O273" s="43" t="s">
        <v>704</v>
      </c>
      <c r="P273" s="43" t="s">
        <v>534</v>
      </c>
      <c r="Q273" s="46">
        <v>5136.1000000000004</v>
      </c>
      <c r="R273" s="46">
        <v>0</v>
      </c>
      <c r="S273" s="46">
        <v>0</v>
      </c>
      <c r="T273" s="46">
        <v>0</v>
      </c>
      <c r="U273" s="46">
        <v>0</v>
      </c>
      <c r="V273" s="46">
        <v>0</v>
      </c>
      <c r="W273" s="46">
        <v>5136.1000000000004</v>
      </c>
      <c r="X273" s="46">
        <v>0</v>
      </c>
      <c r="Y273" s="46">
        <v>0</v>
      </c>
      <c r="Z273" s="46">
        <v>5136.1000000000004</v>
      </c>
      <c r="AA273" s="46">
        <v>2856.28</v>
      </c>
      <c r="AB273" s="46">
        <v>2279.8200000000002</v>
      </c>
      <c r="AC273" s="46">
        <v>341.9730575488955</v>
      </c>
      <c r="AD273" s="46">
        <v>0</v>
      </c>
      <c r="AE273" s="31"/>
      <c r="AF273" s="31"/>
      <c r="AG273" s="46">
        <v>2621.7934412081986</v>
      </c>
      <c r="AH273" s="43">
        <f t="shared" si="47"/>
        <v>41153</v>
      </c>
      <c r="AI273" s="43"/>
      <c r="AJ273" s="43">
        <f t="shared" si="48"/>
        <v>41153</v>
      </c>
      <c r="AK273" s="43">
        <f t="shared" si="49"/>
        <v>46631</v>
      </c>
      <c r="AL273" s="47">
        <f t="shared" si="50"/>
        <v>92</v>
      </c>
      <c r="AM273" s="47">
        <f t="shared" si="51"/>
        <v>28.49775479574129</v>
      </c>
      <c r="AN273" s="47">
        <f t="shared" si="52"/>
        <v>80</v>
      </c>
      <c r="AO273" s="47">
        <f t="shared" si="53"/>
        <v>12</v>
      </c>
      <c r="AP273" s="47" t="b">
        <f t="shared" si="54"/>
        <v>0</v>
      </c>
      <c r="AQ273" s="47">
        <f t="shared" si="55"/>
        <v>341.9730575488955</v>
      </c>
      <c r="AR273" s="46">
        <f t="shared" si="56"/>
        <v>0</v>
      </c>
      <c r="AS273" s="48"/>
    </row>
    <row r="274" spans="2:45" x14ac:dyDescent="0.2">
      <c r="B274" s="40">
        <v>264</v>
      </c>
      <c r="C274" s="41" t="s">
        <v>1155</v>
      </c>
      <c r="D274" s="41" t="s">
        <v>1153</v>
      </c>
      <c r="E274" s="41">
        <v>719</v>
      </c>
      <c r="F274" s="41" t="s">
        <v>43</v>
      </c>
      <c r="G274" s="41" t="str">
        <f t="shared" si="46"/>
        <v>TS</v>
      </c>
      <c r="H274" s="42">
        <v>12400089</v>
      </c>
      <c r="I274" s="43">
        <v>41152</v>
      </c>
      <c r="J274" s="43" t="s">
        <v>704</v>
      </c>
      <c r="K274" s="43" t="s">
        <v>704</v>
      </c>
      <c r="L274" s="44">
        <v>15</v>
      </c>
      <c r="M274" s="45">
        <v>15</v>
      </c>
      <c r="N274" s="43" t="s">
        <v>704</v>
      </c>
      <c r="O274" s="43" t="s">
        <v>704</v>
      </c>
      <c r="P274" s="43" t="s">
        <v>534</v>
      </c>
      <c r="Q274" s="46">
        <v>621.29999999999995</v>
      </c>
      <c r="R274" s="46">
        <v>0</v>
      </c>
      <c r="S274" s="46">
        <v>0</v>
      </c>
      <c r="T274" s="46">
        <v>0</v>
      </c>
      <c r="U274" s="46">
        <v>0</v>
      </c>
      <c r="V274" s="46">
        <v>0</v>
      </c>
      <c r="W274" s="46">
        <v>621.29999999999995</v>
      </c>
      <c r="X274" s="46">
        <v>0</v>
      </c>
      <c r="Y274" s="46">
        <v>0</v>
      </c>
      <c r="Z274" s="46">
        <v>621.29999999999995</v>
      </c>
      <c r="AA274" s="46">
        <v>345.52</v>
      </c>
      <c r="AB274" s="46">
        <v>275.77999999999997</v>
      </c>
      <c r="AC274" s="46">
        <v>41.367547488391722</v>
      </c>
      <c r="AD274" s="46">
        <v>0</v>
      </c>
      <c r="AE274" s="31"/>
      <c r="AF274" s="31"/>
      <c r="AG274" s="46">
        <v>317.15119741100318</v>
      </c>
      <c r="AH274" s="43">
        <f t="shared" si="47"/>
        <v>41153</v>
      </c>
      <c r="AI274" s="46"/>
      <c r="AJ274" s="43">
        <f t="shared" si="48"/>
        <v>41153</v>
      </c>
      <c r="AK274" s="43">
        <f t="shared" si="49"/>
        <v>46631</v>
      </c>
      <c r="AL274" s="47">
        <f t="shared" si="50"/>
        <v>92</v>
      </c>
      <c r="AM274" s="47">
        <f t="shared" si="51"/>
        <v>3.4472956240326433</v>
      </c>
      <c r="AN274" s="47">
        <f t="shared" si="52"/>
        <v>80</v>
      </c>
      <c r="AO274" s="47">
        <f t="shared" si="53"/>
        <v>12</v>
      </c>
      <c r="AP274" s="47" t="b">
        <f t="shared" si="54"/>
        <v>0</v>
      </c>
      <c r="AQ274" s="47">
        <f t="shared" si="55"/>
        <v>41.367547488391722</v>
      </c>
      <c r="AR274" s="46">
        <f t="shared" si="56"/>
        <v>0</v>
      </c>
    </row>
    <row r="275" spans="2:45" x14ac:dyDescent="0.2">
      <c r="B275" s="40">
        <v>265</v>
      </c>
      <c r="C275" s="41" t="s">
        <v>1156</v>
      </c>
      <c r="D275" s="41" t="s">
        <v>1153</v>
      </c>
      <c r="E275" s="41">
        <v>719</v>
      </c>
      <c r="F275" s="41" t="s">
        <v>43</v>
      </c>
      <c r="G275" s="41" t="str">
        <f t="shared" si="46"/>
        <v>TS</v>
      </c>
      <c r="H275" s="42">
        <v>12400091</v>
      </c>
      <c r="I275" s="43">
        <v>41152</v>
      </c>
      <c r="J275" s="43" t="s">
        <v>704</v>
      </c>
      <c r="K275" s="43" t="s">
        <v>704</v>
      </c>
      <c r="L275" s="44">
        <v>15</v>
      </c>
      <c r="M275" s="45">
        <v>15</v>
      </c>
      <c r="N275" s="43" t="s">
        <v>704</v>
      </c>
      <c r="O275" s="43" t="s">
        <v>704</v>
      </c>
      <c r="P275" s="43" t="s">
        <v>534</v>
      </c>
      <c r="Q275" s="46">
        <v>360.36</v>
      </c>
      <c r="R275" s="46">
        <v>0</v>
      </c>
      <c r="S275" s="46">
        <v>0</v>
      </c>
      <c r="T275" s="46">
        <v>0</v>
      </c>
      <c r="U275" s="46">
        <v>0</v>
      </c>
      <c r="V275" s="46">
        <v>0</v>
      </c>
      <c r="W275" s="46">
        <v>360.36</v>
      </c>
      <c r="X275" s="46">
        <v>0</v>
      </c>
      <c r="Y275" s="46">
        <v>0</v>
      </c>
      <c r="Z275" s="46">
        <v>360.36</v>
      </c>
      <c r="AA275" s="46">
        <v>200.4</v>
      </c>
      <c r="AB275" s="46">
        <v>159.96</v>
      </c>
      <c r="AC275" s="46">
        <v>23.993577036724353</v>
      </c>
      <c r="AD275" s="46">
        <v>0</v>
      </c>
      <c r="AE275" s="31"/>
      <c r="AF275" s="31"/>
      <c r="AG275" s="46">
        <v>183.95075728155339</v>
      </c>
      <c r="AH275" s="43">
        <f t="shared" si="47"/>
        <v>41153</v>
      </c>
      <c r="AI275" s="46"/>
      <c r="AJ275" s="43">
        <f t="shared" si="48"/>
        <v>41153</v>
      </c>
      <c r="AK275" s="43">
        <f t="shared" si="49"/>
        <v>46631</v>
      </c>
      <c r="AL275" s="47">
        <f t="shared" si="50"/>
        <v>92</v>
      </c>
      <c r="AM275" s="47">
        <f t="shared" si="51"/>
        <v>1.9994647530603629</v>
      </c>
      <c r="AN275" s="47">
        <f t="shared" si="52"/>
        <v>80</v>
      </c>
      <c r="AO275" s="47">
        <f t="shared" si="53"/>
        <v>12</v>
      </c>
      <c r="AP275" s="47" t="b">
        <f t="shared" si="54"/>
        <v>0</v>
      </c>
      <c r="AQ275" s="47">
        <f t="shared" si="55"/>
        <v>23.993577036724353</v>
      </c>
      <c r="AR275" s="46">
        <f t="shared" si="56"/>
        <v>0</v>
      </c>
    </row>
    <row r="276" spans="2:45" x14ac:dyDescent="0.2">
      <c r="B276" s="40">
        <v>266</v>
      </c>
      <c r="C276" s="41" t="s">
        <v>1157</v>
      </c>
      <c r="D276" s="41" t="s">
        <v>1153</v>
      </c>
      <c r="E276" s="41">
        <v>719</v>
      </c>
      <c r="F276" s="41" t="s">
        <v>43</v>
      </c>
      <c r="G276" s="41" t="str">
        <f t="shared" si="46"/>
        <v>TS</v>
      </c>
      <c r="H276" s="42">
        <v>12400092</v>
      </c>
      <c r="I276" s="43">
        <v>41152</v>
      </c>
      <c r="J276" s="43" t="s">
        <v>704</v>
      </c>
      <c r="K276" s="43" t="s">
        <v>704</v>
      </c>
      <c r="L276" s="44">
        <v>15</v>
      </c>
      <c r="M276" s="45">
        <v>15</v>
      </c>
      <c r="N276" s="43" t="s">
        <v>704</v>
      </c>
      <c r="O276" s="43" t="s">
        <v>704</v>
      </c>
      <c r="P276" s="43" t="s">
        <v>534</v>
      </c>
      <c r="Q276" s="46">
        <v>1240.53</v>
      </c>
      <c r="R276" s="46">
        <v>0</v>
      </c>
      <c r="S276" s="46">
        <v>0</v>
      </c>
      <c r="T276" s="46">
        <v>0</v>
      </c>
      <c r="U276" s="46">
        <v>0</v>
      </c>
      <c r="V276" s="46">
        <v>0</v>
      </c>
      <c r="W276" s="46">
        <v>1240.53</v>
      </c>
      <c r="X276" s="46">
        <v>0</v>
      </c>
      <c r="Y276" s="46">
        <v>0</v>
      </c>
      <c r="Z276" s="46">
        <v>1240.53</v>
      </c>
      <c r="AA276" s="46">
        <v>689.88</v>
      </c>
      <c r="AB276" s="46">
        <v>550.65</v>
      </c>
      <c r="AC276" s="46">
        <v>82.597269734065009</v>
      </c>
      <c r="AD276" s="46">
        <v>0</v>
      </c>
      <c r="AE276" s="31"/>
      <c r="AF276" s="31"/>
      <c r="AG276" s="46">
        <v>633.24573462783167</v>
      </c>
      <c r="AH276" s="43">
        <f t="shared" si="47"/>
        <v>41153</v>
      </c>
      <c r="AI276" s="43"/>
      <c r="AJ276" s="43">
        <f t="shared" si="48"/>
        <v>41153</v>
      </c>
      <c r="AK276" s="43">
        <f t="shared" si="49"/>
        <v>46631</v>
      </c>
      <c r="AL276" s="47">
        <f t="shared" si="50"/>
        <v>92</v>
      </c>
      <c r="AM276" s="47">
        <f t="shared" si="51"/>
        <v>6.8831058111720838</v>
      </c>
      <c r="AN276" s="47">
        <f t="shared" si="52"/>
        <v>80</v>
      </c>
      <c r="AO276" s="47">
        <f t="shared" si="53"/>
        <v>12</v>
      </c>
      <c r="AP276" s="47" t="b">
        <f t="shared" si="54"/>
        <v>0</v>
      </c>
      <c r="AQ276" s="47">
        <f t="shared" si="55"/>
        <v>82.597269734065009</v>
      </c>
      <c r="AR276" s="46">
        <f t="shared" si="56"/>
        <v>0</v>
      </c>
      <c r="AS276" s="48"/>
    </row>
    <row r="277" spans="2:45" x14ac:dyDescent="0.2">
      <c r="B277" s="40">
        <v>267</v>
      </c>
      <c r="C277" s="41" t="s">
        <v>1158</v>
      </c>
      <c r="D277" s="41" t="s">
        <v>1153</v>
      </c>
      <c r="E277" s="41">
        <v>719</v>
      </c>
      <c r="F277" s="41" t="s">
        <v>43</v>
      </c>
      <c r="G277" s="41" t="str">
        <f t="shared" si="46"/>
        <v>TS</v>
      </c>
      <c r="H277" s="42">
        <v>12400094</v>
      </c>
      <c r="I277" s="43">
        <v>41152</v>
      </c>
      <c r="J277" s="43" t="s">
        <v>704</v>
      </c>
      <c r="K277" s="43" t="s">
        <v>704</v>
      </c>
      <c r="L277" s="44">
        <v>15</v>
      </c>
      <c r="M277" s="45">
        <v>15</v>
      </c>
      <c r="N277" s="43" t="s">
        <v>704</v>
      </c>
      <c r="O277" s="43" t="s">
        <v>704</v>
      </c>
      <c r="P277" s="43" t="s">
        <v>534</v>
      </c>
      <c r="Q277" s="46">
        <v>213.31</v>
      </c>
      <c r="R277" s="46">
        <v>0</v>
      </c>
      <c r="S277" s="46">
        <v>0</v>
      </c>
      <c r="T277" s="46">
        <v>0</v>
      </c>
      <c r="U277" s="46">
        <v>0</v>
      </c>
      <c r="V277" s="46">
        <v>0</v>
      </c>
      <c r="W277" s="46">
        <v>213.31</v>
      </c>
      <c r="X277" s="46">
        <v>0</v>
      </c>
      <c r="Y277" s="46">
        <v>0</v>
      </c>
      <c r="Z277" s="46">
        <v>213.31</v>
      </c>
      <c r="AA277" s="46">
        <v>118.63</v>
      </c>
      <c r="AB277" s="46">
        <v>94.68</v>
      </c>
      <c r="AC277" s="46">
        <v>14.202658224285916</v>
      </c>
      <c r="AD277" s="46">
        <v>0</v>
      </c>
      <c r="AE277" s="31"/>
      <c r="AF277" s="31"/>
      <c r="AG277" s="46">
        <v>108.88704638619203</v>
      </c>
      <c r="AH277" s="43">
        <f t="shared" si="47"/>
        <v>41153</v>
      </c>
      <c r="AI277" s="46"/>
      <c r="AJ277" s="43">
        <f t="shared" si="48"/>
        <v>41153</v>
      </c>
      <c r="AK277" s="43">
        <f t="shared" si="49"/>
        <v>46631</v>
      </c>
      <c r="AL277" s="47">
        <f t="shared" si="50"/>
        <v>92</v>
      </c>
      <c r="AM277" s="47">
        <f t="shared" si="51"/>
        <v>1.1835548520238264</v>
      </c>
      <c r="AN277" s="47">
        <f t="shared" si="52"/>
        <v>80</v>
      </c>
      <c r="AO277" s="47">
        <f t="shared" si="53"/>
        <v>12</v>
      </c>
      <c r="AP277" s="47" t="b">
        <f t="shared" si="54"/>
        <v>0</v>
      </c>
      <c r="AQ277" s="47">
        <f t="shared" si="55"/>
        <v>14.202658224285916</v>
      </c>
      <c r="AR277" s="46">
        <f t="shared" si="56"/>
        <v>0</v>
      </c>
    </row>
    <row r="278" spans="2:45" x14ac:dyDescent="0.2">
      <c r="B278" s="40">
        <v>268</v>
      </c>
      <c r="C278" s="41" t="s">
        <v>1159</v>
      </c>
      <c r="D278" s="41" t="s">
        <v>1153</v>
      </c>
      <c r="E278" s="41">
        <v>719</v>
      </c>
      <c r="F278" s="41" t="s">
        <v>43</v>
      </c>
      <c r="G278" s="41" t="str">
        <f t="shared" si="46"/>
        <v>TS</v>
      </c>
      <c r="H278" s="42">
        <v>12400095</v>
      </c>
      <c r="I278" s="43">
        <v>41152</v>
      </c>
      <c r="J278" s="43" t="s">
        <v>704</v>
      </c>
      <c r="K278" s="43" t="s">
        <v>704</v>
      </c>
      <c r="L278" s="44">
        <v>15</v>
      </c>
      <c r="M278" s="45">
        <v>15</v>
      </c>
      <c r="N278" s="43" t="s">
        <v>704</v>
      </c>
      <c r="O278" s="43" t="s">
        <v>704</v>
      </c>
      <c r="P278" s="43" t="s">
        <v>534</v>
      </c>
      <c r="Q278" s="46">
        <v>2526.63</v>
      </c>
      <c r="R278" s="46">
        <v>0</v>
      </c>
      <c r="S278" s="46">
        <v>0</v>
      </c>
      <c r="T278" s="46">
        <v>0</v>
      </c>
      <c r="U278" s="46">
        <v>0</v>
      </c>
      <c r="V278" s="46">
        <v>0</v>
      </c>
      <c r="W278" s="46">
        <v>2526.63</v>
      </c>
      <c r="X278" s="46">
        <v>0</v>
      </c>
      <c r="Y278" s="46">
        <v>0</v>
      </c>
      <c r="Z278" s="46">
        <v>2526.63</v>
      </c>
      <c r="AA278" s="46">
        <v>1405.1100000000001</v>
      </c>
      <c r="AB278" s="46">
        <v>1121.52</v>
      </c>
      <c r="AC278" s="46">
        <v>168.22869227522165</v>
      </c>
      <c r="AD278" s="46">
        <v>0</v>
      </c>
      <c r="AE278" s="31"/>
      <c r="AF278" s="31"/>
      <c r="AG278" s="46">
        <v>1289.7533074433659</v>
      </c>
      <c r="AH278" s="43">
        <f t="shared" si="47"/>
        <v>41153</v>
      </c>
      <c r="AI278" s="43"/>
      <c r="AJ278" s="43">
        <f t="shared" si="48"/>
        <v>41153</v>
      </c>
      <c r="AK278" s="43">
        <f t="shared" si="49"/>
        <v>46631</v>
      </c>
      <c r="AL278" s="47">
        <f t="shared" si="50"/>
        <v>92</v>
      </c>
      <c r="AM278" s="47">
        <f t="shared" si="51"/>
        <v>14.019057689601803</v>
      </c>
      <c r="AN278" s="47">
        <f t="shared" si="52"/>
        <v>80</v>
      </c>
      <c r="AO278" s="47">
        <f t="shared" si="53"/>
        <v>12</v>
      </c>
      <c r="AP278" s="47" t="b">
        <f t="shared" si="54"/>
        <v>0</v>
      </c>
      <c r="AQ278" s="47">
        <f t="shared" si="55"/>
        <v>168.22869227522165</v>
      </c>
      <c r="AR278" s="46">
        <f t="shared" si="56"/>
        <v>0</v>
      </c>
      <c r="AS278" s="48"/>
    </row>
    <row r="279" spans="2:45" x14ac:dyDescent="0.2">
      <c r="B279" s="40">
        <v>269</v>
      </c>
      <c r="C279" s="41" t="s">
        <v>1160</v>
      </c>
      <c r="D279" s="41" t="s">
        <v>1153</v>
      </c>
      <c r="E279" s="41">
        <v>719</v>
      </c>
      <c r="F279" s="41" t="s">
        <v>43</v>
      </c>
      <c r="G279" s="41" t="str">
        <f t="shared" si="46"/>
        <v>TS</v>
      </c>
      <c r="H279" s="42">
        <v>12400096</v>
      </c>
      <c r="I279" s="43">
        <v>41152</v>
      </c>
      <c r="J279" s="43" t="s">
        <v>704</v>
      </c>
      <c r="K279" s="43" t="s">
        <v>704</v>
      </c>
      <c r="L279" s="44">
        <v>15</v>
      </c>
      <c r="M279" s="45">
        <v>15</v>
      </c>
      <c r="N279" s="43" t="s">
        <v>704</v>
      </c>
      <c r="O279" s="43" t="s">
        <v>704</v>
      </c>
      <c r="P279" s="43" t="s">
        <v>534</v>
      </c>
      <c r="Q279" s="46">
        <v>1426.93</v>
      </c>
      <c r="R279" s="46">
        <v>0</v>
      </c>
      <c r="S279" s="46">
        <v>0</v>
      </c>
      <c r="T279" s="46">
        <v>0</v>
      </c>
      <c r="U279" s="46">
        <v>0</v>
      </c>
      <c r="V279" s="46">
        <v>0</v>
      </c>
      <c r="W279" s="46">
        <v>1426.93</v>
      </c>
      <c r="X279" s="46">
        <v>0</v>
      </c>
      <c r="Y279" s="46">
        <v>0</v>
      </c>
      <c r="Z279" s="46">
        <v>1426.93</v>
      </c>
      <c r="AA279" s="46">
        <v>793.54000000000008</v>
      </c>
      <c r="AB279" s="46">
        <v>633.39</v>
      </c>
      <c r="AC279" s="46">
        <v>95.008199803011124</v>
      </c>
      <c r="AD279" s="46">
        <v>0</v>
      </c>
      <c r="AE279" s="31"/>
      <c r="AF279" s="31"/>
      <c r="AG279" s="46">
        <v>728.3961984897519</v>
      </c>
      <c r="AH279" s="43">
        <f t="shared" si="47"/>
        <v>41153</v>
      </c>
      <c r="AI279" s="43"/>
      <c r="AJ279" s="43">
        <f t="shared" si="48"/>
        <v>41153</v>
      </c>
      <c r="AK279" s="43">
        <f t="shared" si="49"/>
        <v>46631</v>
      </c>
      <c r="AL279" s="47">
        <f t="shared" si="50"/>
        <v>92</v>
      </c>
      <c r="AM279" s="47">
        <f t="shared" si="51"/>
        <v>7.91734998358426</v>
      </c>
      <c r="AN279" s="47">
        <f t="shared" si="52"/>
        <v>80</v>
      </c>
      <c r="AO279" s="47">
        <f t="shared" si="53"/>
        <v>12</v>
      </c>
      <c r="AP279" s="47" t="b">
        <f t="shared" si="54"/>
        <v>0</v>
      </c>
      <c r="AQ279" s="47">
        <f t="shared" si="55"/>
        <v>95.008199803011124</v>
      </c>
      <c r="AR279" s="46">
        <f t="shared" si="56"/>
        <v>0</v>
      </c>
      <c r="AS279" s="48"/>
    </row>
    <row r="280" spans="2:45" x14ac:dyDescent="0.2">
      <c r="B280" s="40">
        <v>270</v>
      </c>
      <c r="C280" s="41" t="s">
        <v>1161</v>
      </c>
      <c r="D280" s="41" t="s">
        <v>1153</v>
      </c>
      <c r="E280" s="41">
        <v>719</v>
      </c>
      <c r="F280" s="41" t="s">
        <v>43</v>
      </c>
      <c r="G280" s="41" t="str">
        <f t="shared" si="46"/>
        <v>TS</v>
      </c>
      <c r="H280" s="42">
        <v>12400098</v>
      </c>
      <c r="I280" s="43">
        <v>41152</v>
      </c>
      <c r="J280" s="43" t="s">
        <v>704</v>
      </c>
      <c r="K280" s="43" t="s">
        <v>704</v>
      </c>
      <c r="L280" s="44">
        <v>15</v>
      </c>
      <c r="M280" s="45">
        <v>15</v>
      </c>
      <c r="N280" s="43" t="s">
        <v>704</v>
      </c>
      <c r="O280" s="43" t="s">
        <v>704</v>
      </c>
      <c r="P280" s="43" t="s">
        <v>534</v>
      </c>
      <c r="Q280" s="46">
        <v>3272.19</v>
      </c>
      <c r="R280" s="46">
        <v>0</v>
      </c>
      <c r="S280" s="46">
        <v>0</v>
      </c>
      <c r="T280" s="46">
        <v>0</v>
      </c>
      <c r="U280" s="46">
        <v>0</v>
      </c>
      <c r="V280" s="46">
        <v>0</v>
      </c>
      <c r="W280" s="46">
        <v>3272.19</v>
      </c>
      <c r="X280" s="46">
        <v>0</v>
      </c>
      <c r="Y280" s="46">
        <v>0</v>
      </c>
      <c r="Z280" s="46">
        <v>3272.19</v>
      </c>
      <c r="AA280" s="46">
        <v>1819.73</v>
      </c>
      <c r="AB280" s="46">
        <v>1452.46</v>
      </c>
      <c r="AC280" s="46">
        <v>217.8697492612917</v>
      </c>
      <c r="AD280" s="46">
        <v>0</v>
      </c>
      <c r="AE280" s="31"/>
      <c r="AF280" s="31"/>
      <c r="AG280" s="46">
        <v>1670.3347443365697</v>
      </c>
      <c r="AH280" s="43">
        <f t="shared" si="47"/>
        <v>41153</v>
      </c>
      <c r="AI280" s="43"/>
      <c r="AJ280" s="43">
        <f t="shared" si="48"/>
        <v>41153</v>
      </c>
      <c r="AK280" s="43">
        <f t="shared" si="49"/>
        <v>46631</v>
      </c>
      <c r="AL280" s="47">
        <f t="shared" si="50"/>
        <v>92</v>
      </c>
      <c r="AM280" s="47">
        <f t="shared" si="51"/>
        <v>18.155812438440975</v>
      </c>
      <c r="AN280" s="47">
        <f t="shared" si="52"/>
        <v>80</v>
      </c>
      <c r="AO280" s="47">
        <f t="shared" si="53"/>
        <v>12</v>
      </c>
      <c r="AP280" s="47" t="b">
        <f t="shared" si="54"/>
        <v>0</v>
      </c>
      <c r="AQ280" s="47">
        <f t="shared" si="55"/>
        <v>217.8697492612917</v>
      </c>
      <c r="AR280" s="46">
        <f t="shared" si="56"/>
        <v>0</v>
      </c>
      <c r="AS280" s="48"/>
    </row>
    <row r="281" spans="2:45" x14ac:dyDescent="0.2">
      <c r="B281" s="40">
        <v>271</v>
      </c>
      <c r="C281" s="41" t="s">
        <v>1162</v>
      </c>
      <c r="D281" s="41" t="s">
        <v>1086</v>
      </c>
      <c r="E281" s="41">
        <v>721</v>
      </c>
      <c r="F281" s="41" t="s">
        <v>816</v>
      </c>
      <c r="G281" s="41" t="str">
        <f t="shared" si="46"/>
        <v>TS</v>
      </c>
      <c r="H281" s="42">
        <v>12400100</v>
      </c>
      <c r="I281" s="43">
        <v>42501</v>
      </c>
      <c r="J281" s="43" t="s">
        <v>704</v>
      </c>
      <c r="K281" s="43" t="s">
        <v>704</v>
      </c>
      <c r="L281" s="44">
        <v>10</v>
      </c>
      <c r="M281" s="45">
        <v>10</v>
      </c>
      <c r="N281" s="43" t="s">
        <v>704</v>
      </c>
      <c r="O281" s="43" t="s">
        <v>704</v>
      </c>
      <c r="P281" s="43" t="s">
        <v>534</v>
      </c>
      <c r="Q281" s="46">
        <v>395.04</v>
      </c>
      <c r="R281" s="46">
        <v>0</v>
      </c>
      <c r="S281" s="46">
        <v>0</v>
      </c>
      <c r="T281" s="46">
        <v>0</v>
      </c>
      <c r="U281" s="46">
        <v>0</v>
      </c>
      <c r="V281" s="46">
        <v>0</v>
      </c>
      <c r="W281" s="46">
        <v>395.04</v>
      </c>
      <c r="X281" s="46">
        <v>0</v>
      </c>
      <c r="Y281" s="46">
        <v>0</v>
      </c>
      <c r="Z281" s="46">
        <v>395.04</v>
      </c>
      <c r="AA281" s="46">
        <v>181.06000000000003</v>
      </c>
      <c r="AB281" s="46">
        <v>213.98</v>
      </c>
      <c r="AC281" s="46">
        <v>39.504000000000005</v>
      </c>
      <c r="AD281" s="46">
        <v>0</v>
      </c>
      <c r="AE281" s="31"/>
      <c r="AF281" s="31"/>
      <c r="AG281" s="46">
        <v>253.48400000000001</v>
      </c>
      <c r="AH281" s="43">
        <f t="shared" si="47"/>
        <v>42522</v>
      </c>
      <c r="AI281" s="43"/>
      <c r="AJ281" s="43">
        <f t="shared" si="48"/>
        <v>42522</v>
      </c>
      <c r="AK281" s="43">
        <f t="shared" si="49"/>
        <v>46174</v>
      </c>
      <c r="AL281" s="47">
        <f t="shared" si="50"/>
        <v>77</v>
      </c>
      <c r="AM281" s="47">
        <f t="shared" si="51"/>
        <v>3.2920000000000003</v>
      </c>
      <c r="AN281" s="47">
        <f t="shared" si="52"/>
        <v>65</v>
      </c>
      <c r="AO281" s="47">
        <f t="shared" si="53"/>
        <v>12</v>
      </c>
      <c r="AP281" s="47" t="b">
        <f t="shared" si="54"/>
        <v>0</v>
      </c>
      <c r="AQ281" s="47">
        <f t="shared" si="55"/>
        <v>39.504000000000005</v>
      </c>
      <c r="AR281" s="46">
        <f t="shared" si="56"/>
        <v>0</v>
      </c>
      <c r="AS281" s="48"/>
    </row>
    <row r="282" spans="2:45" x14ac:dyDescent="0.2">
      <c r="B282" s="40">
        <v>272</v>
      </c>
      <c r="C282" s="41" t="s">
        <v>1163</v>
      </c>
      <c r="D282" s="41" t="s">
        <v>1086</v>
      </c>
      <c r="E282" s="41">
        <v>721</v>
      </c>
      <c r="F282" s="41" t="s">
        <v>746</v>
      </c>
      <c r="G282" s="41" t="str">
        <f t="shared" si="46"/>
        <v>BS</v>
      </c>
      <c r="H282" s="42">
        <v>12400101</v>
      </c>
      <c r="I282" s="43">
        <v>42501</v>
      </c>
      <c r="J282" s="43" t="s">
        <v>704</v>
      </c>
      <c r="K282" s="43" t="s">
        <v>704</v>
      </c>
      <c r="L282" s="44">
        <v>10</v>
      </c>
      <c r="M282" s="45">
        <v>10</v>
      </c>
      <c r="N282" s="43" t="s">
        <v>17</v>
      </c>
      <c r="O282" s="43" t="s">
        <v>704</v>
      </c>
      <c r="P282" s="43" t="s">
        <v>534</v>
      </c>
      <c r="Q282" s="46">
        <v>395.04</v>
      </c>
      <c r="R282" s="46">
        <v>0</v>
      </c>
      <c r="S282" s="46">
        <v>0</v>
      </c>
      <c r="T282" s="46">
        <v>0</v>
      </c>
      <c r="U282" s="46">
        <v>0</v>
      </c>
      <c r="V282" s="46">
        <v>0</v>
      </c>
      <c r="W282" s="46">
        <v>395.04</v>
      </c>
      <c r="X282" s="46">
        <v>395.04</v>
      </c>
      <c r="Y282" s="46">
        <v>0</v>
      </c>
      <c r="Z282" s="46">
        <v>0</v>
      </c>
      <c r="AA282" s="46">
        <v>0</v>
      </c>
      <c r="AB282" s="46">
        <v>0</v>
      </c>
      <c r="AC282" s="46">
        <v>0</v>
      </c>
      <c r="AD282" s="46">
        <v>0</v>
      </c>
      <c r="AE282" s="31"/>
      <c r="AF282" s="31"/>
      <c r="AG282" s="46">
        <v>0</v>
      </c>
      <c r="AH282" s="43">
        <f t="shared" si="47"/>
        <v>42522</v>
      </c>
      <c r="AI282" s="46"/>
      <c r="AJ282" s="43">
        <f t="shared" si="48"/>
        <v>42522</v>
      </c>
      <c r="AK282" s="43">
        <f t="shared" si="49"/>
        <v>46174</v>
      </c>
      <c r="AL282" s="47">
        <f t="shared" si="50"/>
        <v>77</v>
      </c>
      <c r="AM282" s="47">
        <f t="shared" si="51"/>
        <v>0</v>
      </c>
      <c r="AN282" s="47">
        <f t="shared" si="52"/>
        <v>65</v>
      </c>
      <c r="AO282" s="47">
        <f t="shared" si="53"/>
        <v>12</v>
      </c>
      <c r="AP282" s="47" t="b">
        <f t="shared" si="54"/>
        <v>0</v>
      </c>
      <c r="AQ282" s="47">
        <f t="shared" si="55"/>
        <v>0</v>
      </c>
      <c r="AR282" s="46">
        <f t="shared" si="56"/>
        <v>0</v>
      </c>
    </row>
    <row r="283" spans="2:45" x14ac:dyDescent="0.2">
      <c r="B283" s="40">
        <v>273</v>
      </c>
      <c r="C283" s="41" t="s">
        <v>1164</v>
      </c>
      <c r="D283" s="41" t="s">
        <v>1165</v>
      </c>
      <c r="E283" s="41">
        <v>725</v>
      </c>
      <c r="F283" s="41" t="s">
        <v>816</v>
      </c>
      <c r="G283" s="41" t="str">
        <f t="shared" si="46"/>
        <v>TS</v>
      </c>
      <c r="H283" s="42">
        <v>12400102</v>
      </c>
      <c r="I283" s="43">
        <v>42508</v>
      </c>
      <c r="J283" s="43" t="s">
        <v>704</v>
      </c>
      <c r="K283" s="43" t="s">
        <v>704</v>
      </c>
      <c r="L283" s="44">
        <v>6</v>
      </c>
      <c r="M283" s="45" t="s">
        <v>1519</v>
      </c>
      <c r="N283" s="43" t="s">
        <v>704</v>
      </c>
      <c r="O283" s="43" t="s">
        <v>704</v>
      </c>
      <c r="P283" s="43" t="s">
        <v>534</v>
      </c>
      <c r="Q283" s="46">
        <v>1074.3800000000001</v>
      </c>
      <c r="R283" s="46">
        <v>0</v>
      </c>
      <c r="S283" s="46">
        <v>0</v>
      </c>
      <c r="T283" s="46">
        <v>0</v>
      </c>
      <c r="U283" s="46">
        <v>0</v>
      </c>
      <c r="V283" s="46">
        <v>0</v>
      </c>
      <c r="W283" s="46">
        <v>1074.3800000000001</v>
      </c>
      <c r="X283" s="46">
        <v>0</v>
      </c>
      <c r="Y283" s="46">
        <v>0</v>
      </c>
      <c r="Z283" s="46">
        <v>1074.3800000000001</v>
      </c>
      <c r="AA283" s="46">
        <v>820.71000000000015</v>
      </c>
      <c r="AB283" s="46">
        <v>253.67</v>
      </c>
      <c r="AC283" s="46">
        <v>179.06333333333333</v>
      </c>
      <c r="AD283" s="46">
        <v>0</v>
      </c>
      <c r="AE283" s="31"/>
      <c r="AF283" s="31"/>
      <c r="AG283" s="46">
        <v>432.73638888888888</v>
      </c>
      <c r="AH283" s="43">
        <f t="shared" si="47"/>
        <v>42522</v>
      </c>
      <c r="AI283" s="43"/>
      <c r="AJ283" s="43">
        <f t="shared" si="48"/>
        <v>42522</v>
      </c>
      <c r="AK283" s="43">
        <f t="shared" si="49"/>
        <v>44713</v>
      </c>
      <c r="AL283" s="47">
        <f t="shared" si="50"/>
        <v>29</v>
      </c>
      <c r="AM283" s="47">
        <f t="shared" si="51"/>
        <v>14.921944444444444</v>
      </c>
      <c r="AN283" s="47">
        <f t="shared" si="52"/>
        <v>17</v>
      </c>
      <c r="AO283" s="47">
        <f t="shared" si="53"/>
        <v>12</v>
      </c>
      <c r="AP283" s="47" t="b">
        <f t="shared" si="54"/>
        <v>0</v>
      </c>
      <c r="AQ283" s="47">
        <f t="shared" si="55"/>
        <v>179.06333333333333</v>
      </c>
      <c r="AR283" s="46">
        <f t="shared" si="56"/>
        <v>0</v>
      </c>
      <c r="AS283" s="48"/>
    </row>
    <row r="284" spans="2:45" x14ac:dyDescent="0.2">
      <c r="B284" s="40">
        <v>274</v>
      </c>
      <c r="C284" s="41" t="s">
        <v>1166</v>
      </c>
      <c r="D284" s="41" t="s">
        <v>1086</v>
      </c>
      <c r="E284" s="41">
        <v>721</v>
      </c>
      <c r="F284" s="41" t="s">
        <v>746</v>
      </c>
      <c r="G284" s="41" t="str">
        <f t="shared" si="46"/>
        <v>BS</v>
      </c>
      <c r="H284" s="42">
        <v>12400103</v>
      </c>
      <c r="I284" s="43">
        <v>42587</v>
      </c>
      <c r="J284" s="43" t="s">
        <v>704</v>
      </c>
      <c r="K284" s="43" t="s">
        <v>704</v>
      </c>
      <c r="L284" s="44">
        <v>10</v>
      </c>
      <c r="M284" s="45">
        <v>10</v>
      </c>
      <c r="N284" s="43" t="s">
        <v>17</v>
      </c>
      <c r="O284" s="43" t="s">
        <v>704</v>
      </c>
      <c r="P284" s="43" t="s">
        <v>534</v>
      </c>
      <c r="Q284" s="46">
        <v>1421</v>
      </c>
      <c r="R284" s="46">
        <v>0</v>
      </c>
      <c r="S284" s="46">
        <v>0</v>
      </c>
      <c r="T284" s="46">
        <v>0</v>
      </c>
      <c r="U284" s="46">
        <v>0</v>
      </c>
      <c r="V284" s="46">
        <v>0</v>
      </c>
      <c r="W284" s="46">
        <v>1421</v>
      </c>
      <c r="X284" s="46">
        <v>1421</v>
      </c>
      <c r="Y284" s="46">
        <v>0</v>
      </c>
      <c r="Z284" s="46">
        <v>0</v>
      </c>
      <c r="AA284" s="46">
        <v>0</v>
      </c>
      <c r="AB284" s="46">
        <v>0</v>
      </c>
      <c r="AC284" s="46">
        <v>0</v>
      </c>
      <c r="AD284" s="46">
        <v>0</v>
      </c>
      <c r="AE284" s="31"/>
      <c r="AF284" s="31"/>
      <c r="AG284" s="46">
        <v>0</v>
      </c>
      <c r="AH284" s="43">
        <f t="shared" si="47"/>
        <v>42614</v>
      </c>
      <c r="AI284" s="46"/>
      <c r="AJ284" s="43">
        <f t="shared" si="48"/>
        <v>42614</v>
      </c>
      <c r="AK284" s="43">
        <f t="shared" si="49"/>
        <v>46266</v>
      </c>
      <c r="AL284" s="47">
        <f t="shared" si="50"/>
        <v>80</v>
      </c>
      <c r="AM284" s="47">
        <f t="shared" si="51"/>
        <v>0</v>
      </c>
      <c r="AN284" s="47">
        <f t="shared" si="52"/>
        <v>68</v>
      </c>
      <c r="AO284" s="47">
        <f t="shared" si="53"/>
        <v>12</v>
      </c>
      <c r="AP284" s="47" t="b">
        <f t="shared" si="54"/>
        <v>0</v>
      </c>
      <c r="AQ284" s="47">
        <f t="shared" si="55"/>
        <v>0</v>
      </c>
      <c r="AR284" s="46">
        <f t="shared" si="56"/>
        <v>0</v>
      </c>
    </row>
    <row r="285" spans="2:45" x14ac:dyDescent="0.2">
      <c r="B285" s="40">
        <v>275</v>
      </c>
      <c r="C285" s="41" t="s">
        <v>1167</v>
      </c>
      <c r="D285" s="41" t="s">
        <v>1086</v>
      </c>
      <c r="E285" s="41">
        <v>721</v>
      </c>
      <c r="F285" s="41" t="s">
        <v>757</v>
      </c>
      <c r="G285" s="41" t="str">
        <f t="shared" si="46"/>
        <v>TS</v>
      </c>
      <c r="H285" s="42">
        <v>12400104</v>
      </c>
      <c r="I285" s="43">
        <v>42793</v>
      </c>
      <c r="J285" s="43" t="s">
        <v>704</v>
      </c>
      <c r="K285" s="43" t="s">
        <v>704</v>
      </c>
      <c r="L285" s="44">
        <v>10</v>
      </c>
      <c r="M285" s="45">
        <v>10</v>
      </c>
      <c r="N285" s="43" t="s">
        <v>704</v>
      </c>
      <c r="O285" s="43" t="s">
        <v>704</v>
      </c>
      <c r="P285" s="43" t="s">
        <v>534</v>
      </c>
      <c r="Q285" s="46">
        <v>1123.25</v>
      </c>
      <c r="R285" s="46">
        <v>0</v>
      </c>
      <c r="S285" s="46">
        <v>1123.25</v>
      </c>
      <c r="T285" s="46">
        <v>0</v>
      </c>
      <c r="U285" s="46">
        <v>0</v>
      </c>
      <c r="V285" s="46">
        <v>0</v>
      </c>
      <c r="W285" s="46">
        <v>0</v>
      </c>
      <c r="X285" s="46">
        <v>1123.25</v>
      </c>
      <c r="Y285" s="46">
        <v>0</v>
      </c>
      <c r="Z285" s="46">
        <v>-1123.25</v>
      </c>
      <c r="AA285" s="46">
        <v>-1123.25</v>
      </c>
      <c r="AB285" s="46">
        <v>0</v>
      </c>
      <c r="AC285" s="46">
        <v>0</v>
      </c>
      <c r="AD285" s="46">
        <v>0</v>
      </c>
      <c r="AE285" s="31"/>
      <c r="AF285" s="31"/>
      <c r="AG285" s="46">
        <v>0</v>
      </c>
      <c r="AH285" s="43">
        <f t="shared" si="47"/>
        <v>42795</v>
      </c>
      <c r="AI285" s="46"/>
      <c r="AJ285" s="43">
        <f t="shared" si="48"/>
        <v>42795</v>
      </c>
      <c r="AK285" s="43">
        <f t="shared" si="49"/>
        <v>46447</v>
      </c>
      <c r="AL285" s="47">
        <f t="shared" si="50"/>
        <v>86</v>
      </c>
      <c r="AM285" s="47">
        <f t="shared" si="51"/>
        <v>0</v>
      </c>
      <c r="AN285" s="47">
        <f t="shared" si="52"/>
        <v>74</v>
      </c>
      <c r="AO285" s="47">
        <f t="shared" si="53"/>
        <v>12</v>
      </c>
      <c r="AP285" s="47" t="b">
        <f t="shared" si="54"/>
        <v>0</v>
      </c>
      <c r="AQ285" s="47">
        <f t="shared" si="55"/>
        <v>0</v>
      </c>
      <c r="AR285" s="46">
        <f t="shared" si="56"/>
        <v>0</v>
      </c>
    </row>
    <row r="286" spans="2:45" x14ac:dyDescent="0.2">
      <c r="B286" s="40">
        <v>276</v>
      </c>
      <c r="C286" s="41" t="s">
        <v>1168</v>
      </c>
      <c r="D286" s="41" t="s">
        <v>1086</v>
      </c>
      <c r="E286" s="41">
        <v>721</v>
      </c>
      <c r="F286" s="41" t="s">
        <v>816</v>
      </c>
      <c r="G286" s="41" t="str">
        <f t="shared" si="46"/>
        <v>TS</v>
      </c>
      <c r="H286" s="42">
        <v>12400105</v>
      </c>
      <c r="I286" s="43">
        <v>42839</v>
      </c>
      <c r="J286" s="43" t="s">
        <v>704</v>
      </c>
      <c r="K286" s="43" t="s">
        <v>704</v>
      </c>
      <c r="L286" s="44">
        <v>10</v>
      </c>
      <c r="M286" s="45">
        <v>10</v>
      </c>
      <c r="N286" s="43" t="s">
        <v>704</v>
      </c>
      <c r="O286" s="43" t="s">
        <v>704</v>
      </c>
      <c r="P286" s="43" t="s">
        <v>534</v>
      </c>
      <c r="Q286" s="46">
        <v>215.9</v>
      </c>
      <c r="R286" s="46">
        <v>0</v>
      </c>
      <c r="S286" s="46">
        <v>0</v>
      </c>
      <c r="T286" s="46">
        <v>0</v>
      </c>
      <c r="U286" s="46">
        <v>0</v>
      </c>
      <c r="V286" s="46">
        <v>0</v>
      </c>
      <c r="W286" s="46">
        <v>215.9</v>
      </c>
      <c r="X286" s="46">
        <v>0</v>
      </c>
      <c r="Y286" s="46">
        <v>0</v>
      </c>
      <c r="Z286" s="46">
        <v>215.9</v>
      </c>
      <c r="AA286" s="46">
        <v>79.16</v>
      </c>
      <c r="AB286" s="46">
        <v>136.74</v>
      </c>
      <c r="AC286" s="46">
        <v>21.590000000000003</v>
      </c>
      <c r="AD286" s="46">
        <v>0</v>
      </c>
      <c r="AE286" s="31"/>
      <c r="AF286" s="31"/>
      <c r="AG286" s="46">
        <v>158.32666666666668</v>
      </c>
      <c r="AH286" s="43">
        <f t="shared" si="47"/>
        <v>42856</v>
      </c>
      <c r="AI286" s="46"/>
      <c r="AJ286" s="43">
        <f t="shared" si="48"/>
        <v>42856</v>
      </c>
      <c r="AK286" s="43">
        <f t="shared" si="49"/>
        <v>46508</v>
      </c>
      <c r="AL286" s="47">
        <f t="shared" si="50"/>
        <v>88</v>
      </c>
      <c r="AM286" s="47">
        <f t="shared" si="51"/>
        <v>1.7991666666666668</v>
      </c>
      <c r="AN286" s="47">
        <f t="shared" si="52"/>
        <v>76</v>
      </c>
      <c r="AO286" s="47">
        <f t="shared" si="53"/>
        <v>12</v>
      </c>
      <c r="AP286" s="47" t="b">
        <f t="shared" si="54"/>
        <v>0</v>
      </c>
      <c r="AQ286" s="47">
        <f t="shared" si="55"/>
        <v>21.590000000000003</v>
      </c>
      <c r="AR286" s="46">
        <f t="shared" si="56"/>
        <v>0</v>
      </c>
    </row>
    <row r="287" spans="2:45" x14ac:dyDescent="0.2">
      <c r="B287" s="40">
        <v>277</v>
      </c>
      <c r="C287" s="41" t="s">
        <v>1169</v>
      </c>
      <c r="D287" s="41" t="s">
        <v>1086</v>
      </c>
      <c r="E287" s="41">
        <v>721</v>
      </c>
      <c r="F287" s="41" t="s">
        <v>746</v>
      </c>
      <c r="G287" s="41" t="str">
        <f t="shared" si="46"/>
        <v>BS</v>
      </c>
      <c r="H287" s="42">
        <v>12400106</v>
      </c>
      <c r="I287" s="43">
        <v>42916</v>
      </c>
      <c r="J287" s="43" t="s">
        <v>704</v>
      </c>
      <c r="K287" s="43" t="s">
        <v>704</v>
      </c>
      <c r="L287" s="44">
        <v>10</v>
      </c>
      <c r="M287" s="45">
        <v>10</v>
      </c>
      <c r="N287" s="43" t="s">
        <v>17</v>
      </c>
      <c r="O287" s="43" t="s">
        <v>704</v>
      </c>
      <c r="P287" s="43" t="s">
        <v>534</v>
      </c>
      <c r="Q287" s="46">
        <v>1156.5</v>
      </c>
      <c r="R287" s="46">
        <v>0</v>
      </c>
      <c r="S287" s="46">
        <v>1156.5</v>
      </c>
      <c r="T287" s="46">
        <v>0</v>
      </c>
      <c r="U287" s="46">
        <v>0</v>
      </c>
      <c r="V287" s="46">
        <v>0</v>
      </c>
      <c r="W287" s="46">
        <v>0</v>
      </c>
      <c r="X287" s="46">
        <v>0</v>
      </c>
      <c r="Y287" s="46">
        <v>0</v>
      </c>
      <c r="Z287" s="46">
        <v>0</v>
      </c>
      <c r="AA287" s="46">
        <v>0</v>
      </c>
      <c r="AB287" s="46">
        <v>0</v>
      </c>
      <c r="AC287" s="46">
        <v>0</v>
      </c>
      <c r="AD287" s="46">
        <v>0</v>
      </c>
      <c r="AE287" s="31"/>
      <c r="AF287" s="31"/>
      <c r="AG287" s="46">
        <v>0</v>
      </c>
      <c r="AH287" s="43">
        <f t="shared" si="47"/>
        <v>42917</v>
      </c>
      <c r="AI287" s="46"/>
      <c r="AJ287" s="43">
        <f t="shared" si="48"/>
        <v>42917</v>
      </c>
      <c r="AK287" s="43">
        <f t="shared" si="49"/>
        <v>46569</v>
      </c>
      <c r="AL287" s="47">
        <f t="shared" si="50"/>
        <v>90</v>
      </c>
      <c r="AM287" s="47">
        <f t="shared" si="51"/>
        <v>0</v>
      </c>
      <c r="AN287" s="47">
        <f t="shared" si="52"/>
        <v>78</v>
      </c>
      <c r="AO287" s="47">
        <f t="shared" si="53"/>
        <v>12</v>
      </c>
      <c r="AP287" s="47" t="b">
        <f t="shared" si="54"/>
        <v>0</v>
      </c>
      <c r="AQ287" s="47">
        <f t="shared" si="55"/>
        <v>0</v>
      </c>
      <c r="AR287" s="46">
        <f t="shared" si="56"/>
        <v>0</v>
      </c>
    </row>
    <row r="288" spans="2:45" x14ac:dyDescent="0.2">
      <c r="B288" s="40">
        <v>278</v>
      </c>
      <c r="C288" s="41" t="s">
        <v>1170</v>
      </c>
      <c r="D288" s="41" t="s">
        <v>1149</v>
      </c>
      <c r="E288" s="41">
        <v>721</v>
      </c>
      <c r="F288" s="41" t="s">
        <v>806</v>
      </c>
      <c r="G288" s="41" t="str">
        <f t="shared" si="46"/>
        <v>TS</v>
      </c>
      <c r="H288" s="42">
        <v>12400107</v>
      </c>
      <c r="I288" s="43">
        <v>42920</v>
      </c>
      <c r="J288" s="43" t="s">
        <v>704</v>
      </c>
      <c r="K288" s="43" t="s">
        <v>704</v>
      </c>
      <c r="L288" s="44">
        <v>4</v>
      </c>
      <c r="M288" s="45" t="s">
        <v>1519</v>
      </c>
      <c r="N288" s="43" t="s">
        <v>704</v>
      </c>
      <c r="O288" s="43" t="s">
        <v>704</v>
      </c>
      <c r="P288" s="43" t="s">
        <v>534</v>
      </c>
      <c r="Q288" s="46">
        <v>380</v>
      </c>
      <c r="R288" s="46">
        <v>0</v>
      </c>
      <c r="S288" s="46">
        <v>380</v>
      </c>
      <c r="T288" s="46">
        <v>0</v>
      </c>
      <c r="U288" s="46">
        <v>0</v>
      </c>
      <c r="V288" s="46">
        <v>0</v>
      </c>
      <c r="W288" s="46">
        <v>0</v>
      </c>
      <c r="X288" s="46">
        <v>0</v>
      </c>
      <c r="Y288" s="46">
        <v>0</v>
      </c>
      <c r="Z288" s="46">
        <v>0</v>
      </c>
      <c r="AA288" s="46">
        <v>0</v>
      </c>
      <c r="AB288" s="46">
        <v>0</v>
      </c>
      <c r="AC288" s="46">
        <v>0</v>
      </c>
      <c r="AD288" s="46">
        <v>0</v>
      </c>
      <c r="AE288" s="31"/>
      <c r="AF288" s="31"/>
      <c r="AG288" s="46">
        <v>0</v>
      </c>
      <c r="AH288" s="43">
        <f t="shared" si="47"/>
        <v>42948</v>
      </c>
      <c r="AI288" s="46"/>
      <c r="AJ288" s="43">
        <f t="shared" si="48"/>
        <v>42948</v>
      </c>
      <c r="AK288" s="43">
        <f t="shared" si="49"/>
        <v>44409</v>
      </c>
      <c r="AL288" s="47">
        <f t="shared" si="50"/>
        <v>19</v>
      </c>
      <c r="AM288" s="47">
        <f t="shared" si="51"/>
        <v>0</v>
      </c>
      <c r="AN288" s="47">
        <f t="shared" si="52"/>
        <v>7</v>
      </c>
      <c r="AO288" s="47">
        <f t="shared" si="53"/>
        <v>12</v>
      </c>
      <c r="AP288" s="47" t="b">
        <f t="shared" si="54"/>
        <v>0</v>
      </c>
      <c r="AQ288" s="47">
        <f t="shared" si="55"/>
        <v>0</v>
      </c>
      <c r="AR288" s="46">
        <f t="shared" si="56"/>
        <v>0</v>
      </c>
    </row>
    <row r="289" spans="2:45" x14ac:dyDescent="0.2">
      <c r="B289" s="40">
        <v>279</v>
      </c>
      <c r="C289" s="41" t="s">
        <v>1170</v>
      </c>
      <c r="D289" s="41" t="s">
        <v>1149</v>
      </c>
      <c r="E289" s="41">
        <v>721</v>
      </c>
      <c r="F289" s="41" t="s">
        <v>806</v>
      </c>
      <c r="G289" s="41" t="str">
        <f t="shared" si="46"/>
        <v>TS</v>
      </c>
      <c r="H289" s="42">
        <v>12400108</v>
      </c>
      <c r="I289" s="43">
        <v>42920</v>
      </c>
      <c r="J289" s="43" t="s">
        <v>704</v>
      </c>
      <c r="K289" s="43" t="s">
        <v>704</v>
      </c>
      <c r="L289" s="44">
        <v>4</v>
      </c>
      <c r="M289" s="45" t="s">
        <v>1519</v>
      </c>
      <c r="N289" s="43" t="s">
        <v>704</v>
      </c>
      <c r="O289" s="43" t="s">
        <v>704</v>
      </c>
      <c r="P289" s="43" t="s">
        <v>534</v>
      </c>
      <c r="Q289" s="46">
        <v>380</v>
      </c>
      <c r="R289" s="46">
        <v>0</v>
      </c>
      <c r="S289" s="46">
        <v>380</v>
      </c>
      <c r="T289" s="46">
        <v>0</v>
      </c>
      <c r="U289" s="46">
        <v>0</v>
      </c>
      <c r="V289" s="46">
        <v>0</v>
      </c>
      <c r="W289" s="46">
        <v>0</v>
      </c>
      <c r="X289" s="46">
        <v>0</v>
      </c>
      <c r="Y289" s="46">
        <v>0</v>
      </c>
      <c r="Z289" s="46">
        <v>0</v>
      </c>
      <c r="AA289" s="46">
        <v>0</v>
      </c>
      <c r="AB289" s="46">
        <v>0</v>
      </c>
      <c r="AC289" s="46">
        <v>0</v>
      </c>
      <c r="AD289" s="46">
        <v>0</v>
      </c>
      <c r="AE289" s="31"/>
      <c r="AF289" s="31"/>
      <c r="AG289" s="46">
        <v>0</v>
      </c>
      <c r="AH289" s="43">
        <f t="shared" si="47"/>
        <v>42948</v>
      </c>
      <c r="AI289" s="46"/>
      <c r="AJ289" s="43">
        <f t="shared" si="48"/>
        <v>42948</v>
      </c>
      <c r="AK289" s="43">
        <f t="shared" si="49"/>
        <v>44409</v>
      </c>
      <c r="AL289" s="47">
        <f t="shared" si="50"/>
        <v>19</v>
      </c>
      <c r="AM289" s="47">
        <f t="shared" si="51"/>
        <v>0</v>
      </c>
      <c r="AN289" s="47">
        <f t="shared" si="52"/>
        <v>7</v>
      </c>
      <c r="AO289" s="47">
        <f t="shared" si="53"/>
        <v>12</v>
      </c>
      <c r="AP289" s="47" t="b">
        <f t="shared" si="54"/>
        <v>0</v>
      </c>
      <c r="AQ289" s="47">
        <f t="shared" si="55"/>
        <v>0</v>
      </c>
      <c r="AR289" s="46">
        <f t="shared" si="56"/>
        <v>0</v>
      </c>
    </row>
    <row r="290" spans="2:45" x14ac:dyDescent="0.2">
      <c r="B290" s="40">
        <v>280</v>
      </c>
      <c r="C290" s="41" t="s">
        <v>1171</v>
      </c>
      <c r="D290" s="41" t="s">
        <v>1116</v>
      </c>
      <c r="E290" s="41">
        <v>721</v>
      </c>
      <c r="F290" s="41" t="s">
        <v>783</v>
      </c>
      <c r="G290" s="41" t="str">
        <f t="shared" si="46"/>
        <v>TS</v>
      </c>
      <c r="H290" s="42">
        <v>12400109</v>
      </c>
      <c r="I290" s="43">
        <v>42978</v>
      </c>
      <c r="J290" s="43" t="s">
        <v>704</v>
      </c>
      <c r="K290" s="43" t="s">
        <v>704</v>
      </c>
      <c r="L290" s="44">
        <v>7</v>
      </c>
      <c r="M290" s="45">
        <v>7</v>
      </c>
      <c r="N290" s="43" t="s">
        <v>704</v>
      </c>
      <c r="O290" s="43" t="s">
        <v>704</v>
      </c>
      <c r="P290" s="43" t="s">
        <v>534</v>
      </c>
      <c r="Q290" s="46">
        <v>452.51</v>
      </c>
      <c r="R290" s="46">
        <v>0</v>
      </c>
      <c r="S290" s="46">
        <v>452.51</v>
      </c>
      <c r="T290" s="46">
        <v>0</v>
      </c>
      <c r="U290" s="46">
        <v>0</v>
      </c>
      <c r="V290" s="46">
        <v>0</v>
      </c>
      <c r="W290" s="46">
        <v>0</v>
      </c>
      <c r="X290" s="46">
        <v>0</v>
      </c>
      <c r="Y290" s="46">
        <v>0</v>
      </c>
      <c r="Z290" s="46">
        <v>0</v>
      </c>
      <c r="AA290" s="46">
        <v>0</v>
      </c>
      <c r="AB290" s="46">
        <v>0</v>
      </c>
      <c r="AC290" s="46">
        <v>0</v>
      </c>
      <c r="AD290" s="46">
        <v>0</v>
      </c>
      <c r="AE290" s="31"/>
      <c r="AF290" s="31"/>
      <c r="AG290" s="46">
        <v>0</v>
      </c>
      <c r="AH290" s="43">
        <f t="shared" si="47"/>
        <v>42979</v>
      </c>
      <c r="AI290" s="46"/>
      <c r="AJ290" s="43">
        <f t="shared" si="48"/>
        <v>42979</v>
      </c>
      <c r="AK290" s="43">
        <f t="shared" si="49"/>
        <v>45536</v>
      </c>
      <c r="AL290" s="47">
        <f t="shared" si="50"/>
        <v>56</v>
      </c>
      <c r="AM290" s="47">
        <f t="shared" si="51"/>
        <v>0</v>
      </c>
      <c r="AN290" s="47">
        <f t="shared" si="52"/>
        <v>44</v>
      </c>
      <c r="AO290" s="47">
        <f t="shared" si="53"/>
        <v>12</v>
      </c>
      <c r="AP290" s="47" t="b">
        <f t="shared" si="54"/>
        <v>0</v>
      </c>
      <c r="AQ290" s="47">
        <f t="shared" si="55"/>
        <v>0</v>
      </c>
      <c r="AR290" s="46">
        <f t="shared" si="56"/>
        <v>0</v>
      </c>
    </row>
    <row r="291" spans="2:45" x14ac:dyDescent="0.2">
      <c r="B291" s="40">
        <v>281</v>
      </c>
      <c r="C291" s="41" t="s">
        <v>1172</v>
      </c>
      <c r="D291" s="41" t="s">
        <v>924</v>
      </c>
      <c r="E291" s="41">
        <v>708</v>
      </c>
      <c r="F291" s="41" t="s">
        <v>757</v>
      </c>
      <c r="G291" s="41" t="str">
        <f t="shared" si="46"/>
        <v>TS</v>
      </c>
      <c r="H291" s="42">
        <v>163550</v>
      </c>
      <c r="I291" s="43">
        <v>43034</v>
      </c>
      <c r="J291" s="43" t="s">
        <v>704</v>
      </c>
      <c r="K291" s="43" t="s">
        <v>704</v>
      </c>
      <c r="L291" s="44">
        <v>6.25</v>
      </c>
      <c r="M291" s="45" t="s">
        <v>1519</v>
      </c>
      <c r="N291" s="43" t="s">
        <v>704</v>
      </c>
      <c r="O291" s="43" t="s">
        <v>704</v>
      </c>
      <c r="P291" s="43" t="s">
        <v>534</v>
      </c>
      <c r="Q291" s="46">
        <v>5195</v>
      </c>
      <c r="R291" s="46">
        <v>0</v>
      </c>
      <c r="S291" s="46">
        <v>5195</v>
      </c>
      <c r="T291" s="46">
        <v>0</v>
      </c>
      <c r="U291" s="46">
        <v>0</v>
      </c>
      <c r="V291" s="46">
        <v>0</v>
      </c>
      <c r="W291" s="46">
        <v>0</v>
      </c>
      <c r="X291" s="46">
        <v>0</v>
      </c>
      <c r="Y291" s="46">
        <v>0</v>
      </c>
      <c r="Z291" s="46">
        <v>0</v>
      </c>
      <c r="AA291" s="46">
        <v>0</v>
      </c>
      <c r="AB291" s="46">
        <v>0</v>
      </c>
      <c r="AC291" s="46">
        <v>0</v>
      </c>
      <c r="AD291" s="46">
        <v>0</v>
      </c>
      <c r="AE291" s="31"/>
      <c r="AF291" s="31"/>
      <c r="AG291" s="46">
        <v>0</v>
      </c>
      <c r="AH291" s="43">
        <f t="shared" si="47"/>
        <v>43040</v>
      </c>
      <c r="AI291" s="46"/>
      <c r="AJ291" s="43">
        <f t="shared" si="48"/>
        <v>43040</v>
      </c>
      <c r="AK291" s="43">
        <f t="shared" si="49"/>
        <v>45323</v>
      </c>
      <c r="AL291" s="47">
        <f t="shared" si="50"/>
        <v>49</v>
      </c>
      <c r="AM291" s="47">
        <f t="shared" si="51"/>
        <v>0</v>
      </c>
      <c r="AN291" s="47">
        <f t="shared" si="52"/>
        <v>37</v>
      </c>
      <c r="AO291" s="47">
        <f t="shared" si="53"/>
        <v>12</v>
      </c>
      <c r="AP291" s="47" t="b">
        <f t="shared" si="54"/>
        <v>0</v>
      </c>
      <c r="AQ291" s="47">
        <f t="shared" si="55"/>
        <v>0</v>
      </c>
      <c r="AR291" s="46">
        <f t="shared" si="56"/>
        <v>0</v>
      </c>
    </row>
    <row r="292" spans="2:45" x14ac:dyDescent="0.2">
      <c r="B292" s="40">
        <v>282</v>
      </c>
      <c r="C292" s="41" t="s">
        <v>1173</v>
      </c>
      <c r="D292" s="41" t="s">
        <v>1023</v>
      </c>
      <c r="E292" s="41">
        <v>717</v>
      </c>
      <c r="F292" s="41" t="s">
        <v>757</v>
      </c>
      <c r="G292" s="41" t="str">
        <f t="shared" si="46"/>
        <v>TS</v>
      </c>
      <c r="H292" s="42">
        <v>163551</v>
      </c>
      <c r="I292" s="43">
        <v>43039</v>
      </c>
      <c r="J292" s="43" t="s">
        <v>704</v>
      </c>
      <c r="K292" s="43" t="s">
        <v>704</v>
      </c>
      <c r="L292" s="44">
        <v>16</v>
      </c>
      <c r="M292" s="45">
        <v>16</v>
      </c>
      <c r="N292" s="43" t="s">
        <v>704</v>
      </c>
      <c r="O292" s="43" t="s">
        <v>704</v>
      </c>
      <c r="P292" s="43" t="s">
        <v>534</v>
      </c>
      <c r="Q292" s="46">
        <v>2312.02</v>
      </c>
      <c r="R292" s="46">
        <v>0</v>
      </c>
      <c r="S292" s="46">
        <v>0</v>
      </c>
      <c r="T292" s="46">
        <v>0</v>
      </c>
      <c r="U292" s="46">
        <v>0</v>
      </c>
      <c r="V292" s="46">
        <v>0</v>
      </c>
      <c r="W292" s="46">
        <v>2312.02</v>
      </c>
      <c r="X292" s="46">
        <v>2312.02</v>
      </c>
      <c r="Y292" s="46">
        <v>0</v>
      </c>
      <c r="Z292" s="46">
        <v>0</v>
      </c>
      <c r="AA292" s="46">
        <v>0</v>
      </c>
      <c r="AB292" s="46">
        <v>0</v>
      </c>
      <c r="AC292" s="46">
        <v>0</v>
      </c>
      <c r="AD292" s="46">
        <v>0</v>
      </c>
      <c r="AE292" s="31"/>
      <c r="AF292" s="31"/>
      <c r="AG292" s="46">
        <v>0</v>
      </c>
      <c r="AH292" s="43">
        <f t="shared" si="47"/>
        <v>43040</v>
      </c>
      <c r="AI292" s="46"/>
      <c r="AJ292" s="43">
        <f t="shared" si="48"/>
        <v>43040</v>
      </c>
      <c r="AK292" s="43">
        <f t="shared" si="49"/>
        <v>48884</v>
      </c>
      <c r="AL292" s="47">
        <f t="shared" si="50"/>
        <v>166</v>
      </c>
      <c r="AM292" s="47">
        <f t="shared" si="51"/>
        <v>0</v>
      </c>
      <c r="AN292" s="47">
        <f t="shared" si="52"/>
        <v>154</v>
      </c>
      <c r="AO292" s="47">
        <f t="shared" si="53"/>
        <v>12</v>
      </c>
      <c r="AP292" s="47" t="b">
        <f t="shared" si="54"/>
        <v>0</v>
      </c>
      <c r="AQ292" s="47">
        <f t="shared" si="55"/>
        <v>0</v>
      </c>
      <c r="AR292" s="46">
        <f t="shared" si="56"/>
        <v>0</v>
      </c>
    </row>
    <row r="293" spans="2:45" x14ac:dyDescent="0.2">
      <c r="B293" s="40">
        <v>283</v>
      </c>
      <c r="C293" s="41" t="s">
        <v>1174</v>
      </c>
      <c r="D293" s="41" t="s">
        <v>1020</v>
      </c>
      <c r="E293" s="41">
        <v>718</v>
      </c>
      <c r="F293" s="41" t="s">
        <v>783</v>
      </c>
      <c r="G293" s="41" t="str">
        <f t="shared" si="46"/>
        <v>TS</v>
      </c>
      <c r="H293" s="42">
        <v>163552</v>
      </c>
      <c r="I293" s="43">
        <v>43033</v>
      </c>
      <c r="J293" s="43" t="s">
        <v>704</v>
      </c>
      <c r="K293" s="43" t="s">
        <v>704</v>
      </c>
      <c r="L293" s="44">
        <v>10</v>
      </c>
      <c r="M293" s="45">
        <v>10</v>
      </c>
      <c r="N293" s="43" t="s">
        <v>704</v>
      </c>
      <c r="O293" s="43" t="s">
        <v>704</v>
      </c>
      <c r="P293" s="43" t="s">
        <v>534</v>
      </c>
      <c r="Q293" s="46">
        <v>6298.82</v>
      </c>
      <c r="R293" s="46">
        <v>0</v>
      </c>
      <c r="S293" s="46">
        <v>0</v>
      </c>
      <c r="T293" s="46">
        <v>0</v>
      </c>
      <c r="U293" s="46">
        <v>0</v>
      </c>
      <c r="V293" s="46">
        <v>0</v>
      </c>
      <c r="W293" s="46">
        <v>6298.82</v>
      </c>
      <c r="X293" s="46">
        <v>6298.82</v>
      </c>
      <c r="Y293" s="46">
        <v>0</v>
      </c>
      <c r="Z293" s="46">
        <v>0</v>
      </c>
      <c r="AA293" s="46">
        <v>0</v>
      </c>
      <c r="AB293" s="46">
        <v>0</v>
      </c>
      <c r="AC293" s="46">
        <v>0</v>
      </c>
      <c r="AD293" s="46">
        <v>0</v>
      </c>
      <c r="AE293" s="31"/>
      <c r="AF293" s="31"/>
      <c r="AG293" s="46">
        <v>0</v>
      </c>
      <c r="AH293" s="43">
        <f t="shared" si="47"/>
        <v>43040</v>
      </c>
      <c r="AI293" s="46"/>
      <c r="AJ293" s="43">
        <f t="shared" si="48"/>
        <v>43040</v>
      </c>
      <c r="AK293" s="43">
        <f t="shared" si="49"/>
        <v>46692</v>
      </c>
      <c r="AL293" s="47">
        <f t="shared" si="50"/>
        <v>94</v>
      </c>
      <c r="AM293" s="47">
        <f t="shared" si="51"/>
        <v>0</v>
      </c>
      <c r="AN293" s="47">
        <f t="shared" si="52"/>
        <v>82</v>
      </c>
      <c r="AO293" s="47">
        <f t="shared" si="53"/>
        <v>12</v>
      </c>
      <c r="AP293" s="47" t="b">
        <f t="shared" si="54"/>
        <v>0</v>
      </c>
      <c r="AQ293" s="47">
        <f t="shared" si="55"/>
        <v>0</v>
      </c>
      <c r="AR293" s="46">
        <f t="shared" si="56"/>
        <v>0</v>
      </c>
    </row>
    <row r="294" spans="2:45" x14ac:dyDescent="0.2">
      <c r="B294" s="40">
        <v>284</v>
      </c>
      <c r="C294" s="41" t="s">
        <v>1175</v>
      </c>
      <c r="D294" s="41" t="s">
        <v>924</v>
      </c>
      <c r="E294" s="41">
        <v>708</v>
      </c>
      <c r="F294" s="41" t="s">
        <v>757</v>
      </c>
      <c r="G294" s="41" t="str">
        <f t="shared" si="46"/>
        <v>TS</v>
      </c>
      <c r="H294" s="42">
        <v>163553</v>
      </c>
      <c r="I294" s="43">
        <v>43047</v>
      </c>
      <c r="J294" s="43" t="s">
        <v>704</v>
      </c>
      <c r="K294" s="43" t="s">
        <v>704</v>
      </c>
      <c r="L294" s="44">
        <v>6</v>
      </c>
      <c r="M294" s="45" t="s">
        <v>1519</v>
      </c>
      <c r="N294" s="43" t="s">
        <v>704</v>
      </c>
      <c r="O294" s="43" t="s">
        <v>704</v>
      </c>
      <c r="P294" s="43" t="s">
        <v>534</v>
      </c>
      <c r="Q294" s="46">
        <v>2769</v>
      </c>
      <c r="R294" s="46">
        <v>0</v>
      </c>
      <c r="S294" s="46">
        <v>2769</v>
      </c>
      <c r="T294" s="46">
        <v>0</v>
      </c>
      <c r="U294" s="46">
        <v>0</v>
      </c>
      <c r="V294" s="46">
        <v>0</v>
      </c>
      <c r="W294" s="46">
        <v>0</v>
      </c>
      <c r="X294" s="46">
        <v>0</v>
      </c>
      <c r="Y294" s="46">
        <v>0</v>
      </c>
      <c r="Z294" s="46">
        <v>0</v>
      </c>
      <c r="AA294" s="46">
        <v>0</v>
      </c>
      <c r="AB294" s="46">
        <v>0</v>
      </c>
      <c r="AC294" s="46">
        <v>0</v>
      </c>
      <c r="AD294" s="46">
        <v>0</v>
      </c>
      <c r="AE294" s="31"/>
      <c r="AF294" s="31"/>
      <c r="AG294" s="46">
        <v>0</v>
      </c>
      <c r="AH294" s="43">
        <f t="shared" si="47"/>
        <v>43070</v>
      </c>
      <c r="AI294" s="46"/>
      <c r="AJ294" s="43">
        <f t="shared" si="48"/>
        <v>43070</v>
      </c>
      <c r="AK294" s="43">
        <f t="shared" si="49"/>
        <v>45261</v>
      </c>
      <c r="AL294" s="47">
        <f t="shared" si="50"/>
        <v>47</v>
      </c>
      <c r="AM294" s="47">
        <f t="shared" si="51"/>
        <v>0</v>
      </c>
      <c r="AN294" s="47">
        <f t="shared" si="52"/>
        <v>35</v>
      </c>
      <c r="AO294" s="47">
        <f t="shared" si="53"/>
        <v>12</v>
      </c>
      <c r="AP294" s="47" t="b">
        <f t="shared" si="54"/>
        <v>0</v>
      </c>
      <c r="AQ294" s="47">
        <f t="shared" si="55"/>
        <v>0</v>
      </c>
      <c r="AR294" s="46">
        <f t="shared" si="56"/>
        <v>0</v>
      </c>
    </row>
    <row r="295" spans="2:45" x14ac:dyDescent="0.2">
      <c r="B295" s="40">
        <v>285</v>
      </c>
      <c r="C295" s="41" t="s">
        <v>1176</v>
      </c>
      <c r="D295" s="41" t="s">
        <v>1114</v>
      </c>
      <c r="E295" s="41">
        <v>721</v>
      </c>
      <c r="F295" s="41" t="s">
        <v>757</v>
      </c>
      <c r="G295" s="41" t="str">
        <f t="shared" si="46"/>
        <v>TS</v>
      </c>
      <c r="H295" s="42">
        <v>163554</v>
      </c>
      <c r="I295" s="43">
        <v>43061</v>
      </c>
      <c r="J295" s="43" t="s">
        <v>704</v>
      </c>
      <c r="K295" s="43" t="s">
        <v>704</v>
      </c>
      <c r="L295" s="44">
        <v>4</v>
      </c>
      <c r="M295" s="45" t="s">
        <v>1519</v>
      </c>
      <c r="N295" s="43" t="s">
        <v>704</v>
      </c>
      <c r="O295" s="43" t="s">
        <v>704</v>
      </c>
      <c r="P295" s="43" t="s">
        <v>534</v>
      </c>
      <c r="Q295" s="46">
        <v>1700</v>
      </c>
      <c r="R295" s="46">
        <v>0</v>
      </c>
      <c r="S295" s="46">
        <v>1700</v>
      </c>
      <c r="T295" s="46">
        <v>0</v>
      </c>
      <c r="U295" s="46">
        <v>0</v>
      </c>
      <c r="V295" s="46">
        <v>0</v>
      </c>
      <c r="W295" s="46">
        <v>0</v>
      </c>
      <c r="X295" s="46">
        <v>0</v>
      </c>
      <c r="Y295" s="46">
        <v>0</v>
      </c>
      <c r="Z295" s="46">
        <v>0</v>
      </c>
      <c r="AA295" s="46">
        <v>0</v>
      </c>
      <c r="AB295" s="46">
        <v>0</v>
      </c>
      <c r="AC295" s="46">
        <v>0</v>
      </c>
      <c r="AD295" s="46">
        <v>0</v>
      </c>
      <c r="AE295" s="31"/>
      <c r="AF295" s="31"/>
      <c r="AG295" s="46">
        <v>0</v>
      </c>
      <c r="AH295" s="43">
        <f t="shared" si="47"/>
        <v>43070</v>
      </c>
      <c r="AI295" s="46"/>
      <c r="AJ295" s="43">
        <f t="shared" si="48"/>
        <v>43070</v>
      </c>
      <c r="AK295" s="43">
        <f t="shared" si="49"/>
        <v>44531</v>
      </c>
      <c r="AL295" s="47">
        <f t="shared" si="50"/>
        <v>23</v>
      </c>
      <c r="AM295" s="47">
        <f t="shared" si="51"/>
        <v>0</v>
      </c>
      <c r="AN295" s="47">
        <f t="shared" si="52"/>
        <v>11</v>
      </c>
      <c r="AO295" s="47">
        <f t="shared" si="53"/>
        <v>12</v>
      </c>
      <c r="AP295" s="47" t="b">
        <f t="shared" si="54"/>
        <v>0</v>
      </c>
      <c r="AQ295" s="47">
        <f t="shared" si="55"/>
        <v>0</v>
      </c>
      <c r="AR295" s="46">
        <f t="shared" si="56"/>
        <v>0</v>
      </c>
    </row>
    <row r="296" spans="2:45" x14ac:dyDescent="0.2">
      <c r="B296" s="40">
        <v>286</v>
      </c>
      <c r="C296" s="41" t="s">
        <v>1177</v>
      </c>
      <c r="D296" s="41" t="s">
        <v>1015</v>
      </c>
      <c r="E296" s="41">
        <v>720</v>
      </c>
      <c r="F296" s="41" t="s">
        <v>757</v>
      </c>
      <c r="G296" s="41" t="str">
        <f t="shared" si="46"/>
        <v>TS</v>
      </c>
      <c r="H296" s="42">
        <v>163555</v>
      </c>
      <c r="I296" s="43">
        <v>43069</v>
      </c>
      <c r="J296" s="43" t="s">
        <v>704</v>
      </c>
      <c r="K296" s="43" t="s">
        <v>704</v>
      </c>
      <c r="L296" s="44">
        <v>5</v>
      </c>
      <c r="M296" s="45" t="s">
        <v>1519</v>
      </c>
      <c r="N296" s="43" t="s">
        <v>704</v>
      </c>
      <c r="O296" s="43" t="s">
        <v>704</v>
      </c>
      <c r="P296" s="43" t="s">
        <v>534</v>
      </c>
      <c r="Q296" s="46">
        <v>3900</v>
      </c>
      <c r="R296" s="46">
        <v>0</v>
      </c>
      <c r="S296" s="46">
        <v>3900</v>
      </c>
      <c r="T296" s="46">
        <v>0</v>
      </c>
      <c r="U296" s="46">
        <v>0</v>
      </c>
      <c r="V296" s="46">
        <v>0</v>
      </c>
      <c r="W296" s="46">
        <v>0</v>
      </c>
      <c r="X296" s="46">
        <v>0</v>
      </c>
      <c r="Y296" s="46">
        <v>0</v>
      </c>
      <c r="Z296" s="46">
        <v>0</v>
      </c>
      <c r="AA296" s="46">
        <v>0</v>
      </c>
      <c r="AB296" s="46">
        <v>0</v>
      </c>
      <c r="AC296" s="46">
        <v>0</v>
      </c>
      <c r="AD296" s="46">
        <v>0</v>
      </c>
      <c r="AE296" s="31"/>
      <c r="AF296" s="31"/>
      <c r="AG296" s="46">
        <v>0</v>
      </c>
      <c r="AH296" s="43">
        <f t="shared" si="47"/>
        <v>43070</v>
      </c>
      <c r="AI296" s="46"/>
      <c r="AJ296" s="43">
        <f t="shared" si="48"/>
        <v>43070</v>
      </c>
      <c r="AK296" s="43">
        <f t="shared" si="49"/>
        <v>44896</v>
      </c>
      <c r="AL296" s="47">
        <f t="shared" si="50"/>
        <v>35</v>
      </c>
      <c r="AM296" s="47">
        <f t="shared" si="51"/>
        <v>0</v>
      </c>
      <c r="AN296" s="47">
        <f t="shared" si="52"/>
        <v>23</v>
      </c>
      <c r="AO296" s="47">
        <f t="shared" si="53"/>
        <v>12</v>
      </c>
      <c r="AP296" s="47" t="b">
        <f t="shared" si="54"/>
        <v>0</v>
      </c>
      <c r="AQ296" s="47">
        <f t="shared" si="55"/>
        <v>0</v>
      </c>
      <c r="AR296" s="46">
        <f t="shared" si="56"/>
        <v>0</v>
      </c>
    </row>
    <row r="297" spans="2:45" x14ac:dyDescent="0.2">
      <c r="B297" s="40">
        <v>287</v>
      </c>
      <c r="C297" s="41" t="s">
        <v>1178</v>
      </c>
      <c r="D297" s="41" t="s">
        <v>1015</v>
      </c>
      <c r="E297" s="41">
        <v>720</v>
      </c>
      <c r="F297" s="41" t="s">
        <v>757</v>
      </c>
      <c r="G297" s="41" t="str">
        <f t="shared" si="46"/>
        <v>TS</v>
      </c>
      <c r="H297" s="42">
        <v>163556</v>
      </c>
      <c r="I297" s="43">
        <v>43069</v>
      </c>
      <c r="J297" s="43" t="s">
        <v>704</v>
      </c>
      <c r="K297" s="43" t="s">
        <v>704</v>
      </c>
      <c r="L297" s="44">
        <v>5</v>
      </c>
      <c r="M297" s="45" t="s">
        <v>1519</v>
      </c>
      <c r="N297" s="43" t="s">
        <v>704</v>
      </c>
      <c r="O297" s="43" t="s">
        <v>704</v>
      </c>
      <c r="P297" s="43" t="s">
        <v>534</v>
      </c>
      <c r="Q297" s="46">
        <v>3300</v>
      </c>
      <c r="R297" s="46">
        <v>0</v>
      </c>
      <c r="S297" s="46">
        <v>3300</v>
      </c>
      <c r="T297" s="46">
        <v>0</v>
      </c>
      <c r="U297" s="46">
        <v>0</v>
      </c>
      <c r="V297" s="46">
        <v>0</v>
      </c>
      <c r="W297" s="46">
        <v>0</v>
      </c>
      <c r="X297" s="46">
        <v>0</v>
      </c>
      <c r="Y297" s="46">
        <v>0</v>
      </c>
      <c r="Z297" s="46">
        <v>0</v>
      </c>
      <c r="AA297" s="46">
        <v>0</v>
      </c>
      <c r="AB297" s="46">
        <v>0</v>
      </c>
      <c r="AC297" s="46">
        <v>0</v>
      </c>
      <c r="AD297" s="46">
        <v>0</v>
      </c>
      <c r="AE297" s="31"/>
      <c r="AF297" s="31"/>
      <c r="AG297" s="46">
        <v>0</v>
      </c>
      <c r="AH297" s="43">
        <f t="shared" si="47"/>
        <v>43070</v>
      </c>
      <c r="AI297" s="46"/>
      <c r="AJ297" s="43">
        <f t="shared" si="48"/>
        <v>43070</v>
      </c>
      <c r="AK297" s="43">
        <f t="shared" si="49"/>
        <v>44896</v>
      </c>
      <c r="AL297" s="47">
        <f t="shared" si="50"/>
        <v>35</v>
      </c>
      <c r="AM297" s="47">
        <f t="shared" si="51"/>
        <v>0</v>
      </c>
      <c r="AN297" s="47">
        <f t="shared" si="52"/>
        <v>23</v>
      </c>
      <c r="AO297" s="47">
        <f t="shared" si="53"/>
        <v>12</v>
      </c>
      <c r="AP297" s="47" t="b">
        <f t="shared" si="54"/>
        <v>0</v>
      </c>
      <c r="AQ297" s="47">
        <f t="shared" si="55"/>
        <v>0</v>
      </c>
      <c r="AR297" s="46">
        <f t="shared" si="56"/>
        <v>0</v>
      </c>
    </row>
    <row r="298" spans="2:45" x14ac:dyDescent="0.2">
      <c r="B298" s="40">
        <v>288</v>
      </c>
      <c r="C298" s="41" t="s">
        <v>1179</v>
      </c>
      <c r="D298" s="41" t="s">
        <v>1139</v>
      </c>
      <c r="E298" s="41">
        <v>724</v>
      </c>
      <c r="F298" s="41" t="s">
        <v>806</v>
      </c>
      <c r="G298" s="41" t="str">
        <f t="shared" si="46"/>
        <v>TS</v>
      </c>
      <c r="H298" s="42">
        <v>163557</v>
      </c>
      <c r="I298" s="43">
        <v>43096</v>
      </c>
      <c r="J298" s="43" t="s">
        <v>704</v>
      </c>
      <c r="K298" s="43" t="s">
        <v>704</v>
      </c>
      <c r="L298" s="44">
        <v>10</v>
      </c>
      <c r="M298" s="45">
        <v>10</v>
      </c>
      <c r="N298" s="43" t="s">
        <v>704</v>
      </c>
      <c r="O298" s="43" t="s">
        <v>704</v>
      </c>
      <c r="P298" s="43" t="s">
        <v>534</v>
      </c>
      <c r="Q298" s="46">
        <v>6800</v>
      </c>
      <c r="R298" s="46">
        <v>0</v>
      </c>
      <c r="S298" s="46">
        <v>6800</v>
      </c>
      <c r="T298" s="46">
        <v>0</v>
      </c>
      <c r="U298" s="46">
        <v>0</v>
      </c>
      <c r="V298" s="46">
        <v>0</v>
      </c>
      <c r="W298" s="46">
        <v>0</v>
      </c>
      <c r="X298" s="46">
        <v>0</v>
      </c>
      <c r="Y298" s="46">
        <v>0</v>
      </c>
      <c r="Z298" s="46">
        <v>0</v>
      </c>
      <c r="AA298" s="46">
        <v>0</v>
      </c>
      <c r="AB298" s="46">
        <v>0</v>
      </c>
      <c r="AC298" s="46">
        <v>0</v>
      </c>
      <c r="AD298" s="46">
        <v>0</v>
      </c>
      <c r="AE298" s="31"/>
      <c r="AF298" s="31"/>
      <c r="AG298" s="46">
        <v>0</v>
      </c>
      <c r="AH298" s="43">
        <f t="shared" si="47"/>
        <v>43101</v>
      </c>
      <c r="AI298" s="46"/>
      <c r="AJ298" s="43">
        <f t="shared" si="48"/>
        <v>43101</v>
      </c>
      <c r="AK298" s="43">
        <f t="shared" si="49"/>
        <v>46753</v>
      </c>
      <c r="AL298" s="47">
        <f t="shared" si="50"/>
        <v>96</v>
      </c>
      <c r="AM298" s="47">
        <f t="shared" si="51"/>
        <v>0</v>
      </c>
      <c r="AN298" s="47">
        <f t="shared" si="52"/>
        <v>84</v>
      </c>
      <c r="AO298" s="47">
        <f t="shared" si="53"/>
        <v>12</v>
      </c>
      <c r="AP298" s="47" t="b">
        <f t="shared" si="54"/>
        <v>0</v>
      </c>
      <c r="AQ298" s="47">
        <f t="shared" si="55"/>
        <v>0</v>
      </c>
      <c r="AR298" s="46">
        <f t="shared" si="56"/>
        <v>0</v>
      </c>
    </row>
    <row r="299" spans="2:45" x14ac:dyDescent="0.2">
      <c r="B299" s="40">
        <v>289</v>
      </c>
      <c r="C299" s="41" t="s">
        <v>1180</v>
      </c>
      <c r="D299" s="41" t="s">
        <v>1139</v>
      </c>
      <c r="E299" s="41">
        <v>724</v>
      </c>
      <c r="F299" s="41" t="s">
        <v>806</v>
      </c>
      <c r="G299" s="41" t="str">
        <f t="shared" si="46"/>
        <v>TS</v>
      </c>
      <c r="H299" s="42">
        <v>163558</v>
      </c>
      <c r="I299" s="43">
        <v>43096</v>
      </c>
      <c r="J299" s="43" t="s">
        <v>704</v>
      </c>
      <c r="K299" s="43" t="s">
        <v>704</v>
      </c>
      <c r="L299" s="44">
        <v>10</v>
      </c>
      <c r="M299" s="45">
        <v>10</v>
      </c>
      <c r="N299" s="43" t="s">
        <v>704</v>
      </c>
      <c r="O299" s="43" t="s">
        <v>704</v>
      </c>
      <c r="P299" s="43" t="s">
        <v>534</v>
      </c>
      <c r="Q299" s="46">
        <v>1339</v>
      </c>
      <c r="R299" s="46">
        <v>0</v>
      </c>
      <c r="S299" s="46">
        <v>1339</v>
      </c>
      <c r="T299" s="46">
        <v>0</v>
      </c>
      <c r="U299" s="46">
        <v>0</v>
      </c>
      <c r="V299" s="46">
        <v>0</v>
      </c>
      <c r="W299" s="46">
        <v>0</v>
      </c>
      <c r="X299" s="46">
        <v>0</v>
      </c>
      <c r="Y299" s="46">
        <v>0</v>
      </c>
      <c r="Z299" s="46">
        <v>0</v>
      </c>
      <c r="AA299" s="46">
        <v>0</v>
      </c>
      <c r="AB299" s="46">
        <v>0</v>
      </c>
      <c r="AC299" s="46">
        <v>0</v>
      </c>
      <c r="AD299" s="46">
        <v>0</v>
      </c>
      <c r="AE299" s="31"/>
      <c r="AF299" s="31"/>
      <c r="AG299" s="46">
        <v>0</v>
      </c>
      <c r="AH299" s="43">
        <f t="shared" si="47"/>
        <v>43101</v>
      </c>
      <c r="AI299" s="46"/>
      <c r="AJ299" s="43">
        <f t="shared" si="48"/>
        <v>43101</v>
      </c>
      <c r="AK299" s="43">
        <f t="shared" si="49"/>
        <v>46753</v>
      </c>
      <c r="AL299" s="47">
        <f t="shared" si="50"/>
        <v>96</v>
      </c>
      <c r="AM299" s="47">
        <f t="shared" si="51"/>
        <v>0</v>
      </c>
      <c r="AN299" s="47">
        <f t="shared" si="52"/>
        <v>84</v>
      </c>
      <c r="AO299" s="47">
        <f t="shared" si="53"/>
        <v>12</v>
      </c>
      <c r="AP299" s="47" t="b">
        <f t="shared" si="54"/>
        <v>0</v>
      </c>
      <c r="AQ299" s="47">
        <f t="shared" si="55"/>
        <v>0</v>
      </c>
      <c r="AR299" s="46">
        <f t="shared" si="56"/>
        <v>0</v>
      </c>
    </row>
    <row r="300" spans="2:45" x14ac:dyDescent="0.2">
      <c r="B300" s="40">
        <v>290</v>
      </c>
      <c r="C300" s="41" t="s">
        <v>1181</v>
      </c>
      <c r="D300" s="41" t="s">
        <v>1033</v>
      </c>
      <c r="E300" s="41">
        <v>724</v>
      </c>
      <c r="F300" s="41" t="s">
        <v>863</v>
      </c>
      <c r="G300" s="41" t="str">
        <f t="shared" si="46"/>
        <v>NS</v>
      </c>
      <c r="H300" s="42">
        <v>163559</v>
      </c>
      <c r="I300" s="43">
        <v>43122</v>
      </c>
      <c r="J300" s="43" t="s">
        <v>704</v>
      </c>
      <c r="K300" s="43" t="s">
        <v>704</v>
      </c>
      <c r="L300" s="44">
        <v>10</v>
      </c>
      <c r="M300" s="45">
        <v>10</v>
      </c>
      <c r="N300" s="43" t="s">
        <v>704</v>
      </c>
      <c r="O300" s="43" t="s">
        <v>704</v>
      </c>
      <c r="P300" s="43" t="s">
        <v>534</v>
      </c>
      <c r="Q300" s="46">
        <v>7630</v>
      </c>
      <c r="R300" s="46">
        <v>0</v>
      </c>
      <c r="S300" s="46">
        <v>0</v>
      </c>
      <c r="T300" s="46">
        <v>0</v>
      </c>
      <c r="U300" s="46">
        <v>0</v>
      </c>
      <c r="V300" s="46">
        <v>0</v>
      </c>
      <c r="W300" s="46">
        <v>7630</v>
      </c>
      <c r="X300" s="46">
        <v>7630</v>
      </c>
      <c r="Y300" s="46">
        <v>0</v>
      </c>
      <c r="Z300" s="46">
        <v>0</v>
      </c>
      <c r="AA300" s="46">
        <v>0</v>
      </c>
      <c r="AB300" s="46">
        <v>0</v>
      </c>
      <c r="AC300" s="46">
        <v>0</v>
      </c>
      <c r="AD300" s="46">
        <v>0</v>
      </c>
      <c r="AE300" s="31"/>
      <c r="AF300" s="31"/>
      <c r="AG300" s="46">
        <v>0</v>
      </c>
      <c r="AH300" s="43">
        <f t="shared" si="47"/>
        <v>43132</v>
      </c>
      <c r="AI300" s="46"/>
      <c r="AJ300" s="43">
        <f t="shared" si="48"/>
        <v>43132</v>
      </c>
      <c r="AK300" s="43">
        <f t="shared" si="49"/>
        <v>46784</v>
      </c>
      <c r="AL300" s="47">
        <f t="shared" si="50"/>
        <v>97</v>
      </c>
      <c r="AM300" s="47">
        <f t="shared" si="51"/>
        <v>0</v>
      </c>
      <c r="AN300" s="47">
        <f t="shared" si="52"/>
        <v>85</v>
      </c>
      <c r="AO300" s="47">
        <f t="shared" si="53"/>
        <v>12</v>
      </c>
      <c r="AP300" s="47" t="b">
        <f t="shared" si="54"/>
        <v>0</v>
      </c>
      <c r="AQ300" s="47">
        <f t="shared" si="55"/>
        <v>0</v>
      </c>
      <c r="AR300" s="46">
        <f t="shared" si="56"/>
        <v>0</v>
      </c>
    </row>
    <row r="301" spans="2:45" x14ac:dyDescent="0.2">
      <c r="B301" s="40">
        <v>291</v>
      </c>
      <c r="C301" s="41" t="s">
        <v>1182</v>
      </c>
      <c r="D301" s="41" t="s">
        <v>917</v>
      </c>
      <c r="E301" s="41">
        <v>704</v>
      </c>
      <c r="F301" s="41" t="s">
        <v>816</v>
      </c>
      <c r="G301" s="41" t="str">
        <f t="shared" si="46"/>
        <v>TS</v>
      </c>
      <c r="H301" s="42">
        <v>163560</v>
      </c>
      <c r="I301" s="43">
        <v>43158</v>
      </c>
      <c r="J301" s="43" t="s">
        <v>704</v>
      </c>
      <c r="K301" s="43" t="s">
        <v>704</v>
      </c>
      <c r="L301" s="44">
        <v>4</v>
      </c>
      <c r="M301" s="45">
        <v>4</v>
      </c>
      <c r="N301" s="43" t="s">
        <v>704</v>
      </c>
      <c r="O301" s="43" t="s">
        <v>704</v>
      </c>
      <c r="P301" s="43" t="s">
        <v>534</v>
      </c>
      <c r="Q301" s="46">
        <v>363</v>
      </c>
      <c r="R301" s="46">
        <v>0</v>
      </c>
      <c r="S301" s="46">
        <v>0</v>
      </c>
      <c r="T301" s="46">
        <v>0</v>
      </c>
      <c r="U301" s="46">
        <v>0</v>
      </c>
      <c r="V301" s="46">
        <v>0</v>
      </c>
      <c r="W301" s="46">
        <v>363</v>
      </c>
      <c r="X301" s="46">
        <v>0</v>
      </c>
      <c r="Y301" s="46">
        <v>0</v>
      </c>
      <c r="Z301" s="46">
        <v>363</v>
      </c>
      <c r="AA301" s="46">
        <v>257.12</v>
      </c>
      <c r="AB301" s="46">
        <v>105.88</v>
      </c>
      <c r="AC301" s="46">
        <v>90.75</v>
      </c>
      <c r="AD301" s="46">
        <v>0</v>
      </c>
      <c r="AE301" s="31"/>
      <c r="AF301" s="31"/>
      <c r="AG301" s="46">
        <v>196.625</v>
      </c>
      <c r="AH301" s="43">
        <f t="shared" si="47"/>
        <v>43160</v>
      </c>
      <c r="AI301" s="43"/>
      <c r="AJ301" s="43">
        <f t="shared" si="48"/>
        <v>43160</v>
      </c>
      <c r="AK301" s="43">
        <f t="shared" si="49"/>
        <v>44621</v>
      </c>
      <c r="AL301" s="47">
        <f t="shared" si="50"/>
        <v>26</v>
      </c>
      <c r="AM301" s="47">
        <f t="shared" si="51"/>
        <v>7.5625</v>
      </c>
      <c r="AN301" s="47">
        <f t="shared" si="52"/>
        <v>14</v>
      </c>
      <c r="AO301" s="47">
        <f t="shared" si="53"/>
        <v>12</v>
      </c>
      <c r="AP301" s="47" t="b">
        <f t="shared" si="54"/>
        <v>0</v>
      </c>
      <c r="AQ301" s="47">
        <f t="shared" si="55"/>
        <v>90.75</v>
      </c>
      <c r="AR301" s="46">
        <f t="shared" si="56"/>
        <v>0</v>
      </c>
      <c r="AS301" s="48"/>
    </row>
    <row r="302" spans="2:45" x14ac:dyDescent="0.2">
      <c r="B302" s="40">
        <v>292</v>
      </c>
      <c r="C302" s="41" t="s">
        <v>1183</v>
      </c>
      <c r="D302" s="41" t="s">
        <v>1015</v>
      </c>
      <c r="E302" s="41">
        <v>720</v>
      </c>
      <c r="F302" s="41" t="s">
        <v>757</v>
      </c>
      <c r="G302" s="41" t="str">
        <f t="shared" si="46"/>
        <v>TS</v>
      </c>
      <c r="H302" s="42">
        <v>163561</v>
      </c>
      <c r="I302" s="43">
        <v>43185</v>
      </c>
      <c r="J302" s="43" t="s">
        <v>704</v>
      </c>
      <c r="K302" s="43" t="s">
        <v>704</v>
      </c>
      <c r="L302" s="44">
        <v>4</v>
      </c>
      <c r="M302" s="45" t="s">
        <v>1519</v>
      </c>
      <c r="N302" s="43" t="s">
        <v>704</v>
      </c>
      <c r="O302" s="43" t="s">
        <v>704</v>
      </c>
      <c r="P302" s="43" t="s">
        <v>534</v>
      </c>
      <c r="Q302" s="46">
        <v>1818.18</v>
      </c>
      <c r="R302" s="46">
        <v>0</v>
      </c>
      <c r="S302" s="46">
        <v>1818.18</v>
      </c>
      <c r="T302" s="46">
        <v>0</v>
      </c>
      <c r="U302" s="46">
        <v>0</v>
      </c>
      <c r="V302" s="46">
        <v>0</v>
      </c>
      <c r="W302" s="46">
        <v>0</v>
      </c>
      <c r="X302" s="46">
        <v>1818.18</v>
      </c>
      <c r="Y302" s="46">
        <v>0</v>
      </c>
      <c r="Z302" s="46">
        <v>-1818.18</v>
      </c>
      <c r="AA302" s="46">
        <v>-1818.18</v>
      </c>
      <c r="AB302" s="46">
        <v>0</v>
      </c>
      <c r="AC302" s="46">
        <v>0</v>
      </c>
      <c r="AD302" s="46">
        <v>0</v>
      </c>
      <c r="AE302" s="31"/>
      <c r="AF302" s="31"/>
      <c r="AG302" s="46">
        <v>0</v>
      </c>
      <c r="AH302" s="43">
        <f t="shared" si="47"/>
        <v>43191</v>
      </c>
      <c r="AI302" s="46"/>
      <c r="AJ302" s="43">
        <f t="shared" si="48"/>
        <v>43191</v>
      </c>
      <c r="AK302" s="43">
        <f t="shared" si="49"/>
        <v>44652</v>
      </c>
      <c r="AL302" s="47">
        <f t="shared" si="50"/>
        <v>27</v>
      </c>
      <c r="AM302" s="47">
        <f t="shared" si="51"/>
        <v>0</v>
      </c>
      <c r="AN302" s="47">
        <f t="shared" si="52"/>
        <v>15</v>
      </c>
      <c r="AO302" s="47">
        <f t="shared" si="53"/>
        <v>12</v>
      </c>
      <c r="AP302" s="47" t="b">
        <f t="shared" si="54"/>
        <v>0</v>
      </c>
      <c r="AQ302" s="47">
        <f t="shared" si="55"/>
        <v>0</v>
      </c>
      <c r="AR302" s="46">
        <f t="shared" si="56"/>
        <v>0</v>
      </c>
    </row>
    <row r="303" spans="2:45" x14ac:dyDescent="0.2">
      <c r="B303" s="40">
        <v>293</v>
      </c>
      <c r="C303" s="41" t="s">
        <v>1167</v>
      </c>
      <c r="D303" s="41" t="s">
        <v>1086</v>
      </c>
      <c r="E303" s="41">
        <v>721</v>
      </c>
      <c r="F303" s="41" t="s">
        <v>757</v>
      </c>
      <c r="G303" s="41" t="str">
        <f t="shared" si="46"/>
        <v>TS</v>
      </c>
      <c r="H303" s="42">
        <v>163562</v>
      </c>
      <c r="I303" s="43">
        <v>43193</v>
      </c>
      <c r="J303" s="43" t="s">
        <v>704</v>
      </c>
      <c r="K303" s="43" t="s">
        <v>704</v>
      </c>
      <c r="L303" s="44">
        <v>10</v>
      </c>
      <c r="M303" s="45">
        <v>10</v>
      </c>
      <c r="N303" s="43" t="s">
        <v>704</v>
      </c>
      <c r="O303" s="43" t="s">
        <v>704</v>
      </c>
      <c r="P303" s="43" t="s">
        <v>534</v>
      </c>
      <c r="Q303" s="46">
        <v>925.25</v>
      </c>
      <c r="R303" s="46">
        <v>0</v>
      </c>
      <c r="S303" s="46">
        <v>925.25</v>
      </c>
      <c r="T303" s="46">
        <v>0</v>
      </c>
      <c r="U303" s="46">
        <v>0</v>
      </c>
      <c r="V303" s="46">
        <v>0</v>
      </c>
      <c r="W303" s="46">
        <v>0</v>
      </c>
      <c r="X303" s="46">
        <v>0</v>
      </c>
      <c r="Y303" s="46">
        <v>0</v>
      </c>
      <c r="Z303" s="46">
        <v>0</v>
      </c>
      <c r="AA303" s="46">
        <v>0</v>
      </c>
      <c r="AB303" s="46">
        <v>0</v>
      </c>
      <c r="AC303" s="46">
        <v>0</v>
      </c>
      <c r="AD303" s="46">
        <v>0</v>
      </c>
      <c r="AE303" s="31"/>
      <c r="AF303" s="31"/>
      <c r="AG303" s="46">
        <v>0</v>
      </c>
      <c r="AH303" s="43">
        <f t="shared" si="47"/>
        <v>43221</v>
      </c>
      <c r="AI303" s="46"/>
      <c r="AJ303" s="43">
        <f t="shared" si="48"/>
        <v>43221</v>
      </c>
      <c r="AK303" s="43">
        <f t="shared" si="49"/>
        <v>46874</v>
      </c>
      <c r="AL303" s="47">
        <f t="shared" si="50"/>
        <v>100</v>
      </c>
      <c r="AM303" s="47">
        <f t="shared" si="51"/>
        <v>0</v>
      </c>
      <c r="AN303" s="47">
        <f t="shared" si="52"/>
        <v>88</v>
      </c>
      <c r="AO303" s="47">
        <f t="shared" si="53"/>
        <v>12</v>
      </c>
      <c r="AP303" s="47" t="b">
        <f t="shared" si="54"/>
        <v>0</v>
      </c>
      <c r="AQ303" s="47">
        <f t="shared" si="55"/>
        <v>0</v>
      </c>
      <c r="AR303" s="46">
        <f t="shared" si="56"/>
        <v>0</v>
      </c>
    </row>
    <row r="304" spans="2:45" x14ac:dyDescent="0.2">
      <c r="B304" s="40">
        <v>294</v>
      </c>
      <c r="C304" s="41" t="s">
        <v>1184</v>
      </c>
      <c r="D304" s="41" t="s">
        <v>1033</v>
      </c>
      <c r="E304" s="41">
        <v>724</v>
      </c>
      <c r="F304" s="41" t="s">
        <v>863</v>
      </c>
      <c r="G304" s="41" t="str">
        <f t="shared" si="46"/>
        <v>NS</v>
      </c>
      <c r="H304" s="42">
        <v>163563</v>
      </c>
      <c r="I304" s="43">
        <v>43206</v>
      </c>
      <c r="J304" s="43" t="s">
        <v>704</v>
      </c>
      <c r="K304" s="43" t="s">
        <v>704</v>
      </c>
      <c r="L304" s="44">
        <v>10</v>
      </c>
      <c r="M304" s="45">
        <v>10</v>
      </c>
      <c r="N304" s="43" t="s">
        <v>704</v>
      </c>
      <c r="O304" s="43" t="s">
        <v>704</v>
      </c>
      <c r="P304" s="43" t="s">
        <v>534</v>
      </c>
      <c r="Q304" s="46">
        <v>3050</v>
      </c>
      <c r="R304" s="46">
        <v>0</v>
      </c>
      <c r="S304" s="46">
        <v>3050</v>
      </c>
      <c r="T304" s="46">
        <v>0</v>
      </c>
      <c r="U304" s="46">
        <v>0</v>
      </c>
      <c r="V304" s="46">
        <v>0</v>
      </c>
      <c r="W304" s="46">
        <v>0</v>
      </c>
      <c r="X304" s="46">
        <v>0</v>
      </c>
      <c r="Y304" s="46">
        <v>0</v>
      </c>
      <c r="Z304" s="46">
        <v>0</v>
      </c>
      <c r="AA304" s="46">
        <v>0</v>
      </c>
      <c r="AB304" s="46">
        <v>0</v>
      </c>
      <c r="AC304" s="46">
        <v>0</v>
      </c>
      <c r="AD304" s="46">
        <v>0</v>
      </c>
      <c r="AE304" s="31"/>
      <c r="AF304" s="31"/>
      <c r="AG304" s="46">
        <v>0</v>
      </c>
      <c r="AH304" s="43">
        <f t="shared" si="47"/>
        <v>43221</v>
      </c>
      <c r="AI304" s="46"/>
      <c r="AJ304" s="43">
        <f t="shared" si="48"/>
        <v>43221</v>
      </c>
      <c r="AK304" s="43">
        <f t="shared" si="49"/>
        <v>46874</v>
      </c>
      <c r="AL304" s="47">
        <f t="shared" si="50"/>
        <v>100</v>
      </c>
      <c r="AM304" s="47">
        <f t="shared" si="51"/>
        <v>0</v>
      </c>
      <c r="AN304" s="47">
        <f t="shared" si="52"/>
        <v>88</v>
      </c>
      <c r="AO304" s="47">
        <f t="shared" si="53"/>
        <v>12</v>
      </c>
      <c r="AP304" s="47" t="b">
        <f t="shared" si="54"/>
        <v>0</v>
      </c>
      <c r="AQ304" s="47">
        <f t="shared" si="55"/>
        <v>0</v>
      </c>
      <c r="AR304" s="46">
        <f t="shared" si="56"/>
        <v>0</v>
      </c>
    </row>
    <row r="305" spans="2:44" x14ac:dyDescent="0.2">
      <c r="B305" s="40">
        <v>295</v>
      </c>
      <c r="C305" s="41" t="s">
        <v>1185</v>
      </c>
      <c r="D305" s="41" t="s">
        <v>1033</v>
      </c>
      <c r="E305" s="41">
        <v>724</v>
      </c>
      <c r="F305" s="41" t="s">
        <v>863</v>
      </c>
      <c r="G305" s="41" t="str">
        <f t="shared" si="46"/>
        <v>NS</v>
      </c>
      <c r="H305" s="42">
        <v>163564</v>
      </c>
      <c r="I305" s="43">
        <v>43251</v>
      </c>
      <c r="J305" s="43" t="s">
        <v>704</v>
      </c>
      <c r="K305" s="43" t="s">
        <v>704</v>
      </c>
      <c r="L305" s="44">
        <v>10</v>
      </c>
      <c r="M305" s="45">
        <v>10</v>
      </c>
      <c r="N305" s="43" t="s">
        <v>704</v>
      </c>
      <c r="O305" s="43" t="s">
        <v>704</v>
      </c>
      <c r="P305" s="43" t="s">
        <v>534</v>
      </c>
      <c r="Q305" s="46">
        <v>3000</v>
      </c>
      <c r="R305" s="46">
        <v>0</v>
      </c>
      <c r="S305" s="46">
        <v>3000</v>
      </c>
      <c r="T305" s="46">
        <v>0</v>
      </c>
      <c r="U305" s="46">
        <v>0</v>
      </c>
      <c r="V305" s="46">
        <v>0</v>
      </c>
      <c r="W305" s="46">
        <v>0</v>
      </c>
      <c r="X305" s="46">
        <v>3000</v>
      </c>
      <c r="Y305" s="46">
        <v>0</v>
      </c>
      <c r="Z305" s="46">
        <v>-3000</v>
      </c>
      <c r="AA305" s="46">
        <v>-3000</v>
      </c>
      <c r="AB305" s="46">
        <v>0</v>
      </c>
      <c r="AC305" s="46">
        <v>0</v>
      </c>
      <c r="AD305" s="46">
        <v>0</v>
      </c>
      <c r="AE305" s="31"/>
      <c r="AF305" s="31"/>
      <c r="AG305" s="46">
        <v>0</v>
      </c>
      <c r="AH305" s="43">
        <f t="shared" si="47"/>
        <v>43252</v>
      </c>
      <c r="AI305" s="46"/>
      <c r="AJ305" s="43">
        <f t="shared" si="48"/>
        <v>43252</v>
      </c>
      <c r="AK305" s="43">
        <f t="shared" si="49"/>
        <v>46905</v>
      </c>
      <c r="AL305" s="47">
        <f t="shared" si="50"/>
        <v>101</v>
      </c>
      <c r="AM305" s="47">
        <f t="shared" si="51"/>
        <v>0</v>
      </c>
      <c r="AN305" s="47">
        <f t="shared" si="52"/>
        <v>89</v>
      </c>
      <c r="AO305" s="47">
        <f t="shared" si="53"/>
        <v>12</v>
      </c>
      <c r="AP305" s="47" t="b">
        <f t="shared" si="54"/>
        <v>0</v>
      </c>
      <c r="AQ305" s="47">
        <f t="shared" si="55"/>
        <v>0</v>
      </c>
      <c r="AR305" s="46">
        <f t="shared" si="56"/>
        <v>0</v>
      </c>
    </row>
    <row r="306" spans="2:44" x14ac:dyDescent="0.2">
      <c r="B306" s="40">
        <v>296</v>
      </c>
      <c r="C306" s="41" t="s">
        <v>1186</v>
      </c>
      <c r="D306" s="41" t="s">
        <v>1023</v>
      </c>
      <c r="E306" s="41">
        <v>717</v>
      </c>
      <c r="F306" s="41" t="s">
        <v>757</v>
      </c>
      <c r="G306" s="41" t="str">
        <f t="shared" si="46"/>
        <v>TS</v>
      </c>
      <c r="H306" s="42">
        <v>163565</v>
      </c>
      <c r="I306" s="43">
        <v>43264</v>
      </c>
      <c r="J306" s="43" t="s">
        <v>704</v>
      </c>
      <c r="K306" s="43" t="s">
        <v>704</v>
      </c>
      <c r="L306" s="44">
        <v>16</v>
      </c>
      <c r="M306" s="45">
        <v>16</v>
      </c>
      <c r="N306" s="43" t="s">
        <v>704</v>
      </c>
      <c r="O306" s="43" t="s">
        <v>704</v>
      </c>
      <c r="P306" s="43" t="s">
        <v>534</v>
      </c>
      <c r="Q306" s="46">
        <v>7151.01</v>
      </c>
      <c r="R306" s="46">
        <v>0</v>
      </c>
      <c r="S306" s="46">
        <v>7151.01</v>
      </c>
      <c r="T306" s="46">
        <v>0</v>
      </c>
      <c r="U306" s="46">
        <v>0</v>
      </c>
      <c r="V306" s="46">
        <v>0</v>
      </c>
      <c r="W306" s="46">
        <v>0</v>
      </c>
      <c r="X306" s="46">
        <v>0</v>
      </c>
      <c r="Y306" s="46">
        <v>0</v>
      </c>
      <c r="Z306" s="46">
        <v>0</v>
      </c>
      <c r="AA306" s="46">
        <v>0</v>
      </c>
      <c r="AB306" s="46">
        <v>0</v>
      </c>
      <c r="AC306" s="46">
        <v>0</v>
      </c>
      <c r="AD306" s="46">
        <v>0</v>
      </c>
      <c r="AE306" s="31"/>
      <c r="AF306" s="31"/>
      <c r="AG306" s="46">
        <v>0</v>
      </c>
      <c r="AH306" s="43">
        <f t="shared" si="47"/>
        <v>43282</v>
      </c>
      <c r="AI306" s="46"/>
      <c r="AJ306" s="43">
        <f t="shared" si="48"/>
        <v>43282</v>
      </c>
      <c r="AK306" s="43">
        <f t="shared" si="49"/>
        <v>49126</v>
      </c>
      <c r="AL306" s="47">
        <f t="shared" si="50"/>
        <v>174</v>
      </c>
      <c r="AM306" s="47">
        <f t="shared" si="51"/>
        <v>0</v>
      </c>
      <c r="AN306" s="47">
        <f t="shared" si="52"/>
        <v>162</v>
      </c>
      <c r="AO306" s="47">
        <f t="shared" si="53"/>
        <v>12</v>
      </c>
      <c r="AP306" s="47" t="b">
        <f t="shared" si="54"/>
        <v>0</v>
      </c>
      <c r="AQ306" s="47">
        <f t="shared" si="55"/>
        <v>0</v>
      </c>
      <c r="AR306" s="46">
        <f t="shared" si="56"/>
        <v>0</v>
      </c>
    </row>
    <row r="307" spans="2:44" x14ac:dyDescent="0.2">
      <c r="B307" s="40">
        <v>297</v>
      </c>
      <c r="C307" s="41" t="s">
        <v>1187</v>
      </c>
      <c r="D307" s="41" t="s">
        <v>1149</v>
      </c>
      <c r="E307" s="41">
        <v>721</v>
      </c>
      <c r="F307" s="41" t="s">
        <v>806</v>
      </c>
      <c r="G307" s="41" t="str">
        <f t="shared" si="46"/>
        <v>TS</v>
      </c>
      <c r="H307" s="42">
        <v>163566</v>
      </c>
      <c r="I307" s="43">
        <v>43281</v>
      </c>
      <c r="J307" s="43" t="s">
        <v>704</v>
      </c>
      <c r="K307" s="43" t="s">
        <v>704</v>
      </c>
      <c r="L307" s="44">
        <v>5</v>
      </c>
      <c r="M307" s="45" t="s">
        <v>1519</v>
      </c>
      <c r="N307" s="43" t="s">
        <v>704</v>
      </c>
      <c r="O307" s="43" t="s">
        <v>704</v>
      </c>
      <c r="P307" s="43" t="s">
        <v>534</v>
      </c>
      <c r="Q307" s="46">
        <v>354.13</v>
      </c>
      <c r="R307" s="46">
        <v>0</v>
      </c>
      <c r="S307" s="46">
        <v>0</v>
      </c>
      <c r="T307" s="46">
        <v>0</v>
      </c>
      <c r="U307" s="46">
        <v>0</v>
      </c>
      <c r="V307" s="46">
        <v>0</v>
      </c>
      <c r="W307" s="46">
        <v>354.13</v>
      </c>
      <c r="X307" s="46">
        <v>0</v>
      </c>
      <c r="Y307" s="46">
        <v>0</v>
      </c>
      <c r="Z307" s="46">
        <v>354.13</v>
      </c>
      <c r="AA307" s="46">
        <v>354.13</v>
      </c>
      <c r="AB307" s="46">
        <v>0</v>
      </c>
      <c r="AC307" s="46">
        <v>0</v>
      </c>
      <c r="AD307" s="46">
        <v>0</v>
      </c>
      <c r="AE307" s="31"/>
      <c r="AF307" s="31"/>
      <c r="AG307" s="46">
        <v>0</v>
      </c>
      <c r="AH307" s="43">
        <f t="shared" si="47"/>
        <v>43282</v>
      </c>
      <c r="AI307" s="46"/>
      <c r="AJ307" s="43">
        <f t="shared" si="48"/>
        <v>43282</v>
      </c>
      <c r="AK307" s="43">
        <f t="shared" si="49"/>
        <v>45108</v>
      </c>
      <c r="AL307" s="47">
        <f t="shared" si="50"/>
        <v>42</v>
      </c>
      <c r="AM307" s="47">
        <f t="shared" si="51"/>
        <v>0</v>
      </c>
      <c r="AN307" s="47">
        <f t="shared" si="52"/>
        <v>30</v>
      </c>
      <c r="AO307" s="47">
        <f t="shared" si="53"/>
        <v>12</v>
      </c>
      <c r="AP307" s="47" t="b">
        <f t="shared" si="54"/>
        <v>0</v>
      </c>
      <c r="AQ307" s="47">
        <f t="shared" si="55"/>
        <v>0</v>
      </c>
      <c r="AR307" s="46">
        <f t="shared" si="56"/>
        <v>0</v>
      </c>
    </row>
    <row r="308" spans="2:44" x14ac:dyDescent="0.2">
      <c r="B308" s="40">
        <v>298</v>
      </c>
      <c r="C308" s="41" t="s">
        <v>1188</v>
      </c>
      <c r="D308" s="41" t="s">
        <v>917</v>
      </c>
      <c r="E308" s="41">
        <v>704</v>
      </c>
      <c r="F308" s="41" t="s">
        <v>816</v>
      </c>
      <c r="G308" s="41" t="str">
        <f t="shared" si="46"/>
        <v>TS</v>
      </c>
      <c r="H308" s="42">
        <v>163568</v>
      </c>
      <c r="I308" s="43">
        <v>43304</v>
      </c>
      <c r="J308" s="43" t="s">
        <v>704</v>
      </c>
      <c r="K308" s="43" t="s">
        <v>704</v>
      </c>
      <c r="L308" s="44">
        <v>4</v>
      </c>
      <c r="M308" s="45">
        <v>4</v>
      </c>
      <c r="N308" s="43" t="s">
        <v>704</v>
      </c>
      <c r="O308" s="43" t="s">
        <v>704</v>
      </c>
      <c r="P308" s="43" t="s">
        <v>534</v>
      </c>
      <c r="Q308" s="46">
        <v>1200</v>
      </c>
      <c r="R308" s="46">
        <v>0</v>
      </c>
      <c r="S308" s="46">
        <v>1200</v>
      </c>
      <c r="T308" s="46">
        <v>0</v>
      </c>
      <c r="U308" s="46">
        <v>0</v>
      </c>
      <c r="V308" s="46">
        <v>0</v>
      </c>
      <c r="W308" s="46">
        <v>0</v>
      </c>
      <c r="X308" s="46">
        <v>0</v>
      </c>
      <c r="Y308" s="46">
        <v>0</v>
      </c>
      <c r="Z308" s="46">
        <v>0</v>
      </c>
      <c r="AA308" s="46">
        <v>0</v>
      </c>
      <c r="AB308" s="46">
        <v>0</v>
      </c>
      <c r="AC308" s="46">
        <v>0</v>
      </c>
      <c r="AD308" s="46">
        <v>0</v>
      </c>
      <c r="AE308" s="31"/>
      <c r="AF308" s="31"/>
      <c r="AG308" s="46">
        <v>0</v>
      </c>
      <c r="AH308" s="43">
        <f t="shared" si="47"/>
        <v>43313</v>
      </c>
      <c r="AI308" s="46"/>
      <c r="AJ308" s="43">
        <f t="shared" si="48"/>
        <v>43313</v>
      </c>
      <c r="AK308" s="43">
        <f t="shared" si="49"/>
        <v>44774</v>
      </c>
      <c r="AL308" s="47">
        <f t="shared" si="50"/>
        <v>31</v>
      </c>
      <c r="AM308" s="47">
        <f t="shared" si="51"/>
        <v>0</v>
      </c>
      <c r="AN308" s="47">
        <f t="shared" si="52"/>
        <v>19</v>
      </c>
      <c r="AO308" s="47">
        <f t="shared" si="53"/>
        <v>12</v>
      </c>
      <c r="AP308" s="47" t="b">
        <f t="shared" si="54"/>
        <v>0</v>
      </c>
      <c r="AQ308" s="47">
        <f t="shared" si="55"/>
        <v>0</v>
      </c>
      <c r="AR308" s="46">
        <f t="shared" si="56"/>
        <v>0</v>
      </c>
    </row>
    <row r="309" spans="2:44" x14ac:dyDescent="0.2">
      <c r="B309" s="40">
        <v>299</v>
      </c>
      <c r="C309" s="41" t="s">
        <v>1189</v>
      </c>
      <c r="D309" s="41" t="s">
        <v>1020</v>
      </c>
      <c r="E309" s="41">
        <v>718</v>
      </c>
      <c r="F309" s="41" t="s">
        <v>757</v>
      </c>
      <c r="G309" s="41" t="str">
        <f t="shared" si="46"/>
        <v>TS</v>
      </c>
      <c r="H309" s="42">
        <v>163569</v>
      </c>
      <c r="I309" s="43">
        <v>43293</v>
      </c>
      <c r="J309" s="43" t="s">
        <v>704</v>
      </c>
      <c r="K309" s="43" t="s">
        <v>704</v>
      </c>
      <c r="L309" s="44">
        <v>10</v>
      </c>
      <c r="M309" s="45">
        <v>10</v>
      </c>
      <c r="N309" s="43" t="s">
        <v>704</v>
      </c>
      <c r="O309" s="43" t="s">
        <v>704</v>
      </c>
      <c r="P309" s="43" t="s">
        <v>534</v>
      </c>
      <c r="Q309" s="46">
        <v>1011.25</v>
      </c>
      <c r="R309" s="46">
        <v>0</v>
      </c>
      <c r="S309" s="46">
        <v>1011.25</v>
      </c>
      <c r="T309" s="46">
        <v>0</v>
      </c>
      <c r="U309" s="46">
        <v>0</v>
      </c>
      <c r="V309" s="46">
        <v>0</v>
      </c>
      <c r="W309" s="46">
        <v>0</v>
      </c>
      <c r="X309" s="46">
        <v>0</v>
      </c>
      <c r="Y309" s="46">
        <v>0</v>
      </c>
      <c r="Z309" s="46">
        <v>0</v>
      </c>
      <c r="AA309" s="46">
        <v>0</v>
      </c>
      <c r="AB309" s="46">
        <v>0</v>
      </c>
      <c r="AC309" s="46">
        <v>0</v>
      </c>
      <c r="AD309" s="46">
        <v>0</v>
      </c>
      <c r="AE309" s="31"/>
      <c r="AF309" s="31"/>
      <c r="AG309" s="46">
        <v>0</v>
      </c>
      <c r="AH309" s="43">
        <f t="shared" si="47"/>
        <v>43313</v>
      </c>
      <c r="AI309" s="46"/>
      <c r="AJ309" s="43">
        <f t="shared" si="48"/>
        <v>43313</v>
      </c>
      <c r="AK309" s="43">
        <f t="shared" si="49"/>
        <v>46966</v>
      </c>
      <c r="AL309" s="47">
        <f t="shared" si="50"/>
        <v>103</v>
      </c>
      <c r="AM309" s="47">
        <f t="shared" si="51"/>
        <v>0</v>
      </c>
      <c r="AN309" s="47">
        <f t="shared" si="52"/>
        <v>91</v>
      </c>
      <c r="AO309" s="47">
        <f t="shared" si="53"/>
        <v>12</v>
      </c>
      <c r="AP309" s="47" t="b">
        <f t="shared" si="54"/>
        <v>0</v>
      </c>
      <c r="AQ309" s="47">
        <f t="shared" si="55"/>
        <v>0</v>
      </c>
      <c r="AR309" s="46">
        <f t="shared" si="56"/>
        <v>0</v>
      </c>
    </row>
    <row r="310" spans="2:44" x14ac:dyDescent="0.2">
      <c r="B310" s="40">
        <v>300</v>
      </c>
      <c r="C310" s="41" t="s">
        <v>1190</v>
      </c>
      <c r="D310" s="41" t="s">
        <v>1020</v>
      </c>
      <c r="E310" s="41">
        <v>718</v>
      </c>
      <c r="F310" s="41" t="s">
        <v>806</v>
      </c>
      <c r="G310" s="41" t="str">
        <f t="shared" si="46"/>
        <v>TS</v>
      </c>
      <c r="H310" s="42">
        <v>163570</v>
      </c>
      <c r="I310" s="43">
        <v>43299</v>
      </c>
      <c r="J310" s="43" t="s">
        <v>704</v>
      </c>
      <c r="K310" s="43" t="s">
        <v>704</v>
      </c>
      <c r="L310" s="44">
        <v>10</v>
      </c>
      <c r="M310" s="45">
        <v>10</v>
      </c>
      <c r="N310" s="43" t="s">
        <v>704</v>
      </c>
      <c r="O310" s="43" t="s">
        <v>704</v>
      </c>
      <c r="P310" s="43" t="s">
        <v>534</v>
      </c>
      <c r="Q310" s="46">
        <v>1020.89</v>
      </c>
      <c r="R310" s="46">
        <v>0</v>
      </c>
      <c r="S310" s="46">
        <v>1020.89</v>
      </c>
      <c r="T310" s="46">
        <v>0</v>
      </c>
      <c r="U310" s="46">
        <v>0</v>
      </c>
      <c r="V310" s="46">
        <v>0</v>
      </c>
      <c r="W310" s="46">
        <v>0</v>
      </c>
      <c r="X310" s="46">
        <v>0</v>
      </c>
      <c r="Y310" s="46">
        <v>0</v>
      </c>
      <c r="Z310" s="46">
        <v>0</v>
      </c>
      <c r="AA310" s="46">
        <v>0</v>
      </c>
      <c r="AB310" s="46">
        <v>0</v>
      </c>
      <c r="AC310" s="46">
        <v>0</v>
      </c>
      <c r="AD310" s="46">
        <v>0</v>
      </c>
      <c r="AE310" s="31"/>
      <c r="AF310" s="31"/>
      <c r="AG310" s="46">
        <v>0</v>
      </c>
      <c r="AH310" s="43">
        <f t="shared" si="47"/>
        <v>43313</v>
      </c>
      <c r="AI310" s="46"/>
      <c r="AJ310" s="43">
        <f t="shared" si="48"/>
        <v>43313</v>
      </c>
      <c r="AK310" s="43">
        <f t="shared" si="49"/>
        <v>46966</v>
      </c>
      <c r="AL310" s="47">
        <f t="shared" si="50"/>
        <v>103</v>
      </c>
      <c r="AM310" s="47">
        <f t="shared" si="51"/>
        <v>0</v>
      </c>
      <c r="AN310" s="47">
        <f t="shared" si="52"/>
        <v>91</v>
      </c>
      <c r="AO310" s="47">
        <f t="shared" si="53"/>
        <v>12</v>
      </c>
      <c r="AP310" s="47" t="b">
        <f t="shared" si="54"/>
        <v>0</v>
      </c>
      <c r="AQ310" s="47">
        <f t="shared" si="55"/>
        <v>0</v>
      </c>
      <c r="AR310" s="46">
        <f t="shared" si="56"/>
        <v>0</v>
      </c>
    </row>
    <row r="311" spans="2:44" x14ac:dyDescent="0.2">
      <c r="B311" s="40">
        <v>301</v>
      </c>
      <c r="C311" s="41" t="s">
        <v>1191</v>
      </c>
      <c r="D311" s="41" t="s">
        <v>1149</v>
      </c>
      <c r="E311" s="41">
        <v>721</v>
      </c>
      <c r="F311" s="41" t="s">
        <v>806</v>
      </c>
      <c r="G311" s="41" t="str">
        <f t="shared" si="46"/>
        <v>TS</v>
      </c>
      <c r="H311" s="42">
        <v>163567</v>
      </c>
      <c r="I311" s="43">
        <v>43281</v>
      </c>
      <c r="J311" s="43" t="s">
        <v>704</v>
      </c>
      <c r="K311" s="43" t="s">
        <v>704</v>
      </c>
      <c r="L311" s="44">
        <v>5</v>
      </c>
      <c r="M311" s="45" t="s">
        <v>1519</v>
      </c>
      <c r="N311" s="43" t="s">
        <v>704</v>
      </c>
      <c r="O311" s="43" t="s">
        <v>704</v>
      </c>
      <c r="P311" s="43" t="s">
        <v>534</v>
      </c>
      <c r="Q311" s="46">
        <v>212.48</v>
      </c>
      <c r="R311" s="46">
        <v>0</v>
      </c>
      <c r="S311" s="46">
        <v>0</v>
      </c>
      <c r="T311" s="46">
        <v>0</v>
      </c>
      <c r="U311" s="46">
        <v>0</v>
      </c>
      <c r="V311" s="46">
        <v>0</v>
      </c>
      <c r="W311" s="46">
        <v>212.48</v>
      </c>
      <c r="X311" s="46">
        <v>0</v>
      </c>
      <c r="Y311" s="46">
        <v>0</v>
      </c>
      <c r="Z311" s="46">
        <v>212.48</v>
      </c>
      <c r="AA311" s="46">
        <v>212.48</v>
      </c>
      <c r="AB311" s="46">
        <v>0</v>
      </c>
      <c r="AC311" s="46">
        <v>0</v>
      </c>
      <c r="AD311" s="46">
        <v>0</v>
      </c>
      <c r="AE311" s="31"/>
      <c r="AF311" s="31"/>
      <c r="AG311" s="46">
        <v>0</v>
      </c>
      <c r="AH311" s="43">
        <f t="shared" si="47"/>
        <v>43282</v>
      </c>
      <c r="AI311" s="46"/>
      <c r="AJ311" s="43">
        <f t="shared" si="48"/>
        <v>43282</v>
      </c>
      <c r="AK311" s="43">
        <f t="shared" si="49"/>
        <v>45108</v>
      </c>
      <c r="AL311" s="47">
        <f t="shared" si="50"/>
        <v>42</v>
      </c>
      <c r="AM311" s="47">
        <f t="shared" si="51"/>
        <v>0</v>
      </c>
      <c r="AN311" s="47">
        <f t="shared" si="52"/>
        <v>30</v>
      </c>
      <c r="AO311" s="47">
        <f t="shared" si="53"/>
        <v>12</v>
      </c>
      <c r="AP311" s="47" t="b">
        <f t="shared" si="54"/>
        <v>0</v>
      </c>
      <c r="AQ311" s="47">
        <f t="shared" si="55"/>
        <v>0</v>
      </c>
      <c r="AR311" s="46">
        <f t="shared" si="56"/>
        <v>0</v>
      </c>
    </row>
    <row r="312" spans="2:44" x14ac:dyDescent="0.2">
      <c r="B312" s="40">
        <v>302</v>
      </c>
      <c r="C312" s="41" t="s">
        <v>1192</v>
      </c>
      <c r="D312" s="41" t="s">
        <v>1149</v>
      </c>
      <c r="E312" s="41">
        <v>721</v>
      </c>
      <c r="F312" s="41" t="s">
        <v>806</v>
      </c>
      <c r="G312" s="41" t="str">
        <f t="shared" si="46"/>
        <v>TS</v>
      </c>
      <c r="H312" s="42">
        <v>163576</v>
      </c>
      <c r="I312" s="43">
        <v>43343</v>
      </c>
      <c r="J312" s="43" t="s">
        <v>704</v>
      </c>
      <c r="K312" s="43" t="s">
        <v>704</v>
      </c>
      <c r="L312" s="44">
        <v>5</v>
      </c>
      <c r="M312" s="45" t="s">
        <v>1519</v>
      </c>
      <c r="N312" s="43" t="s">
        <v>704</v>
      </c>
      <c r="O312" s="43" t="s">
        <v>704</v>
      </c>
      <c r="P312" s="43" t="s">
        <v>534</v>
      </c>
      <c r="Q312" s="46">
        <v>72.959999999999994</v>
      </c>
      <c r="R312" s="46">
        <v>0</v>
      </c>
      <c r="S312" s="46">
        <v>0</v>
      </c>
      <c r="T312" s="46">
        <v>0</v>
      </c>
      <c r="U312" s="46">
        <v>0</v>
      </c>
      <c r="V312" s="46">
        <v>0</v>
      </c>
      <c r="W312" s="46">
        <v>72.959999999999994</v>
      </c>
      <c r="X312" s="46">
        <v>0</v>
      </c>
      <c r="Y312" s="46">
        <v>0</v>
      </c>
      <c r="Z312" s="46">
        <v>72.959999999999994</v>
      </c>
      <c r="AA312" s="46">
        <v>72.959999999999994</v>
      </c>
      <c r="AB312" s="46">
        <v>0</v>
      </c>
      <c r="AC312" s="46">
        <v>0</v>
      </c>
      <c r="AD312" s="46">
        <v>0</v>
      </c>
      <c r="AE312" s="31"/>
      <c r="AF312" s="31"/>
      <c r="AG312" s="46">
        <v>0</v>
      </c>
      <c r="AH312" s="43">
        <f t="shared" si="47"/>
        <v>43344</v>
      </c>
      <c r="AI312" s="46"/>
      <c r="AJ312" s="43">
        <f t="shared" si="48"/>
        <v>43344</v>
      </c>
      <c r="AK312" s="43">
        <f t="shared" si="49"/>
        <v>45170</v>
      </c>
      <c r="AL312" s="47">
        <f t="shared" si="50"/>
        <v>44</v>
      </c>
      <c r="AM312" s="47">
        <f t="shared" si="51"/>
        <v>0</v>
      </c>
      <c r="AN312" s="47">
        <f t="shared" si="52"/>
        <v>32</v>
      </c>
      <c r="AO312" s="47">
        <f t="shared" si="53"/>
        <v>12</v>
      </c>
      <c r="AP312" s="47" t="b">
        <f t="shared" si="54"/>
        <v>0</v>
      </c>
      <c r="AQ312" s="47">
        <f t="shared" si="55"/>
        <v>0</v>
      </c>
      <c r="AR312" s="46">
        <f t="shared" si="56"/>
        <v>0</v>
      </c>
    </row>
    <row r="313" spans="2:44" x14ac:dyDescent="0.2">
      <c r="B313" s="40">
        <v>303</v>
      </c>
      <c r="C313" s="41" t="s">
        <v>1193</v>
      </c>
      <c r="D313" s="41" t="s">
        <v>1149</v>
      </c>
      <c r="E313" s="41">
        <v>721</v>
      </c>
      <c r="F313" s="41" t="s">
        <v>806</v>
      </c>
      <c r="G313" s="41" t="str">
        <f t="shared" si="46"/>
        <v>TS</v>
      </c>
      <c r="H313" s="42">
        <v>163577</v>
      </c>
      <c r="I313" s="43">
        <v>43343</v>
      </c>
      <c r="J313" s="43" t="s">
        <v>704</v>
      </c>
      <c r="K313" s="43" t="s">
        <v>704</v>
      </c>
      <c r="L313" s="44">
        <v>5</v>
      </c>
      <c r="M313" s="45" t="s">
        <v>1519</v>
      </c>
      <c r="N313" s="43" t="s">
        <v>704</v>
      </c>
      <c r="O313" s="43" t="s">
        <v>704</v>
      </c>
      <c r="P313" s="43" t="s">
        <v>534</v>
      </c>
      <c r="Q313" s="46">
        <v>72.959999999999994</v>
      </c>
      <c r="R313" s="46">
        <v>0</v>
      </c>
      <c r="S313" s="46">
        <v>0</v>
      </c>
      <c r="T313" s="46">
        <v>0</v>
      </c>
      <c r="U313" s="46">
        <v>0</v>
      </c>
      <c r="V313" s="46">
        <v>0</v>
      </c>
      <c r="W313" s="46">
        <v>72.959999999999994</v>
      </c>
      <c r="X313" s="46">
        <v>0</v>
      </c>
      <c r="Y313" s="46">
        <v>0</v>
      </c>
      <c r="Z313" s="46">
        <v>72.959999999999994</v>
      </c>
      <c r="AA313" s="46">
        <v>72.959999999999994</v>
      </c>
      <c r="AB313" s="46">
        <v>0</v>
      </c>
      <c r="AC313" s="46">
        <v>0</v>
      </c>
      <c r="AD313" s="46">
        <v>0</v>
      </c>
      <c r="AE313" s="31"/>
      <c r="AF313" s="31"/>
      <c r="AG313" s="46">
        <v>0</v>
      </c>
      <c r="AH313" s="43">
        <f t="shared" si="47"/>
        <v>43344</v>
      </c>
      <c r="AI313" s="46"/>
      <c r="AJ313" s="43">
        <f t="shared" si="48"/>
        <v>43344</v>
      </c>
      <c r="AK313" s="43">
        <f t="shared" si="49"/>
        <v>45170</v>
      </c>
      <c r="AL313" s="47">
        <f t="shared" si="50"/>
        <v>44</v>
      </c>
      <c r="AM313" s="47">
        <f t="shared" si="51"/>
        <v>0</v>
      </c>
      <c r="AN313" s="47">
        <f t="shared" si="52"/>
        <v>32</v>
      </c>
      <c r="AO313" s="47">
        <f t="shared" si="53"/>
        <v>12</v>
      </c>
      <c r="AP313" s="47" t="b">
        <f t="shared" si="54"/>
        <v>0</v>
      </c>
      <c r="AQ313" s="47">
        <f t="shared" si="55"/>
        <v>0</v>
      </c>
      <c r="AR313" s="46">
        <f t="shared" si="56"/>
        <v>0</v>
      </c>
    </row>
    <row r="314" spans="2:44" x14ac:dyDescent="0.2">
      <c r="B314" s="40">
        <v>304</v>
      </c>
      <c r="C314" s="41" t="s">
        <v>1194</v>
      </c>
      <c r="D314" s="41" t="s">
        <v>1149</v>
      </c>
      <c r="E314" s="41">
        <v>721</v>
      </c>
      <c r="F314" s="41" t="s">
        <v>806</v>
      </c>
      <c r="G314" s="41" t="str">
        <f t="shared" si="46"/>
        <v>TS</v>
      </c>
      <c r="H314" s="42">
        <v>163578</v>
      </c>
      <c r="I314" s="43">
        <v>43343</v>
      </c>
      <c r="J314" s="43" t="s">
        <v>704</v>
      </c>
      <c r="K314" s="43" t="s">
        <v>704</v>
      </c>
      <c r="L314" s="44">
        <v>5</v>
      </c>
      <c r="M314" s="45" t="s">
        <v>1519</v>
      </c>
      <c r="N314" s="43" t="s">
        <v>704</v>
      </c>
      <c r="O314" s="43" t="s">
        <v>704</v>
      </c>
      <c r="P314" s="43" t="s">
        <v>534</v>
      </c>
      <c r="Q314" s="46">
        <v>66.569999999999993</v>
      </c>
      <c r="R314" s="46">
        <v>0</v>
      </c>
      <c r="S314" s="46">
        <v>0</v>
      </c>
      <c r="T314" s="46">
        <v>0</v>
      </c>
      <c r="U314" s="46">
        <v>0</v>
      </c>
      <c r="V314" s="46">
        <v>0</v>
      </c>
      <c r="W314" s="46">
        <v>66.569999999999993</v>
      </c>
      <c r="X314" s="46">
        <v>0</v>
      </c>
      <c r="Y314" s="46">
        <v>0</v>
      </c>
      <c r="Z314" s="46">
        <v>66.569999999999993</v>
      </c>
      <c r="AA314" s="46">
        <v>66.569999999999993</v>
      </c>
      <c r="AB314" s="46">
        <v>0</v>
      </c>
      <c r="AC314" s="46">
        <v>0</v>
      </c>
      <c r="AD314" s="46">
        <v>0</v>
      </c>
      <c r="AE314" s="31"/>
      <c r="AF314" s="31"/>
      <c r="AG314" s="46">
        <v>0</v>
      </c>
      <c r="AH314" s="43">
        <f t="shared" si="47"/>
        <v>43344</v>
      </c>
      <c r="AI314" s="46"/>
      <c r="AJ314" s="43">
        <f t="shared" si="48"/>
        <v>43344</v>
      </c>
      <c r="AK314" s="43">
        <f t="shared" si="49"/>
        <v>45170</v>
      </c>
      <c r="AL314" s="47">
        <f t="shared" si="50"/>
        <v>44</v>
      </c>
      <c r="AM314" s="47">
        <f t="shared" si="51"/>
        <v>0</v>
      </c>
      <c r="AN314" s="47">
        <f t="shared" si="52"/>
        <v>32</v>
      </c>
      <c r="AO314" s="47">
        <f t="shared" si="53"/>
        <v>12</v>
      </c>
      <c r="AP314" s="47" t="b">
        <f t="shared" si="54"/>
        <v>0</v>
      </c>
      <c r="AQ314" s="47">
        <f t="shared" si="55"/>
        <v>0</v>
      </c>
      <c r="AR314" s="46">
        <f t="shared" si="56"/>
        <v>0</v>
      </c>
    </row>
    <row r="315" spans="2:44" x14ac:dyDescent="0.2">
      <c r="B315" s="40">
        <v>305</v>
      </c>
      <c r="C315" s="41" t="s">
        <v>1191</v>
      </c>
      <c r="D315" s="41" t="s">
        <v>1149</v>
      </c>
      <c r="E315" s="41">
        <v>721</v>
      </c>
      <c r="F315" s="41" t="s">
        <v>806</v>
      </c>
      <c r="G315" s="41" t="str">
        <f t="shared" si="46"/>
        <v>TS</v>
      </c>
      <c r="H315" s="42">
        <v>163579</v>
      </c>
      <c r="I315" s="43">
        <v>43343</v>
      </c>
      <c r="J315" s="43" t="s">
        <v>704</v>
      </c>
      <c r="K315" s="43" t="s">
        <v>704</v>
      </c>
      <c r="L315" s="44">
        <v>5</v>
      </c>
      <c r="M315" s="45" t="s">
        <v>1519</v>
      </c>
      <c r="N315" s="43" t="s">
        <v>704</v>
      </c>
      <c r="O315" s="43" t="s">
        <v>704</v>
      </c>
      <c r="P315" s="43" t="s">
        <v>534</v>
      </c>
      <c r="Q315" s="46">
        <v>240.81</v>
      </c>
      <c r="R315" s="46">
        <v>0</v>
      </c>
      <c r="S315" s="46">
        <v>0</v>
      </c>
      <c r="T315" s="46">
        <v>0</v>
      </c>
      <c r="U315" s="46">
        <v>0</v>
      </c>
      <c r="V315" s="46">
        <v>0</v>
      </c>
      <c r="W315" s="46">
        <v>240.81</v>
      </c>
      <c r="X315" s="46">
        <v>0</v>
      </c>
      <c r="Y315" s="46">
        <v>0</v>
      </c>
      <c r="Z315" s="46">
        <v>240.81</v>
      </c>
      <c r="AA315" s="46">
        <v>240.81</v>
      </c>
      <c r="AB315" s="46">
        <v>0</v>
      </c>
      <c r="AC315" s="46">
        <v>0</v>
      </c>
      <c r="AD315" s="46">
        <v>0</v>
      </c>
      <c r="AE315" s="31"/>
      <c r="AF315" s="31"/>
      <c r="AG315" s="46">
        <v>0</v>
      </c>
      <c r="AH315" s="43">
        <f t="shared" si="47"/>
        <v>43344</v>
      </c>
      <c r="AI315" s="46"/>
      <c r="AJ315" s="43">
        <f t="shared" si="48"/>
        <v>43344</v>
      </c>
      <c r="AK315" s="43">
        <f t="shared" si="49"/>
        <v>45170</v>
      </c>
      <c r="AL315" s="47">
        <f t="shared" si="50"/>
        <v>44</v>
      </c>
      <c r="AM315" s="47">
        <f t="shared" si="51"/>
        <v>0</v>
      </c>
      <c r="AN315" s="47">
        <f t="shared" si="52"/>
        <v>32</v>
      </c>
      <c r="AO315" s="47">
        <f t="shared" si="53"/>
        <v>12</v>
      </c>
      <c r="AP315" s="47" t="b">
        <f t="shared" si="54"/>
        <v>0</v>
      </c>
      <c r="AQ315" s="47">
        <f t="shared" si="55"/>
        <v>0</v>
      </c>
      <c r="AR315" s="46">
        <f t="shared" si="56"/>
        <v>0</v>
      </c>
    </row>
    <row r="316" spans="2:44" x14ac:dyDescent="0.2">
      <c r="B316" s="40">
        <v>306</v>
      </c>
      <c r="C316" s="41" t="s">
        <v>1195</v>
      </c>
      <c r="D316" s="41" t="s">
        <v>1033</v>
      </c>
      <c r="E316" s="41">
        <v>724</v>
      </c>
      <c r="F316" s="41" t="s">
        <v>816</v>
      </c>
      <c r="G316" s="41" t="str">
        <f t="shared" si="46"/>
        <v>TS</v>
      </c>
      <c r="H316" s="42">
        <v>163580</v>
      </c>
      <c r="I316" s="43">
        <v>43392</v>
      </c>
      <c r="J316" s="43" t="s">
        <v>704</v>
      </c>
      <c r="K316" s="43" t="s">
        <v>704</v>
      </c>
      <c r="L316" s="44">
        <v>10</v>
      </c>
      <c r="M316" s="45">
        <v>10</v>
      </c>
      <c r="N316" s="43" t="s">
        <v>704</v>
      </c>
      <c r="O316" s="43" t="s">
        <v>704</v>
      </c>
      <c r="P316" s="43" t="s">
        <v>534</v>
      </c>
      <c r="Q316" s="46">
        <v>4500</v>
      </c>
      <c r="R316" s="46">
        <v>0</v>
      </c>
      <c r="S316" s="46">
        <v>4500</v>
      </c>
      <c r="T316" s="46">
        <v>0</v>
      </c>
      <c r="U316" s="46">
        <v>0</v>
      </c>
      <c r="V316" s="46">
        <v>0</v>
      </c>
      <c r="W316" s="46">
        <v>0</v>
      </c>
      <c r="X316" s="46">
        <v>0</v>
      </c>
      <c r="Y316" s="46">
        <v>0</v>
      </c>
      <c r="Z316" s="46">
        <v>0</v>
      </c>
      <c r="AA316" s="46">
        <v>0</v>
      </c>
      <c r="AB316" s="46">
        <v>0</v>
      </c>
      <c r="AC316" s="46">
        <v>0</v>
      </c>
      <c r="AD316" s="46">
        <v>0</v>
      </c>
      <c r="AE316" s="31"/>
      <c r="AF316" s="31"/>
      <c r="AG316" s="46">
        <v>0</v>
      </c>
      <c r="AH316" s="43">
        <f t="shared" si="47"/>
        <v>43405</v>
      </c>
      <c r="AI316" s="46"/>
      <c r="AJ316" s="43">
        <f t="shared" si="48"/>
        <v>43405</v>
      </c>
      <c r="AK316" s="43">
        <f t="shared" si="49"/>
        <v>47058</v>
      </c>
      <c r="AL316" s="47">
        <f t="shared" si="50"/>
        <v>106</v>
      </c>
      <c r="AM316" s="47">
        <f t="shared" si="51"/>
        <v>0</v>
      </c>
      <c r="AN316" s="47">
        <f t="shared" si="52"/>
        <v>94</v>
      </c>
      <c r="AO316" s="47">
        <f t="shared" si="53"/>
        <v>12</v>
      </c>
      <c r="AP316" s="47" t="b">
        <f t="shared" si="54"/>
        <v>0</v>
      </c>
      <c r="AQ316" s="47">
        <f t="shared" si="55"/>
        <v>0</v>
      </c>
      <c r="AR316" s="46">
        <f t="shared" si="56"/>
        <v>0</v>
      </c>
    </row>
    <row r="317" spans="2:44" x14ac:dyDescent="0.2">
      <c r="B317" s="40">
        <v>307</v>
      </c>
      <c r="C317" s="41" t="s">
        <v>1196</v>
      </c>
      <c r="D317" s="41" t="s">
        <v>1020</v>
      </c>
      <c r="E317" s="41">
        <v>718</v>
      </c>
      <c r="F317" s="41" t="s">
        <v>757</v>
      </c>
      <c r="G317" s="41" t="str">
        <f t="shared" si="46"/>
        <v>TS</v>
      </c>
      <c r="H317" s="42">
        <v>163581</v>
      </c>
      <c r="I317" s="43">
        <v>43392</v>
      </c>
      <c r="J317" s="43" t="s">
        <v>704</v>
      </c>
      <c r="K317" s="43" t="s">
        <v>704</v>
      </c>
      <c r="L317" s="44">
        <v>10</v>
      </c>
      <c r="M317" s="45">
        <v>10</v>
      </c>
      <c r="N317" s="43" t="s">
        <v>704</v>
      </c>
      <c r="O317" s="43" t="s">
        <v>704</v>
      </c>
      <c r="P317" s="43" t="s">
        <v>534</v>
      </c>
      <c r="Q317" s="46">
        <v>801.36</v>
      </c>
      <c r="R317" s="46">
        <v>0</v>
      </c>
      <c r="S317" s="46">
        <v>801.36</v>
      </c>
      <c r="T317" s="46">
        <v>0</v>
      </c>
      <c r="U317" s="46">
        <v>0</v>
      </c>
      <c r="V317" s="46">
        <v>0</v>
      </c>
      <c r="W317" s="46">
        <v>0</v>
      </c>
      <c r="X317" s="46">
        <v>0</v>
      </c>
      <c r="Y317" s="46">
        <v>0</v>
      </c>
      <c r="Z317" s="46">
        <v>0</v>
      </c>
      <c r="AA317" s="46">
        <v>0</v>
      </c>
      <c r="AB317" s="46">
        <v>0</v>
      </c>
      <c r="AC317" s="46">
        <v>0</v>
      </c>
      <c r="AD317" s="46">
        <v>0</v>
      </c>
      <c r="AE317" s="31"/>
      <c r="AF317" s="31"/>
      <c r="AG317" s="46">
        <v>0</v>
      </c>
      <c r="AH317" s="43">
        <f t="shared" si="47"/>
        <v>43405</v>
      </c>
      <c r="AI317" s="46"/>
      <c r="AJ317" s="43">
        <f t="shared" si="48"/>
        <v>43405</v>
      </c>
      <c r="AK317" s="43">
        <f t="shared" si="49"/>
        <v>47058</v>
      </c>
      <c r="AL317" s="47">
        <f t="shared" si="50"/>
        <v>106</v>
      </c>
      <c r="AM317" s="47">
        <f t="shared" si="51"/>
        <v>0</v>
      </c>
      <c r="AN317" s="47">
        <f t="shared" si="52"/>
        <v>94</v>
      </c>
      <c r="AO317" s="47">
        <f t="shared" si="53"/>
        <v>12</v>
      </c>
      <c r="AP317" s="47" t="b">
        <f t="shared" si="54"/>
        <v>0</v>
      </c>
      <c r="AQ317" s="47">
        <f t="shared" si="55"/>
        <v>0</v>
      </c>
      <c r="AR317" s="46">
        <f t="shared" si="56"/>
        <v>0</v>
      </c>
    </row>
    <row r="318" spans="2:44" x14ac:dyDescent="0.2">
      <c r="B318" s="40">
        <v>308</v>
      </c>
      <c r="C318" s="41" t="s">
        <v>1197</v>
      </c>
      <c r="D318" s="41" t="s">
        <v>1033</v>
      </c>
      <c r="E318" s="41">
        <v>724</v>
      </c>
      <c r="F318" s="41" t="s">
        <v>863</v>
      </c>
      <c r="G318" s="41" t="str">
        <f t="shared" si="46"/>
        <v>NS</v>
      </c>
      <c r="H318" s="42">
        <v>163582</v>
      </c>
      <c r="I318" s="43">
        <v>43400</v>
      </c>
      <c r="J318" s="43" t="s">
        <v>704</v>
      </c>
      <c r="K318" s="43" t="s">
        <v>704</v>
      </c>
      <c r="L318" s="44">
        <v>10</v>
      </c>
      <c r="M318" s="45">
        <v>10</v>
      </c>
      <c r="N318" s="43" t="s">
        <v>704</v>
      </c>
      <c r="O318" s="43" t="s">
        <v>704</v>
      </c>
      <c r="P318" s="43" t="s">
        <v>534</v>
      </c>
      <c r="Q318" s="46">
        <v>3400</v>
      </c>
      <c r="R318" s="46">
        <v>0</v>
      </c>
      <c r="S318" s="46">
        <v>3400</v>
      </c>
      <c r="T318" s="46">
        <v>0</v>
      </c>
      <c r="U318" s="46">
        <v>0</v>
      </c>
      <c r="V318" s="46">
        <v>0</v>
      </c>
      <c r="W318" s="46">
        <v>0</v>
      </c>
      <c r="X318" s="46">
        <v>0</v>
      </c>
      <c r="Y318" s="46">
        <v>0</v>
      </c>
      <c r="Z318" s="46">
        <v>0</v>
      </c>
      <c r="AA318" s="46">
        <v>0</v>
      </c>
      <c r="AB318" s="46">
        <v>0</v>
      </c>
      <c r="AC318" s="46">
        <v>0</v>
      </c>
      <c r="AD318" s="46">
        <v>0</v>
      </c>
      <c r="AE318" s="31"/>
      <c r="AF318" s="31"/>
      <c r="AG318" s="46">
        <v>0</v>
      </c>
      <c r="AH318" s="43">
        <f t="shared" si="47"/>
        <v>43405</v>
      </c>
      <c r="AI318" s="46"/>
      <c r="AJ318" s="43">
        <f t="shared" si="48"/>
        <v>43405</v>
      </c>
      <c r="AK318" s="43">
        <f t="shared" si="49"/>
        <v>47058</v>
      </c>
      <c r="AL318" s="47">
        <f t="shared" si="50"/>
        <v>106</v>
      </c>
      <c r="AM318" s="47">
        <f t="shared" si="51"/>
        <v>0</v>
      </c>
      <c r="AN318" s="47">
        <f t="shared" si="52"/>
        <v>94</v>
      </c>
      <c r="AO318" s="47">
        <f t="shared" si="53"/>
        <v>12</v>
      </c>
      <c r="AP318" s="47" t="b">
        <f t="shared" si="54"/>
        <v>0</v>
      </c>
      <c r="AQ318" s="47">
        <f t="shared" si="55"/>
        <v>0</v>
      </c>
      <c r="AR318" s="46">
        <f t="shared" si="56"/>
        <v>0</v>
      </c>
    </row>
    <row r="319" spans="2:44" x14ac:dyDescent="0.2">
      <c r="B319" s="40">
        <v>309</v>
      </c>
      <c r="C319" s="41" t="s">
        <v>1198</v>
      </c>
      <c r="D319" s="41" t="s">
        <v>1033</v>
      </c>
      <c r="E319" s="41">
        <v>724</v>
      </c>
      <c r="F319" s="41" t="s">
        <v>863</v>
      </c>
      <c r="G319" s="41" t="str">
        <f t="shared" si="46"/>
        <v>NS</v>
      </c>
      <c r="H319" s="42">
        <v>163583</v>
      </c>
      <c r="I319" s="43">
        <v>43410</v>
      </c>
      <c r="J319" s="43" t="s">
        <v>704</v>
      </c>
      <c r="K319" s="43" t="s">
        <v>704</v>
      </c>
      <c r="L319" s="44">
        <v>10</v>
      </c>
      <c r="M319" s="45">
        <v>10</v>
      </c>
      <c r="N319" s="43" t="s">
        <v>704</v>
      </c>
      <c r="O319" s="43" t="s">
        <v>704</v>
      </c>
      <c r="P319" s="43" t="s">
        <v>534</v>
      </c>
      <c r="Q319" s="46">
        <v>1800</v>
      </c>
      <c r="R319" s="46">
        <v>0</v>
      </c>
      <c r="S319" s="46">
        <v>1800</v>
      </c>
      <c r="T319" s="46">
        <v>0</v>
      </c>
      <c r="U319" s="46">
        <v>0</v>
      </c>
      <c r="V319" s="46">
        <v>0</v>
      </c>
      <c r="W319" s="46">
        <v>0</v>
      </c>
      <c r="X319" s="46">
        <v>0</v>
      </c>
      <c r="Y319" s="46">
        <v>0</v>
      </c>
      <c r="Z319" s="46">
        <v>0</v>
      </c>
      <c r="AA319" s="46">
        <v>0</v>
      </c>
      <c r="AB319" s="46">
        <v>0</v>
      </c>
      <c r="AC319" s="46">
        <v>0</v>
      </c>
      <c r="AD319" s="46">
        <v>0</v>
      </c>
      <c r="AE319" s="31"/>
      <c r="AF319" s="31"/>
      <c r="AG319" s="46">
        <v>0</v>
      </c>
      <c r="AH319" s="43">
        <f t="shared" si="47"/>
        <v>43435</v>
      </c>
      <c r="AI319" s="46"/>
      <c r="AJ319" s="43">
        <f t="shared" si="48"/>
        <v>43435</v>
      </c>
      <c r="AK319" s="43">
        <f t="shared" si="49"/>
        <v>47088</v>
      </c>
      <c r="AL319" s="47">
        <f t="shared" si="50"/>
        <v>107</v>
      </c>
      <c r="AM319" s="47">
        <f t="shared" si="51"/>
        <v>0</v>
      </c>
      <c r="AN319" s="47">
        <f t="shared" si="52"/>
        <v>95</v>
      </c>
      <c r="AO319" s="47">
        <f t="shared" si="53"/>
        <v>12</v>
      </c>
      <c r="AP319" s="47" t="b">
        <f t="shared" si="54"/>
        <v>0</v>
      </c>
      <c r="AQ319" s="47">
        <f t="shared" si="55"/>
        <v>0</v>
      </c>
      <c r="AR319" s="46">
        <f t="shared" si="56"/>
        <v>0</v>
      </c>
    </row>
    <row r="320" spans="2:44" x14ac:dyDescent="0.2">
      <c r="B320" s="40">
        <v>310</v>
      </c>
      <c r="C320" s="41" t="s">
        <v>1199</v>
      </c>
      <c r="D320" s="41" t="s">
        <v>1149</v>
      </c>
      <c r="E320" s="41">
        <v>721</v>
      </c>
      <c r="F320" s="41" t="s">
        <v>806</v>
      </c>
      <c r="G320" s="41" t="str">
        <f t="shared" si="46"/>
        <v>TS</v>
      </c>
      <c r="H320" s="42">
        <v>163584</v>
      </c>
      <c r="I320" s="43">
        <v>43404</v>
      </c>
      <c r="J320" s="43" t="s">
        <v>704</v>
      </c>
      <c r="K320" s="43" t="s">
        <v>704</v>
      </c>
      <c r="L320" s="44">
        <v>5</v>
      </c>
      <c r="M320" s="45" t="s">
        <v>1519</v>
      </c>
      <c r="N320" s="43" t="s">
        <v>704</v>
      </c>
      <c r="O320" s="43" t="s">
        <v>704</v>
      </c>
      <c r="P320" s="43" t="s">
        <v>534</v>
      </c>
      <c r="Q320" s="46">
        <v>28.68</v>
      </c>
      <c r="R320" s="46">
        <v>0</v>
      </c>
      <c r="S320" s="46">
        <v>0</v>
      </c>
      <c r="T320" s="46">
        <v>0</v>
      </c>
      <c r="U320" s="46">
        <v>0</v>
      </c>
      <c r="V320" s="46">
        <v>0</v>
      </c>
      <c r="W320" s="46">
        <v>28.68</v>
      </c>
      <c r="X320" s="46">
        <v>0</v>
      </c>
      <c r="Y320" s="46">
        <v>0</v>
      </c>
      <c r="Z320" s="46">
        <v>28.68</v>
      </c>
      <c r="AA320" s="46">
        <v>28.68</v>
      </c>
      <c r="AB320" s="46">
        <v>0</v>
      </c>
      <c r="AC320" s="46">
        <v>0</v>
      </c>
      <c r="AD320" s="46">
        <v>0</v>
      </c>
      <c r="AE320" s="31"/>
      <c r="AF320" s="31"/>
      <c r="AG320" s="46">
        <v>0</v>
      </c>
      <c r="AH320" s="43">
        <f t="shared" si="47"/>
        <v>43405</v>
      </c>
      <c r="AI320" s="46"/>
      <c r="AJ320" s="43">
        <f t="shared" si="48"/>
        <v>43405</v>
      </c>
      <c r="AK320" s="43">
        <f t="shared" si="49"/>
        <v>45231</v>
      </c>
      <c r="AL320" s="47">
        <f t="shared" si="50"/>
        <v>46</v>
      </c>
      <c r="AM320" s="47">
        <f t="shared" si="51"/>
        <v>0</v>
      </c>
      <c r="AN320" s="47">
        <f t="shared" si="52"/>
        <v>34</v>
      </c>
      <c r="AO320" s="47">
        <f t="shared" si="53"/>
        <v>12</v>
      </c>
      <c r="AP320" s="47" t="b">
        <f t="shared" si="54"/>
        <v>0</v>
      </c>
      <c r="AQ320" s="47">
        <f t="shared" si="55"/>
        <v>0</v>
      </c>
      <c r="AR320" s="46">
        <f t="shared" si="56"/>
        <v>0</v>
      </c>
    </row>
    <row r="321" spans="2:44" x14ac:dyDescent="0.2">
      <c r="B321" s="40">
        <v>311</v>
      </c>
      <c r="C321" s="41" t="s">
        <v>1191</v>
      </c>
      <c r="D321" s="41" t="s">
        <v>1149</v>
      </c>
      <c r="E321" s="41">
        <v>721</v>
      </c>
      <c r="F321" s="41" t="s">
        <v>806</v>
      </c>
      <c r="G321" s="41" t="str">
        <f t="shared" si="46"/>
        <v>TS</v>
      </c>
      <c r="H321" s="42">
        <v>163585</v>
      </c>
      <c r="I321" s="43">
        <v>43404</v>
      </c>
      <c r="J321" s="43" t="s">
        <v>704</v>
      </c>
      <c r="K321" s="43" t="s">
        <v>704</v>
      </c>
      <c r="L321" s="44">
        <v>5</v>
      </c>
      <c r="M321" s="45" t="s">
        <v>1519</v>
      </c>
      <c r="N321" s="43" t="s">
        <v>704</v>
      </c>
      <c r="O321" s="43" t="s">
        <v>704</v>
      </c>
      <c r="P321" s="43" t="s">
        <v>534</v>
      </c>
      <c r="Q321" s="46">
        <v>290.39</v>
      </c>
      <c r="R321" s="46">
        <v>0</v>
      </c>
      <c r="S321" s="46">
        <v>0</v>
      </c>
      <c r="T321" s="46">
        <v>0</v>
      </c>
      <c r="U321" s="46">
        <v>0</v>
      </c>
      <c r="V321" s="46">
        <v>0</v>
      </c>
      <c r="W321" s="46">
        <v>290.39</v>
      </c>
      <c r="X321" s="46">
        <v>0</v>
      </c>
      <c r="Y321" s="46">
        <v>0</v>
      </c>
      <c r="Z321" s="46">
        <v>290.39</v>
      </c>
      <c r="AA321" s="46">
        <v>290.39</v>
      </c>
      <c r="AB321" s="46">
        <v>0</v>
      </c>
      <c r="AC321" s="46">
        <v>0</v>
      </c>
      <c r="AD321" s="46">
        <v>0</v>
      </c>
      <c r="AE321" s="31"/>
      <c r="AF321" s="31"/>
      <c r="AG321" s="46">
        <v>0</v>
      </c>
      <c r="AH321" s="43">
        <f t="shared" si="47"/>
        <v>43405</v>
      </c>
      <c r="AI321" s="46"/>
      <c r="AJ321" s="43">
        <f t="shared" si="48"/>
        <v>43405</v>
      </c>
      <c r="AK321" s="43">
        <f t="shared" si="49"/>
        <v>45231</v>
      </c>
      <c r="AL321" s="47">
        <f t="shared" si="50"/>
        <v>46</v>
      </c>
      <c r="AM321" s="47">
        <f t="shared" si="51"/>
        <v>0</v>
      </c>
      <c r="AN321" s="47">
        <f t="shared" si="52"/>
        <v>34</v>
      </c>
      <c r="AO321" s="47">
        <f t="shared" si="53"/>
        <v>12</v>
      </c>
      <c r="AP321" s="47" t="b">
        <f t="shared" si="54"/>
        <v>0</v>
      </c>
      <c r="AQ321" s="47">
        <f t="shared" si="55"/>
        <v>0</v>
      </c>
      <c r="AR321" s="46">
        <f t="shared" si="56"/>
        <v>0</v>
      </c>
    </row>
    <row r="322" spans="2:44" x14ac:dyDescent="0.2">
      <c r="B322" s="40">
        <v>312</v>
      </c>
      <c r="C322" s="41" t="s">
        <v>1191</v>
      </c>
      <c r="D322" s="41" t="s">
        <v>1149</v>
      </c>
      <c r="E322" s="41">
        <v>721</v>
      </c>
      <c r="F322" s="41" t="s">
        <v>806</v>
      </c>
      <c r="G322" s="41" t="str">
        <f t="shared" si="46"/>
        <v>TS</v>
      </c>
      <c r="H322" s="42">
        <v>163586</v>
      </c>
      <c r="I322" s="43">
        <v>43404</v>
      </c>
      <c r="J322" s="43" t="s">
        <v>704</v>
      </c>
      <c r="K322" s="43" t="s">
        <v>704</v>
      </c>
      <c r="L322" s="44">
        <v>5</v>
      </c>
      <c r="M322" s="45" t="s">
        <v>1519</v>
      </c>
      <c r="N322" s="43" t="s">
        <v>704</v>
      </c>
      <c r="O322" s="43" t="s">
        <v>704</v>
      </c>
      <c r="P322" s="43" t="s">
        <v>534</v>
      </c>
      <c r="Q322" s="46">
        <v>258.12</v>
      </c>
      <c r="R322" s="46">
        <v>0</v>
      </c>
      <c r="S322" s="46">
        <v>0</v>
      </c>
      <c r="T322" s="46">
        <v>0</v>
      </c>
      <c r="U322" s="46">
        <v>0</v>
      </c>
      <c r="V322" s="46">
        <v>0</v>
      </c>
      <c r="W322" s="46">
        <v>258.12</v>
      </c>
      <c r="X322" s="46">
        <v>0</v>
      </c>
      <c r="Y322" s="46">
        <v>0</v>
      </c>
      <c r="Z322" s="46">
        <v>258.12</v>
      </c>
      <c r="AA322" s="46">
        <v>258.12</v>
      </c>
      <c r="AB322" s="46">
        <v>0</v>
      </c>
      <c r="AC322" s="46">
        <v>0</v>
      </c>
      <c r="AD322" s="46">
        <v>0</v>
      </c>
      <c r="AE322" s="31"/>
      <c r="AF322" s="31"/>
      <c r="AG322" s="46">
        <v>0</v>
      </c>
      <c r="AH322" s="43">
        <f t="shared" si="47"/>
        <v>43405</v>
      </c>
      <c r="AI322" s="46"/>
      <c r="AJ322" s="43">
        <f t="shared" si="48"/>
        <v>43405</v>
      </c>
      <c r="AK322" s="43">
        <f t="shared" si="49"/>
        <v>45231</v>
      </c>
      <c r="AL322" s="47">
        <f t="shared" si="50"/>
        <v>46</v>
      </c>
      <c r="AM322" s="47">
        <f t="shared" si="51"/>
        <v>0</v>
      </c>
      <c r="AN322" s="47">
        <f t="shared" si="52"/>
        <v>34</v>
      </c>
      <c r="AO322" s="47">
        <f t="shared" si="53"/>
        <v>12</v>
      </c>
      <c r="AP322" s="47" t="b">
        <f t="shared" si="54"/>
        <v>0</v>
      </c>
      <c r="AQ322" s="47">
        <f t="shared" si="55"/>
        <v>0</v>
      </c>
      <c r="AR322" s="46">
        <f t="shared" si="56"/>
        <v>0</v>
      </c>
    </row>
    <row r="323" spans="2:44" x14ac:dyDescent="0.2">
      <c r="B323" s="40">
        <v>313</v>
      </c>
      <c r="C323" s="41" t="s">
        <v>1187</v>
      </c>
      <c r="D323" s="41" t="s">
        <v>1149</v>
      </c>
      <c r="E323" s="41">
        <v>721</v>
      </c>
      <c r="F323" s="41" t="s">
        <v>806</v>
      </c>
      <c r="G323" s="41" t="str">
        <f t="shared" si="46"/>
        <v>TS</v>
      </c>
      <c r="H323" s="42">
        <v>163587</v>
      </c>
      <c r="I323" s="43">
        <v>43404</v>
      </c>
      <c r="J323" s="43" t="s">
        <v>704</v>
      </c>
      <c r="K323" s="43" t="s">
        <v>704</v>
      </c>
      <c r="L323" s="44">
        <v>5</v>
      </c>
      <c r="M323" s="45" t="s">
        <v>1519</v>
      </c>
      <c r="N323" s="43" t="s">
        <v>704</v>
      </c>
      <c r="O323" s="43" t="s">
        <v>704</v>
      </c>
      <c r="P323" s="43" t="s">
        <v>534</v>
      </c>
      <c r="Q323" s="46">
        <v>198.31</v>
      </c>
      <c r="R323" s="46">
        <v>0</v>
      </c>
      <c r="S323" s="46">
        <v>0</v>
      </c>
      <c r="T323" s="46">
        <v>0</v>
      </c>
      <c r="U323" s="46">
        <v>0</v>
      </c>
      <c r="V323" s="46">
        <v>0</v>
      </c>
      <c r="W323" s="46">
        <v>198.31</v>
      </c>
      <c r="X323" s="46">
        <v>0</v>
      </c>
      <c r="Y323" s="46">
        <v>0</v>
      </c>
      <c r="Z323" s="46">
        <v>198.31</v>
      </c>
      <c r="AA323" s="46">
        <v>198.31</v>
      </c>
      <c r="AB323" s="46">
        <v>0</v>
      </c>
      <c r="AC323" s="46">
        <v>0</v>
      </c>
      <c r="AD323" s="46">
        <v>0</v>
      </c>
      <c r="AE323" s="31"/>
      <c r="AF323" s="31"/>
      <c r="AG323" s="46">
        <v>0</v>
      </c>
      <c r="AH323" s="43">
        <f t="shared" si="47"/>
        <v>43405</v>
      </c>
      <c r="AI323" s="46"/>
      <c r="AJ323" s="43">
        <f t="shared" si="48"/>
        <v>43405</v>
      </c>
      <c r="AK323" s="43">
        <f t="shared" si="49"/>
        <v>45231</v>
      </c>
      <c r="AL323" s="47">
        <f t="shared" si="50"/>
        <v>46</v>
      </c>
      <c r="AM323" s="47">
        <f t="shared" si="51"/>
        <v>0</v>
      </c>
      <c r="AN323" s="47">
        <f t="shared" si="52"/>
        <v>34</v>
      </c>
      <c r="AO323" s="47">
        <f t="shared" si="53"/>
        <v>12</v>
      </c>
      <c r="AP323" s="47" t="b">
        <f t="shared" si="54"/>
        <v>0</v>
      </c>
      <c r="AQ323" s="47">
        <f t="shared" si="55"/>
        <v>0</v>
      </c>
      <c r="AR323" s="46">
        <f t="shared" si="56"/>
        <v>0</v>
      </c>
    </row>
    <row r="324" spans="2:44" x14ac:dyDescent="0.2">
      <c r="B324" s="40">
        <v>314</v>
      </c>
      <c r="C324" s="41" t="s">
        <v>1200</v>
      </c>
      <c r="D324" s="41" t="s">
        <v>1033</v>
      </c>
      <c r="E324" s="41">
        <v>724</v>
      </c>
      <c r="F324" s="41" t="s">
        <v>863</v>
      </c>
      <c r="G324" s="41" t="str">
        <f t="shared" si="46"/>
        <v>NS</v>
      </c>
      <c r="H324" s="42">
        <v>163588</v>
      </c>
      <c r="I324" s="43">
        <v>43433</v>
      </c>
      <c r="J324" s="43" t="s">
        <v>704</v>
      </c>
      <c r="K324" s="43" t="s">
        <v>704</v>
      </c>
      <c r="L324" s="44">
        <v>10</v>
      </c>
      <c r="M324" s="45">
        <v>10</v>
      </c>
      <c r="N324" s="43" t="s">
        <v>704</v>
      </c>
      <c r="O324" s="43" t="s">
        <v>704</v>
      </c>
      <c r="P324" s="43" t="s">
        <v>534</v>
      </c>
      <c r="Q324" s="46">
        <v>3600</v>
      </c>
      <c r="R324" s="46">
        <v>0</v>
      </c>
      <c r="S324" s="46">
        <v>3600</v>
      </c>
      <c r="T324" s="46">
        <v>0</v>
      </c>
      <c r="U324" s="46">
        <v>0</v>
      </c>
      <c r="V324" s="46">
        <v>0</v>
      </c>
      <c r="W324" s="46">
        <v>0</v>
      </c>
      <c r="X324" s="46">
        <v>0</v>
      </c>
      <c r="Y324" s="46">
        <v>0</v>
      </c>
      <c r="Z324" s="46">
        <v>0</v>
      </c>
      <c r="AA324" s="46">
        <v>0</v>
      </c>
      <c r="AB324" s="46">
        <v>0</v>
      </c>
      <c r="AC324" s="46">
        <v>0</v>
      </c>
      <c r="AD324" s="46">
        <v>0</v>
      </c>
      <c r="AE324" s="31"/>
      <c r="AF324" s="31"/>
      <c r="AG324" s="46">
        <v>0</v>
      </c>
      <c r="AH324" s="43">
        <f t="shared" si="47"/>
        <v>43435</v>
      </c>
      <c r="AI324" s="46"/>
      <c r="AJ324" s="43">
        <f t="shared" si="48"/>
        <v>43435</v>
      </c>
      <c r="AK324" s="43">
        <f t="shared" si="49"/>
        <v>47088</v>
      </c>
      <c r="AL324" s="47">
        <f t="shared" si="50"/>
        <v>107</v>
      </c>
      <c r="AM324" s="47">
        <f t="shared" si="51"/>
        <v>0</v>
      </c>
      <c r="AN324" s="47">
        <f t="shared" si="52"/>
        <v>95</v>
      </c>
      <c r="AO324" s="47">
        <f t="shared" si="53"/>
        <v>12</v>
      </c>
      <c r="AP324" s="47" t="b">
        <f t="shared" si="54"/>
        <v>0</v>
      </c>
      <c r="AQ324" s="47">
        <f t="shared" si="55"/>
        <v>0</v>
      </c>
      <c r="AR324" s="46">
        <f t="shared" si="56"/>
        <v>0</v>
      </c>
    </row>
    <row r="325" spans="2:44" x14ac:dyDescent="0.2">
      <c r="B325" s="40">
        <v>315</v>
      </c>
      <c r="C325" s="41" t="s">
        <v>1201</v>
      </c>
      <c r="D325" s="41" t="s">
        <v>1086</v>
      </c>
      <c r="E325" s="41">
        <v>721</v>
      </c>
      <c r="F325" s="41" t="s">
        <v>757</v>
      </c>
      <c r="G325" s="41" t="str">
        <f t="shared" si="46"/>
        <v>TS</v>
      </c>
      <c r="H325" s="42">
        <v>163589</v>
      </c>
      <c r="I325" s="43">
        <v>43438</v>
      </c>
      <c r="J325" s="43" t="s">
        <v>704</v>
      </c>
      <c r="K325" s="43" t="s">
        <v>704</v>
      </c>
      <c r="L325" s="44">
        <v>10</v>
      </c>
      <c r="M325" s="45">
        <v>10</v>
      </c>
      <c r="N325" s="43" t="s">
        <v>704</v>
      </c>
      <c r="O325" s="43" t="s">
        <v>704</v>
      </c>
      <c r="P325" s="43" t="s">
        <v>534</v>
      </c>
      <c r="Q325" s="46">
        <v>645</v>
      </c>
      <c r="R325" s="46">
        <v>0</v>
      </c>
      <c r="S325" s="46">
        <v>645</v>
      </c>
      <c r="T325" s="46">
        <v>0</v>
      </c>
      <c r="U325" s="46">
        <v>0</v>
      </c>
      <c r="V325" s="46">
        <v>0</v>
      </c>
      <c r="W325" s="46">
        <v>0</v>
      </c>
      <c r="X325" s="46">
        <v>0</v>
      </c>
      <c r="Y325" s="46">
        <v>0</v>
      </c>
      <c r="Z325" s="46">
        <v>0</v>
      </c>
      <c r="AA325" s="46">
        <v>0</v>
      </c>
      <c r="AB325" s="46">
        <v>0</v>
      </c>
      <c r="AC325" s="46">
        <v>0</v>
      </c>
      <c r="AD325" s="46">
        <v>0</v>
      </c>
      <c r="AE325" s="31"/>
      <c r="AF325" s="31"/>
      <c r="AG325" s="46">
        <v>0</v>
      </c>
      <c r="AH325" s="43">
        <f t="shared" si="47"/>
        <v>43466</v>
      </c>
      <c r="AI325" s="46"/>
      <c r="AJ325" s="43">
        <f t="shared" si="48"/>
        <v>43466</v>
      </c>
      <c r="AK325" s="43">
        <f t="shared" si="49"/>
        <v>47119</v>
      </c>
      <c r="AL325" s="47">
        <f t="shared" si="50"/>
        <v>108</v>
      </c>
      <c r="AM325" s="47">
        <f t="shared" si="51"/>
        <v>0</v>
      </c>
      <c r="AN325" s="47">
        <f t="shared" si="52"/>
        <v>96</v>
      </c>
      <c r="AO325" s="47">
        <f t="shared" si="53"/>
        <v>12</v>
      </c>
      <c r="AP325" s="47" t="b">
        <f t="shared" si="54"/>
        <v>0</v>
      </c>
      <c r="AQ325" s="47">
        <f t="shared" si="55"/>
        <v>0</v>
      </c>
      <c r="AR325" s="46">
        <f t="shared" si="56"/>
        <v>0</v>
      </c>
    </row>
    <row r="326" spans="2:44" x14ac:dyDescent="0.2">
      <c r="B326" s="40">
        <v>316</v>
      </c>
      <c r="C326" s="41" t="s">
        <v>1199</v>
      </c>
      <c r="D326" s="41" t="s">
        <v>1149</v>
      </c>
      <c r="E326" s="41">
        <v>721</v>
      </c>
      <c r="F326" s="41" t="s">
        <v>806</v>
      </c>
      <c r="G326" s="41" t="str">
        <f t="shared" si="46"/>
        <v>TS</v>
      </c>
      <c r="H326" s="42">
        <v>163590</v>
      </c>
      <c r="I326" s="43">
        <v>43434</v>
      </c>
      <c r="J326" s="43" t="s">
        <v>704</v>
      </c>
      <c r="K326" s="43" t="s">
        <v>704</v>
      </c>
      <c r="L326" s="44">
        <v>5</v>
      </c>
      <c r="M326" s="45" t="s">
        <v>1519</v>
      </c>
      <c r="N326" s="43" t="s">
        <v>704</v>
      </c>
      <c r="O326" s="43" t="s">
        <v>704</v>
      </c>
      <c r="P326" s="43" t="s">
        <v>534</v>
      </c>
      <c r="Q326" s="46">
        <v>186.42</v>
      </c>
      <c r="R326" s="46">
        <v>0</v>
      </c>
      <c r="S326" s="46">
        <v>0</v>
      </c>
      <c r="T326" s="46">
        <v>0</v>
      </c>
      <c r="U326" s="46">
        <v>0</v>
      </c>
      <c r="V326" s="46">
        <v>0</v>
      </c>
      <c r="W326" s="46">
        <v>186.42</v>
      </c>
      <c r="X326" s="46">
        <v>0</v>
      </c>
      <c r="Y326" s="46">
        <v>0</v>
      </c>
      <c r="Z326" s="46">
        <v>186.42</v>
      </c>
      <c r="AA326" s="46">
        <v>186.42</v>
      </c>
      <c r="AB326" s="46">
        <v>0</v>
      </c>
      <c r="AC326" s="46">
        <v>0</v>
      </c>
      <c r="AD326" s="46">
        <v>0</v>
      </c>
      <c r="AE326" s="31"/>
      <c r="AF326" s="31"/>
      <c r="AG326" s="46">
        <v>0</v>
      </c>
      <c r="AH326" s="43">
        <f t="shared" si="47"/>
        <v>43435</v>
      </c>
      <c r="AI326" s="46"/>
      <c r="AJ326" s="43">
        <f t="shared" si="48"/>
        <v>43435</v>
      </c>
      <c r="AK326" s="43">
        <f t="shared" si="49"/>
        <v>45261</v>
      </c>
      <c r="AL326" s="47">
        <f t="shared" si="50"/>
        <v>47</v>
      </c>
      <c r="AM326" s="47">
        <f t="shared" si="51"/>
        <v>0</v>
      </c>
      <c r="AN326" s="47">
        <f t="shared" si="52"/>
        <v>35</v>
      </c>
      <c r="AO326" s="47">
        <f t="shared" si="53"/>
        <v>12</v>
      </c>
      <c r="AP326" s="47" t="b">
        <f t="shared" si="54"/>
        <v>0</v>
      </c>
      <c r="AQ326" s="47">
        <f t="shared" si="55"/>
        <v>0</v>
      </c>
      <c r="AR326" s="46">
        <f t="shared" si="56"/>
        <v>0</v>
      </c>
    </row>
    <row r="327" spans="2:44" x14ac:dyDescent="0.2">
      <c r="B327" s="40">
        <v>317</v>
      </c>
      <c r="C327" s="41" t="s">
        <v>1191</v>
      </c>
      <c r="D327" s="41" t="s">
        <v>1149</v>
      </c>
      <c r="E327" s="41">
        <v>721</v>
      </c>
      <c r="F327" s="41" t="s">
        <v>806</v>
      </c>
      <c r="G327" s="41" t="str">
        <f t="shared" si="46"/>
        <v>TS</v>
      </c>
      <c r="H327" s="42">
        <v>163591</v>
      </c>
      <c r="I327" s="43">
        <v>43434</v>
      </c>
      <c r="J327" s="43" t="s">
        <v>704</v>
      </c>
      <c r="K327" s="43" t="s">
        <v>704</v>
      </c>
      <c r="L327" s="44">
        <v>5</v>
      </c>
      <c r="M327" s="45" t="s">
        <v>1519</v>
      </c>
      <c r="N327" s="43" t="s">
        <v>704</v>
      </c>
      <c r="O327" s="43" t="s">
        <v>704</v>
      </c>
      <c r="P327" s="43" t="s">
        <v>534</v>
      </c>
      <c r="Q327" s="46">
        <v>86.04</v>
      </c>
      <c r="R327" s="46">
        <v>0</v>
      </c>
      <c r="S327" s="46">
        <v>0</v>
      </c>
      <c r="T327" s="46">
        <v>0</v>
      </c>
      <c r="U327" s="46">
        <v>0</v>
      </c>
      <c r="V327" s="46">
        <v>0</v>
      </c>
      <c r="W327" s="46">
        <v>86.04</v>
      </c>
      <c r="X327" s="46">
        <v>0</v>
      </c>
      <c r="Y327" s="46">
        <v>0</v>
      </c>
      <c r="Z327" s="46">
        <v>86.04</v>
      </c>
      <c r="AA327" s="46">
        <v>86.04</v>
      </c>
      <c r="AB327" s="46">
        <v>0</v>
      </c>
      <c r="AC327" s="46">
        <v>0</v>
      </c>
      <c r="AD327" s="46">
        <v>0</v>
      </c>
      <c r="AE327" s="31"/>
      <c r="AF327" s="31"/>
      <c r="AG327" s="46">
        <v>0</v>
      </c>
      <c r="AH327" s="43">
        <f t="shared" si="47"/>
        <v>43435</v>
      </c>
      <c r="AI327" s="46"/>
      <c r="AJ327" s="43">
        <f t="shared" si="48"/>
        <v>43435</v>
      </c>
      <c r="AK327" s="43">
        <f t="shared" si="49"/>
        <v>45261</v>
      </c>
      <c r="AL327" s="47">
        <f t="shared" si="50"/>
        <v>47</v>
      </c>
      <c r="AM327" s="47">
        <f t="shared" si="51"/>
        <v>0</v>
      </c>
      <c r="AN327" s="47">
        <f t="shared" si="52"/>
        <v>35</v>
      </c>
      <c r="AO327" s="47">
        <f t="shared" si="53"/>
        <v>12</v>
      </c>
      <c r="AP327" s="47" t="b">
        <f t="shared" si="54"/>
        <v>0</v>
      </c>
      <c r="AQ327" s="47">
        <f t="shared" si="55"/>
        <v>0</v>
      </c>
      <c r="AR327" s="46">
        <f t="shared" si="56"/>
        <v>0</v>
      </c>
    </row>
    <row r="328" spans="2:44" x14ac:dyDescent="0.2">
      <c r="B328" s="40">
        <v>318</v>
      </c>
      <c r="C328" s="41" t="s">
        <v>1202</v>
      </c>
      <c r="D328" s="41" t="s">
        <v>1149</v>
      </c>
      <c r="E328" s="41">
        <v>721</v>
      </c>
      <c r="F328" s="41" t="s">
        <v>806</v>
      </c>
      <c r="G328" s="41" t="str">
        <f t="shared" si="46"/>
        <v>TS</v>
      </c>
      <c r="H328" s="42">
        <v>163592</v>
      </c>
      <c r="I328" s="43">
        <v>43434</v>
      </c>
      <c r="J328" s="43" t="s">
        <v>704</v>
      </c>
      <c r="K328" s="43" t="s">
        <v>704</v>
      </c>
      <c r="L328" s="44">
        <v>5</v>
      </c>
      <c r="M328" s="45" t="s">
        <v>1519</v>
      </c>
      <c r="N328" s="43" t="s">
        <v>704</v>
      </c>
      <c r="O328" s="43" t="s">
        <v>704</v>
      </c>
      <c r="P328" s="43" t="s">
        <v>534</v>
      </c>
      <c r="Q328" s="46">
        <v>170.04</v>
      </c>
      <c r="R328" s="46">
        <v>0</v>
      </c>
      <c r="S328" s="46">
        <v>0</v>
      </c>
      <c r="T328" s="46">
        <v>0</v>
      </c>
      <c r="U328" s="46">
        <v>0</v>
      </c>
      <c r="V328" s="46">
        <v>0</v>
      </c>
      <c r="W328" s="46">
        <v>170.04</v>
      </c>
      <c r="X328" s="46">
        <v>0</v>
      </c>
      <c r="Y328" s="46">
        <v>0</v>
      </c>
      <c r="Z328" s="46">
        <v>170.04</v>
      </c>
      <c r="AA328" s="46">
        <v>170.04</v>
      </c>
      <c r="AB328" s="46">
        <v>0</v>
      </c>
      <c r="AC328" s="46">
        <v>0</v>
      </c>
      <c r="AD328" s="46">
        <v>0</v>
      </c>
      <c r="AE328" s="31"/>
      <c r="AF328" s="31"/>
      <c r="AG328" s="46">
        <v>0</v>
      </c>
      <c r="AH328" s="43">
        <f t="shared" si="47"/>
        <v>43435</v>
      </c>
      <c r="AI328" s="46"/>
      <c r="AJ328" s="43">
        <f t="shared" si="48"/>
        <v>43435</v>
      </c>
      <c r="AK328" s="43">
        <f t="shared" si="49"/>
        <v>45261</v>
      </c>
      <c r="AL328" s="47">
        <f t="shared" si="50"/>
        <v>47</v>
      </c>
      <c r="AM328" s="47">
        <f t="shared" si="51"/>
        <v>0</v>
      </c>
      <c r="AN328" s="47">
        <f t="shared" si="52"/>
        <v>35</v>
      </c>
      <c r="AO328" s="47">
        <f t="shared" si="53"/>
        <v>12</v>
      </c>
      <c r="AP328" s="47" t="b">
        <f t="shared" si="54"/>
        <v>0</v>
      </c>
      <c r="AQ328" s="47">
        <f t="shared" si="55"/>
        <v>0</v>
      </c>
      <c r="AR328" s="46">
        <f t="shared" si="56"/>
        <v>0</v>
      </c>
    </row>
    <row r="329" spans="2:44" x14ac:dyDescent="0.2">
      <c r="B329" s="40">
        <v>319</v>
      </c>
      <c r="C329" s="41" t="s">
        <v>1203</v>
      </c>
      <c r="D329" s="41" t="s">
        <v>1149</v>
      </c>
      <c r="E329" s="41">
        <v>721</v>
      </c>
      <c r="F329" s="41" t="s">
        <v>806</v>
      </c>
      <c r="G329" s="41" t="str">
        <f t="shared" si="46"/>
        <v>TS</v>
      </c>
      <c r="H329" s="42">
        <v>163593</v>
      </c>
      <c r="I329" s="43">
        <v>43434</v>
      </c>
      <c r="J329" s="43" t="s">
        <v>704</v>
      </c>
      <c r="K329" s="43" t="s">
        <v>704</v>
      </c>
      <c r="L329" s="44">
        <v>5</v>
      </c>
      <c r="M329" s="45" t="s">
        <v>1519</v>
      </c>
      <c r="N329" s="43" t="s">
        <v>704</v>
      </c>
      <c r="O329" s="43" t="s">
        <v>704</v>
      </c>
      <c r="P329" s="43" t="s">
        <v>534</v>
      </c>
      <c r="Q329" s="46">
        <v>27.86</v>
      </c>
      <c r="R329" s="46">
        <v>0</v>
      </c>
      <c r="S329" s="46">
        <v>0</v>
      </c>
      <c r="T329" s="46">
        <v>0</v>
      </c>
      <c r="U329" s="46">
        <v>0</v>
      </c>
      <c r="V329" s="46">
        <v>0</v>
      </c>
      <c r="W329" s="46">
        <v>27.86</v>
      </c>
      <c r="X329" s="46">
        <v>0</v>
      </c>
      <c r="Y329" s="46">
        <v>0</v>
      </c>
      <c r="Z329" s="46">
        <v>27.86</v>
      </c>
      <c r="AA329" s="46">
        <v>27.86</v>
      </c>
      <c r="AB329" s="46">
        <v>0</v>
      </c>
      <c r="AC329" s="46">
        <v>0</v>
      </c>
      <c r="AD329" s="46">
        <v>0</v>
      </c>
      <c r="AE329" s="31"/>
      <c r="AF329" s="31"/>
      <c r="AG329" s="46">
        <v>0</v>
      </c>
      <c r="AH329" s="43">
        <f t="shared" si="47"/>
        <v>43435</v>
      </c>
      <c r="AI329" s="46"/>
      <c r="AJ329" s="43">
        <f t="shared" si="48"/>
        <v>43435</v>
      </c>
      <c r="AK329" s="43">
        <f t="shared" si="49"/>
        <v>45261</v>
      </c>
      <c r="AL329" s="47">
        <f t="shared" si="50"/>
        <v>47</v>
      </c>
      <c r="AM329" s="47">
        <f t="shared" si="51"/>
        <v>0</v>
      </c>
      <c r="AN329" s="47">
        <f t="shared" si="52"/>
        <v>35</v>
      </c>
      <c r="AO329" s="47">
        <f t="shared" si="53"/>
        <v>12</v>
      </c>
      <c r="AP329" s="47" t="b">
        <f t="shared" si="54"/>
        <v>0</v>
      </c>
      <c r="AQ329" s="47">
        <f t="shared" si="55"/>
        <v>0</v>
      </c>
      <c r="AR329" s="46">
        <f t="shared" si="56"/>
        <v>0</v>
      </c>
    </row>
    <row r="330" spans="2:44" x14ac:dyDescent="0.2">
      <c r="B330" s="40">
        <v>320</v>
      </c>
      <c r="C330" s="41" t="s">
        <v>1204</v>
      </c>
      <c r="D330" s="41" t="s">
        <v>1149</v>
      </c>
      <c r="E330" s="41">
        <v>721</v>
      </c>
      <c r="F330" s="41" t="s">
        <v>806</v>
      </c>
      <c r="G330" s="41" t="str">
        <f t="shared" si="46"/>
        <v>TS</v>
      </c>
      <c r="H330" s="42">
        <v>163594</v>
      </c>
      <c r="I330" s="43">
        <v>43434</v>
      </c>
      <c r="J330" s="43" t="s">
        <v>704</v>
      </c>
      <c r="K330" s="43" t="s">
        <v>704</v>
      </c>
      <c r="L330" s="44">
        <v>5</v>
      </c>
      <c r="M330" s="45" t="s">
        <v>1519</v>
      </c>
      <c r="N330" s="43" t="s">
        <v>704</v>
      </c>
      <c r="O330" s="43" t="s">
        <v>704</v>
      </c>
      <c r="P330" s="43" t="s">
        <v>534</v>
      </c>
      <c r="Q330" s="46">
        <v>358.5</v>
      </c>
      <c r="R330" s="46">
        <v>0</v>
      </c>
      <c r="S330" s="46">
        <v>0</v>
      </c>
      <c r="T330" s="46">
        <v>0</v>
      </c>
      <c r="U330" s="46">
        <v>0</v>
      </c>
      <c r="V330" s="46">
        <v>0</v>
      </c>
      <c r="W330" s="46">
        <v>358.5</v>
      </c>
      <c r="X330" s="46">
        <v>0</v>
      </c>
      <c r="Y330" s="46">
        <v>0</v>
      </c>
      <c r="Z330" s="46">
        <v>358.5</v>
      </c>
      <c r="AA330" s="46">
        <v>358.5</v>
      </c>
      <c r="AB330" s="46">
        <v>0</v>
      </c>
      <c r="AC330" s="46">
        <v>0</v>
      </c>
      <c r="AD330" s="46">
        <v>0</v>
      </c>
      <c r="AE330" s="31"/>
      <c r="AF330" s="31"/>
      <c r="AG330" s="46">
        <v>0</v>
      </c>
      <c r="AH330" s="43">
        <f t="shared" si="47"/>
        <v>43435</v>
      </c>
      <c r="AI330" s="46"/>
      <c r="AJ330" s="43">
        <f t="shared" si="48"/>
        <v>43435</v>
      </c>
      <c r="AK330" s="43">
        <f t="shared" si="49"/>
        <v>45261</v>
      </c>
      <c r="AL330" s="47">
        <f t="shared" si="50"/>
        <v>47</v>
      </c>
      <c r="AM330" s="47">
        <f t="shared" si="51"/>
        <v>0</v>
      </c>
      <c r="AN330" s="47">
        <f t="shared" si="52"/>
        <v>35</v>
      </c>
      <c r="AO330" s="47">
        <f t="shared" si="53"/>
        <v>12</v>
      </c>
      <c r="AP330" s="47" t="b">
        <f t="shared" si="54"/>
        <v>0</v>
      </c>
      <c r="AQ330" s="47">
        <f t="shared" si="55"/>
        <v>0</v>
      </c>
      <c r="AR330" s="46">
        <f t="shared" si="56"/>
        <v>0</v>
      </c>
    </row>
    <row r="331" spans="2:44" x14ac:dyDescent="0.2">
      <c r="B331" s="40">
        <v>321</v>
      </c>
      <c r="C331" s="41" t="s">
        <v>1187</v>
      </c>
      <c r="D331" s="41" t="s">
        <v>1149</v>
      </c>
      <c r="E331" s="41">
        <v>721</v>
      </c>
      <c r="F331" s="41" t="s">
        <v>806</v>
      </c>
      <c r="G331" s="41" t="str">
        <f t="shared" si="46"/>
        <v>TS</v>
      </c>
      <c r="H331" s="42">
        <v>163595</v>
      </c>
      <c r="I331" s="43">
        <v>43465</v>
      </c>
      <c r="J331" s="43" t="s">
        <v>704</v>
      </c>
      <c r="K331" s="43" t="s">
        <v>704</v>
      </c>
      <c r="L331" s="44">
        <v>5</v>
      </c>
      <c r="M331" s="45" t="s">
        <v>1519</v>
      </c>
      <c r="N331" s="43" t="s">
        <v>704</v>
      </c>
      <c r="O331" s="43" t="s">
        <v>704</v>
      </c>
      <c r="P331" s="43" t="s">
        <v>534</v>
      </c>
      <c r="Q331" s="46">
        <v>71.7</v>
      </c>
      <c r="R331" s="46">
        <v>0</v>
      </c>
      <c r="S331" s="46">
        <v>0</v>
      </c>
      <c r="T331" s="46">
        <v>0</v>
      </c>
      <c r="U331" s="46">
        <v>0</v>
      </c>
      <c r="V331" s="46">
        <v>0</v>
      </c>
      <c r="W331" s="46">
        <v>71.7</v>
      </c>
      <c r="X331" s="46">
        <v>0</v>
      </c>
      <c r="Y331" s="46">
        <v>0</v>
      </c>
      <c r="Z331" s="46">
        <v>71.7</v>
      </c>
      <c r="AA331" s="46">
        <v>71.7</v>
      </c>
      <c r="AB331" s="46">
        <v>0</v>
      </c>
      <c r="AC331" s="46">
        <v>0</v>
      </c>
      <c r="AD331" s="46">
        <v>0</v>
      </c>
      <c r="AE331" s="31"/>
      <c r="AF331" s="31"/>
      <c r="AG331" s="46">
        <v>0</v>
      </c>
      <c r="AH331" s="43">
        <f t="shared" si="47"/>
        <v>43466</v>
      </c>
      <c r="AI331" s="46"/>
      <c r="AJ331" s="43">
        <f t="shared" si="48"/>
        <v>43466</v>
      </c>
      <c r="AK331" s="43">
        <f t="shared" si="49"/>
        <v>45292</v>
      </c>
      <c r="AL331" s="47">
        <f t="shared" si="50"/>
        <v>48</v>
      </c>
      <c r="AM331" s="47">
        <f t="shared" si="51"/>
        <v>0</v>
      </c>
      <c r="AN331" s="47">
        <f t="shared" si="52"/>
        <v>36</v>
      </c>
      <c r="AO331" s="47">
        <f t="shared" si="53"/>
        <v>12</v>
      </c>
      <c r="AP331" s="47" t="b">
        <f t="shared" si="54"/>
        <v>0</v>
      </c>
      <c r="AQ331" s="47">
        <f t="shared" si="55"/>
        <v>0</v>
      </c>
      <c r="AR331" s="46">
        <f t="shared" si="56"/>
        <v>0</v>
      </c>
    </row>
    <row r="332" spans="2:44" x14ac:dyDescent="0.2">
      <c r="B332" s="40">
        <v>322</v>
      </c>
      <c r="C332" s="41" t="s">
        <v>1191</v>
      </c>
      <c r="D332" s="41" t="s">
        <v>1149</v>
      </c>
      <c r="E332" s="41">
        <v>721</v>
      </c>
      <c r="F332" s="41" t="s">
        <v>806</v>
      </c>
      <c r="G332" s="41" t="str">
        <f t="shared" ref="G332:G395" si="57">+LEFT(F332,2)</f>
        <v>TS</v>
      </c>
      <c r="H332" s="42">
        <v>163596</v>
      </c>
      <c r="I332" s="43">
        <v>43465</v>
      </c>
      <c r="J332" s="43" t="s">
        <v>704</v>
      </c>
      <c r="K332" s="43" t="s">
        <v>704</v>
      </c>
      <c r="L332" s="44">
        <v>5</v>
      </c>
      <c r="M332" s="45" t="s">
        <v>1519</v>
      </c>
      <c r="N332" s="43" t="s">
        <v>704</v>
      </c>
      <c r="O332" s="43" t="s">
        <v>704</v>
      </c>
      <c r="P332" s="43" t="s">
        <v>534</v>
      </c>
      <c r="Q332" s="46">
        <v>179.25</v>
      </c>
      <c r="R332" s="46">
        <v>0</v>
      </c>
      <c r="S332" s="46">
        <v>0</v>
      </c>
      <c r="T332" s="46">
        <v>0</v>
      </c>
      <c r="U332" s="46">
        <v>0</v>
      </c>
      <c r="V332" s="46">
        <v>0</v>
      </c>
      <c r="W332" s="46">
        <v>179.25</v>
      </c>
      <c r="X332" s="46">
        <v>0</v>
      </c>
      <c r="Y332" s="46">
        <v>0</v>
      </c>
      <c r="Z332" s="46">
        <v>179.25</v>
      </c>
      <c r="AA332" s="46">
        <v>179.25</v>
      </c>
      <c r="AB332" s="46">
        <v>0</v>
      </c>
      <c r="AC332" s="46">
        <v>0</v>
      </c>
      <c r="AD332" s="46">
        <v>0</v>
      </c>
      <c r="AE332" s="31"/>
      <c r="AF332" s="31"/>
      <c r="AG332" s="46">
        <v>0</v>
      </c>
      <c r="AH332" s="43">
        <f t="shared" ref="AH332:AH395" si="58">+DATE(YEAR(I332),MONTH(I332)+1,1)</f>
        <v>43466</v>
      </c>
      <c r="AI332" s="46"/>
      <c r="AJ332" s="43">
        <f t="shared" ref="AJ332:AJ395" si="59">+IF(ISBLANK(AI332),AH332,AI332)</f>
        <v>43466</v>
      </c>
      <c r="AK332" s="43">
        <f t="shared" ref="AK332:AK395" si="60">+EDATE(AJ332,$L332*12)</f>
        <v>45292</v>
      </c>
      <c r="AL332" s="47">
        <f t="shared" ref="AL332:AL395" si="61">IFERROR(DATEDIF(MAX($AJ332,$AL$4),$AK332,"m"),FALSE)</f>
        <v>48</v>
      </c>
      <c r="AM332" s="47">
        <f t="shared" ref="AM332:AM395" si="62">IFERROR(AG332/AL332,FALSE)</f>
        <v>0</v>
      </c>
      <c r="AN332" s="47">
        <f t="shared" ref="AN332:AN395" si="63">IFERROR(DATEDIF(MAX($AJ332,$AN$4),$AK332,"m"),FALSE)</f>
        <v>36</v>
      </c>
      <c r="AO332" s="47">
        <f t="shared" ref="AO332:AO395" si="64">+AL332-AN332</f>
        <v>12</v>
      </c>
      <c r="AP332" s="47" t="b">
        <f t="shared" ref="AP332:AP395" si="65">+AK332&lt;$AN$4</f>
        <v>0</v>
      </c>
      <c r="AQ332" s="47">
        <f t="shared" ref="AQ332:AQ395" si="66">IF($AP332,AG332,AM332*AO332)</f>
        <v>0</v>
      </c>
      <c r="AR332" s="46">
        <f t="shared" ref="AR332:AR395" si="67">+AQ332-AC332</f>
        <v>0</v>
      </c>
    </row>
    <row r="333" spans="2:44" x14ac:dyDescent="0.2">
      <c r="B333" s="40">
        <v>323</v>
      </c>
      <c r="C333" s="41" t="s">
        <v>1202</v>
      </c>
      <c r="D333" s="41" t="s">
        <v>1149</v>
      </c>
      <c r="E333" s="41">
        <v>721</v>
      </c>
      <c r="F333" s="41" t="s">
        <v>806</v>
      </c>
      <c r="G333" s="41" t="str">
        <f t="shared" si="57"/>
        <v>TS</v>
      </c>
      <c r="H333" s="42">
        <v>163597</v>
      </c>
      <c r="I333" s="43">
        <v>43465</v>
      </c>
      <c r="J333" s="43" t="s">
        <v>704</v>
      </c>
      <c r="K333" s="43" t="s">
        <v>704</v>
      </c>
      <c r="L333" s="44">
        <v>5</v>
      </c>
      <c r="M333" s="45" t="s">
        <v>1519</v>
      </c>
      <c r="N333" s="43" t="s">
        <v>704</v>
      </c>
      <c r="O333" s="43" t="s">
        <v>704</v>
      </c>
      <c r="P333" s="43" t="s">
        <v>534</v>
      </c>
      <c r="Q333" s="46">
        <v>108</v>
      </c>
      <c r="R333" s="46">
        <v>0</v>
      </c>
      <c r="S333" s="46">
        <v>0</v>
      </c>
      <c r="T333" s="46">
        <v>0</v>
      </c>
      <c r="U333" s="46">
        <v>0</v>
      </c>
      <c r="V333" s="46">
        <v>0</v>
      </c>
      <c r="W333" s="46">
        <v>108</v>
      </c>
      <c r="X333" s="46">
        <v>0</v>
      </c>
      <c r="Y333" s="46">
        <v>0</v>
      </c>
      <c r="Z333" s="46">
        <v>108</v>
      </c>
      <c r="AA333" s="46">
        <v>108</v>
      </c>
      <c r="AB333" s="46">
        <v>0</v>
      </c>
      <c r="AC333" s="46">
        <v>0</v>
      </c>
      <c r="AD333" s="46">
        <v>0</v>
      </c>
      <c r="AE333" s="31"/>
      <c r="AF333" s="31"/>
      <c r="AG333" s="46">
        <v>0</v>
      </c>
      <c r="AH333" s="43">
        <f t="shared" si="58"/>
        <v>43466</v>
      </c>
      <c r="AI333" s="46"/>
      <c r="AJ333" s="43">
        <f t="shared" si="59"/>
        <v>43466</v>
      </c>
      <c r="AK333" s="43">
        <f t="shared" si="60"/>
        <v>45292</v>
      </c>
      <c r="AL333" s="47">
        <f t="shared" si="61"/>
        <v>48</v>
      </c>
      <c r="AM333" s="47">
        <f t="shared" si="62"/>
        <v>0</v>
      </c>
      <c r="AN333" s="47">
        <f t="shared" si="63"/>
        <v>36</v>
      </c>
      <c r="AO333" s="47">
        <f t="shared" si="64"/>
        <v>12</v>
      </c>
      <c r="AP333" s="47" t="b">
        <f t="shared" si="65"/>
        <v>0</v>
      </c>
      <c r="AQ333" s="47">
        <f t="shared" si="66"/>
        <v>0</v>
      </c>
      <c r="AR333" s="46">
        <f t="shared" si="67"/>
        <v>0</v>
      </c>
    </row>
    <row r="334" spans="2:44" x14ac:dyDescent="0.2">
      <c r="B334" s="40">
        <v>324</v>
      </c>
      <c r="C334" s="41" t="s">
        <v>1203</v>
      </c>
      <c r="D334" s="41" t="s">
        <v>1149</v>
      </c>
      <c r="E334" s="41">
        <v>721</v>
      </c>
      <c r="F334" s="41" t="s">
        <v>806</v>
      </c>
      <c r="G334" s="41" t="str">
        <f t="shared" si="57"/>
        <v>TS</v>
      </c>
      <c r="H334" s="42">
        <v>163598</v>
      </c>
      <c r="I334" s="43">
        <v>43465</v>
      </c>
      <c r="J334" s="43" t="s">
        <v>704</v>
      </c>
      <c r="K334" s="43" t="s">
        <v>704</v>
      </c>
      <c r="L334" s="44">
        <v>5</v>
      </c>
      <c r="M334" s="45" t="s">
        <v>1519</v>
      </c>
      <c r="N334" s="43" t="s">
        <v>704</v>
      </c>
      <c r="O334" s="43" t="s">
        <v>704</v>
      </c>
      <c r="P334" s="43" t="s">
        <v>534</v>
      </c>
      <c r="Q334" s="46">
        <v>90</v>
      </c>
      <c r="R334" s="46">
        <v>0</v>
      </c>
      <c r="S334" s="46">
        <v>0</v>
      </c>
      <c r="T334" s="46">
        <v>0</v>
      </c>
      <c r="U334" s="46">
        <v>0</v>
      </c>
      <c r="V334" s="46">
        <v>0</v>
      </c>
      <c r="W334" s="46">
        <v>90</v>
      </c>
      <c r="X334" s="46">
        <v>0</v>
      </c>
      <c r="Y334" s="46">
        <v>0</v>
      </c>
      <c r="Z334" s="46">
        <v>90</v>
      </c>
      <c r="AA334" s="46">
        <v>90</v>
      </c>
      <c r="AB334" s="46">
        <v>0</v>
      </c>
      <c r="AC334" s="46">
        <v>0</v>
      </c>
      <c r="AD334" s="46">
        <v>0</v>
      </c>
      <c r="AE334" s="31"/>
      <c r="AF334" s="31"/>
      <c r="AG334" s="46">
        <v>0</v>
      </c>
      <c r="AH334" s="43">
        <f t="shared" si="58"/>
        <v>43466</v>
      </c>
      <c r="AI334" s="46"/>
      <c r="AJ334" s="43">
        <f t="shared" si="59"/>
        <v>43466</v>
      </c>
      <c r="AK334" s="43">
        <f t="shared" si="60"/>
        <v>45292</v>
      </c>
      <c r="AL334" s="47">
        <f t="shared" si="61"/>
        <v>48</v>
      </c>
      <c r="AM334" s="47">
        <f t="shared" si="62"/>
        <v>0</v>
      </c>
      <c r="AN334" s="47">
        <f t="shared" si="63"/>
        <v>36</v>
      </c>
      <c r="AO334" s="47">
        <f t="shared" si="64"/>
        <v>12</v>
      </c>
      <c r="AP334" s="47" t="b">
        <f t="shared" si="65"/>
        <v>0</v>
      </c>
      <c r="AQ334" s="47">
        <f t="shared" si="66"/>
        <v>0</v>
      </c>
      <c r="AR334" s="46">
        <f t="shared" si="67"/>
        <v>0</v>
      </c>
    </row>
    <row r="335" spans="2:44" x14ac:dyDescent="0.2">
      <c r="B335" s="40">
        <v>325</v>
      </c>
      <c r="C335" s="41" t="s">
        <v>1193</v>
      </c>
      <c r="D335" s="41" t="s">
        <v>1149</v>
      </c>
      <c r="E335" s="41">
        <v>721</v>
      </c>
      <c r="F335" s="41" t="s">
        <v>806</v>
      </c>
      <c r="G335" s="41" t="str">
        <f t="shared" si="57"/>
        <v>TS</v>
      </c>
      <c r="H335" s="42">
        <v>163599</v>
      </c>
      <c r="I335" s="43">
        <v>43465</v>
      </c>
      <c r="J335" s="43" t="s">
        <v>704</v>
      </c>
      <c r="K335" s="43" t="s">
        <v>704</v>
      </c>
      <c r="L335" s="44">
        <v>5</v>
      </c>
      <c r="M335" s="45" t="s">
        <v>1519</v>
      </c>
      <c r="N335" s="43" t="s">
        <v>704</v>
      </c>
      <c r="O335" s="43" t="s">
        <v>704</v>
      </c>
      <c r="P335" s="43" t="s">
        <v>534</v>
      </c>
      <c r="Q335" s="46">
        <v>30</v>
      </c>
      <c r="R335" s="46">
        <v>0</v>
      </c>
      <c r="S335" s="46">
        <v>0</v>
      </c>
      <c r="T335" s="46">
        <v>0</v>
      </c>
      <c r="U335" s="46">
        <v>0</v>
      </c>
      <c r="V335" s="46">
        <v>0</v>
      </c>
      <c r="W335" s="46">
        <v>30</v>
      </c>
      <c r="X335" s="46">
        <v>0</v>
      </c>
      <c r="Y335" s="46">
        <v>0</v>
      </c>
      <c r="Z335" s="46">
        <v>30</v>
      </c>
      <c r="AA335" s="46">
        <v>30</v>
      </c>
      <c r="AB335" s="46">
        <v>0</v>
      </c>
      <c r="AC335" s="46">
        <v>0</v>
      </c>
      <c r="AD335" s="46">
        <v>0</v>
      </c>
      <c r="AE335" s="31"/>
      <c r="AF335" s="31"/>
      <c r="AG335" s="46">
        <v>0</v>
      </c>
      <c r="AH335" s="43">
        <f t="shared" si="58"/>
        <v>43466</v>
      </c>
      <c r="AI335" s="46"/>
      <c r="AJ335" s="43">
        <f t="shared" si="59"/>
        <v>43466</v>
      </c>
      <c r="AK335" s="43">
        <f t="shared" si="60"/>
        <v>45292</v>
      </c>
      <c r="AL335" s="47">
        <f t="shared" si="61"/>
        <v>48</v>
      </c>
      <c r="AM335" s="47">
        <f t="shared" si="62"/>
        <v>0</v>
      </c>
      <c r="AN335" s="47">
        <f t="shared" si="63"/>
        <v>36</v>
      </c>
      <c r="AO335" s="47">
        <f t="shared" si="64"/>
        <v>12</v>
      </c>
      <c r="AP335" s="47" t="b">
        <f t="shared" si="65"/>
        <v>0</v>
      </c>
      <c r="AQ335" s="47">
        <f t="shared" si="66"/>
        <v>0</v>
      </c>
      <c r="AR335" s="46">
        <f t="shared" si="67"/>
        <v>0</v>
      </c>
    </row>
    <row r="336" spans="2:44" x14ac:dyDescent="0.2">
      <c r="B336" s="40">
        <v>326</v>
      </c>
      <c r="C336" s="41" t="s">
        <v>1194</v>
      </c>
      <c r="D336" s="41" t="s">
        <v>1149</v>
      </c>
      <c r="E336" s="41">
        <v>721</v>
      </c>
      <c r="F336" s="41" t="s">
        <v>806</v>
      </c>
      <c r="G336" s="41" t="str">
        <f t="shared" si="57"/>
        <v>TS</v>
      </c>
      <c r="H336" s="42">
        <v>163600</v>
      </c>
      <c r="I336" s="43">
        <v>43465</v>
      </c>
      <c r="J336" s="43" t="s">
        <v>704</v>
      </c>
      <c r="K336" s="43" t="s">
        <v>704</v>
      </c>
      <c r="L336" s="44">
        <v>5</v>
      </c>
      <c r="M336" s="45" t="s">
        <v>1519</v>
      </c>
      <c r="N336" s="43" t="s">
        <v>704</v>
      </c>
      <c r="O336" s="43" t="s">
        <v>704</v>
      </c>
      <c r="P336" s="43" t="s">
        <v>534</v>
      </c>
      <c r="Q336" s="46">
        <v>66.569999999999993</v>
      </c>
      <c r="R336" s="46">
        <v>0</v>
      </c>
      <c r="S336" s="46">
        <v>0</v>
      </c>
      <c r="T336" s="46">
        <v>0</v>
      </c>
      <c r="U336" s="46">
        <v>0</v>
      </c>
      <c r="V336" s="46">
        <v>0</v>
      </c>
      <c r="W336" s="46">
        <v>66.569999999999993</v>
      </c>
      <c r="X336" s="46">
        <v>0</v>
      </c>
      <c r="Y336" s="46">
        <v>0</v>
      </c>
      <c r="Z336" s="46">
        <v>66.569999999999993</v>
      </c>
      <c r="AA336" s="46">
        <v>66.569999999999993</v>
      </c>
      <c r="AB336" s="46">
        <v>0</v>
      </c>
      <c r="AC336" s="46">
        <v>0</v>
      </c>
      <c r="AD336" s="46">
        <v>0</v>
      </c>
      <c r="AE336" s="31"/>
      <c r="AF336" s="31"/>
      <c r="AG336" s="46">
        <v>0</v>
      </c>
      <c r="AH336" s="43">
        <f t="shared" si="58"/>
        <v>43466</v>
      </c>
      <c r="AI336" s="46"/>
      <c r="AJ336" s="43">
        <f t="shared" si="59"/>
        <v>43466</v>
      </c>
      <c r="AK336" s="43">
        <f t="shared" si="60"/>
        <v>45292</v>
      </c>
      <c r="AL336" s="47">
        <f t="shared" si="61"/>
        <v>48</v>
      </c>
      <c r="AM336" s="47">
        <f t="shared" si="62"/>
        <v>0</v>
      </c>
      <c r="AN336" s="47">
        <f t="shared" si="63"/>
        <v>36</v>
      </c>
      <c r="AO336" s="47">
        <f t="shared" si="64"/>
        <v>12</v>
      </c>
      <c r="AP336" s="47" t="b">
        <f t="shared" si="65"/>
        <v>0</v>
      </c>
      <c r="AQ336" s="47">
        <f t="shared" si="66"/>
        <v>0</v>
      </c>
      <c r="AR336" s="46">
        <f t="shared" si="67"/>
        <v>0</v>
      </c>
    </row>
    <row r="337" spans="2:45" x14ac:dyDescent="0.2">
      <c r="B337" s="40">
        <v>327</v>
      </c>
      <c r="C337" s="41" t="s">
        <v>1205</v>
      </c>
      <c r="D337" s="41" t="s">
        <v>1023</v>
      </c>
      <c r="E337" s="41">
        <v>717</v>
      </c>
      <c r="F337" s="41" t="s">
        <v>757</v>
      </c>
      <c r="G337" s="41" t="str">
        <f t="shared" si="57"/>
        <v>TS</v>
      </c>
      <c r="H337" s="42">
        <v>163601</v>
      </c>
      <c r="I337" s="43">
        <v>43454</v>
      </c>
      <c r="J337" s="43" t="s">
        <v>704</v>
      </c>
      <c r="K337" s="43" t="s">
        <v>704</v>
      </c>
      <c r="L337" s="44">
        <v>16</v>
      </c>
      <c r="M337" s="45">
        <v>16</v>
      </c>
      <c r="N337" s="43" t="s">
        <v>704</v>
      </c>
      <c r="O337" s="43" t="s">
        <v>704</v>
      </c>
      <c r="P337" s="43" t="s">
        <v>534</v>
      </c>
      <c r="Q337" s="46">
        <v>29698</v>
      </c>
      <c r="R337" s="46">
        <v>0</v>
      </c>
      <c r="S337" s="46">
        <v>29698</v>
      </c>
      <c r="T337" s="46">
        <v>0</v>
      </c>
      <c r="U337" s="46">
        <v>0</v>
      </c>
      <c r="V337" s="46">
        <v>0</v>
      </c>
      <c r="W337" s="46">
        <v>0</v>
      </c>
      <c r="X337" s="46">
        <v>0</v>
      </c>
      <c r="Y337" s="46">
        <v>0</v>
      </c>
      <c r="Z337" s="46">
        <v>0</v>
      </c>
      <c r="AA337" s="46">
        <v>0</v>
      </c>
      <c r="AB337" s="46">
        <v>0</v>
      </c>
      <c r="AC337" s="46">
        <v>0</v>
      </c>
      <c r="AD337" s="46">
        <v>0</v>
      </c>
      <c r="AE337" s="31"/>
      <c r="AF337" s="31"/>
      <c r="AG337" s="46">
        <v>0</v>
      </c>
      <c r="AH337" s="43">
        <f t="shared" si="58"/>
        <v>43466</v>
      </c>
      <c r="AI337" s="46"/>
      <c r="AJ337" s="43">
        <f t="shared" si="59"/>
        <v>43466</v>
      </c>
      <c r="AK337" s="43">
        <f t="shared" si="60"/>
        <v>49310</v>
      </c>
      <c r="AL337" s="47">
        <f t="shared" si="61"/>
        <v>180</v>
      </c>
      <c r="AM337" s="47">
        <f t="shared" si="62"/>
        <v>0</v>
      </c>
      <c r="AN337" s="47">
        <f t="shared" si="63"/>
        <v>168</v>
      </c>
      <c r="AO337" s="47">
        <f t="shared" si="64"/>
        <v>12</v>
      </c>
      <c r="AP337" s="47" t="b">
        <f t="shared" si="65"/>
        <v>0</v>
      </c>
      <c r="AQ337" s="47">
        <f t="shared" si="66"/>
        <v>0</v>
      </c>
      <c r="AR337" s="46">
        <f t="shared" si="67"/>
        <v>0</v>
      </c>
    </row>
    <row r="338" spans="2:45" x14ac:dyDescent="0.2">
      <c r="B338" s="40">
        <v>328</v>
      </c>
      <c r="C338" s="41" t="s">
        <v>1206</v>
      </c>
      <c r="D338" s="41" t="s">
        <v>1116</v>
      </c>
      <c r="E338" s="41">
        <v>721</v>
      </c>
      <c r="F338" s="41" t="s">
        <v>757</v>
      </c>
      <c r="G338" s="41" t="str">
        <f t="shared" si="57"/>
        <v>TS</v>
      </c>
      <c r="H338" s="42">
        <v>163602</v>
      </c>
      <c r="I338" s="43">
        <v>43479</v>
      </c>
      <c r="J338" s="43" t="s">
        <v>704</v>
      </c>
      <c r="K338" s="43" t="s">
        <v>704</v>
      </c>
      <c r="L338" s="44">
        <v>7</v>
      </c>
      <c r="M338" s="45">
        <v>7</v>
      </c>
      <c r="N338" s="43" t="s">
        <v>704</v>
      </c>
      <c r="O338" s="43" t="s">
        <v>704</v>
      </c>
      <c r="P338" s="43" t="s">
        <v>534</v>
      </c>
      <c r="Q338" s="46">
        <v>275</v>
      </c>
      <c r="R338" s="46">
        <v>0</v>
      </c>
      <c r="S338" s="46">
        <v>0</v>
      </c>
      <c r="T338" s="46">
        <v>0</v>
      </c>
      <c r="U338" s="46">
        <v>0</v>
      </c>
      <c r="V338" s="46">
        <v>0</v>
      </c>
      <c r="W338" s="46">
        <v>275</v>
      </c>
      <c r="X338" s="46">
        <v>275</v>
      </c>
      <c r="Y338" s="46">
        <v>0</v>
      </c>
      <c r="Z338" s="46">
        <v>0</v>
      </c>
      <c r="AA338" s="46">
        <v>0</v>
      </c>
      <c r="AB338" s="46">
        <v>0</v>
      </c>
      <c r="AC338" s="46">
        <v>0</v>
      </c>
      <c r="AD338" s="46">
        <v>0</v>
      </c>
      <c r="AE338" s="31"/>
      <c r="AF338" s="31"/>
      <c r="AG338" s="46">
        <v>0</v>
      </c>
      <c r="AH338" s="43">
        <f t="shared" si="58"/>
        <v>43497</v>
      </c>
      <c r="AI338" s="46"/>
      <c r="AJ338" s="43">
        <f t="shared" si="59"/>
        <v>43497</v>
      </c>
      <c r="AK338" s="43">
        <f t="shared" si="60"/>
        <v>46054</v>
      </c>
      <c r="AL338" s="47">
        <f t="shared" si="61"/>
        <v>73</v>
      </c>
      <c r="AM338" s="47">
        <f t="shared" si="62"/>
        <v>0</v>
      </c>
      <c r="AN338" s="47">
        <f t="shared" si="63"/>
        <v>61</v>
      </c>
      <c r="AO338" s="47">
        <f t="shared" si="64"/>
        <v>12</v>
      </c>
      <c r="AP338" s="47" t="b">
        <f t="shared" si="65"/>
        <v>0</v>
      </c>
      <c r="AQ338" s="47">
        <f t="shared" si="66"/>
        <v>0</v>
      </c>
      <c r="AR338" s="46">
        <f t="shared" si="67"/>
        <v>0</v>
      </c>
    </row>
    <row r="339" spans="2:45" x14ac:dyDescent="0.2">
      <c r="B339" s="40">
        <v>329</v>
      </c>
      <c r="C339" s="41" t="s">
        <v>1207</v>
      </c>
      <c r="D339" s="41" t="s">
        <v>1149</v>
      </c>
      <c r="E339" s="41">
        <v>721</v>
      </c>
      <c r="F339" s="41" t="s">
        <v>806</v>
      </c>
      <c r="G339" s="41" t="str">
        <f t="shared" si="57"/>
        <v>TS</v>
      </c>
      <c r="H339" s="42">
        <v>163606</v>
      </c>
      <c r="I339" s="43">
        <v>43524</v>
      </c>
      <c r="J339" s="43" t="s">
        <v>704</v>
      </c>
      <c r="K339" s="43" t="s">
        <v>704</v>
      </c>
      <c r="L339" s="44">
        <v>4</v>
      </c>
      <c r="M339" s="45" t="s">
        <v>1519</v>
      </c>
      <c r="N339" s="43" t="s">
        <v>704</v>
      </c>
      <c r="O339" s="43" t="s">
        <v>704</v>
      </c>
      <c r="P339" s="43" t="s">
        <v>534</v>
      </c>
      <c r="Q339" s="46">
        <v>263.43</v>
      </c>
      <c r="R339" s="46">
        <v>0</v>
      </c>
      <c r="S339" s="46">
        <v>0</v>
      </c>
      <c r="T339" s="46">
        <v>0</v>
      </c>
      <c r="U339" s="46">
        <v>0</v>
      </c>
      <c r="V339" s="46">
        <v>0</v>
      </c>
      <c r="W339" s="46">
        <v>263.43</v>
      </c>
      <c r="X339" s="46">
        <v>0</v>
      </c>
      <c r="Y339" s="46">
        <v>0</v>
      </c>
      <c r="Z339" s="46">
        <v>263.43</v>
      </c>
      <c r="AA339" s="46">
        <v>124.49000000000001</v>
      </c>
      <c r="AB339" s="46">
        <v>138.94</v>
      </c>
      <c r="AC339" s="46">
        <v>64.124407894736848</v>
      </c>
      <c r="AD339" s="46">
        <v>0</v>
      </c>
      <c r="AE339" s="49"/>
      <c r="AF339" s="31"/>
      <c r="AG339" s="46">
        <v>203.06062500000002</v>
      </c>
      <c r="AH339" s="43">
        <f t="shared" si="58"/>
        <v>43525</v>
      </c>
      <c r="AI339" s="43"/>
      <c r="AJ339" s="43">
        <f t="shared" si="59"/>
        <v>43525</v>
      </c>
      <c r="AK339" s="43">
        <f t="shared" si="60"/>
        <v>44986</v>
      </c>
      <c r="AL339" s="47">
        <f t="shared" si="61"/>
        <v>38</v>
      </c>
      <c r="AM339" s="47">
        <f t="shared" si="62"/>
        <v>5.343700657894737</v>
      </c>
      <c r="AN339" s="47">
        <f t="shared" si="63"/>
        <v>26</v>
      </c>
      <c r="AO339" s="47">
        <f t="shared" si="64"/>
        <v>12</v>
      </c>
      <c r="AP339" s="47" t="b">
        <f t="shared" si="65"/>
        <v>0</v>
      </c>
      <c r="AQ339" s="47">
        <f t="shared" si="66"/>
        <v>64.124407894736848</v>
      </c>
      <c r="AR339" s="46">
        <f t="shared" si="67"/>
        <v>0</v>
      </c>
      <c r="AS339" s="48"/>
    </row>
    <row r="340" spans="2:45" x14ac:dyDescent="0.2">
      <c r="B340" s="40">
        <v>330</v>
      </c>
      <c r="C340" s="41" t="s">
        <v>1191</v>
      </c>
      <c r="D340" s="41" t="s">
        <v>1149</v>
      </c>
      <c r="E340" s="41">
        <v>721</v>
      </c>
      <c r="F340" s="41" t="s">
        <v>806</v>
      </c>
      <c r="G340" s="41" t="str">
        <f t="shared" si="57"/>
        <v>TS</v>
      </c>
      <c r="H340" s="42">
        <v>163603</v>
      </c>
      <c r="I340" s="43">
        <v>43496</v>
      </c>
      <c r="J340" s="43" t="s">
        <v>704</v>
      </c>
      <c r="K340" s="43" t="s">
        <v>704</v>
      </c>
      <c r="L340" s="44">
        <v>0</v>
      </c>
      <c r="M340" s="45" t="s">
        <v>1519</v>
      </c>
      <c r="N340" s="43" t="s">
        <v>704</v>
      </c>
      <c r="O340" s="43" t="s">
        <v>704</v>
      </c>
      <c r="P340" s="43" t="s">
        <v>534</v>
      </c>
      <c r="Q340" s="46">
        <v>136.22999999999999</v>
      </c>
      <c r="R340" s="46">
        <v>0</v>
      </c>
      <c r="S340" s="46">
        <v>0</v>
      </c>
      <c r="T340" s="46">
        <v>0</v>
      </c>
      <c r="U340" s="46">
        <v>0</v>
      </c>
      <c r="V340" s="46">
        <v>0</v>
      </c>
      <c r="W340" s="46">
        <v>136.22999999999999</v>
      </c>
      <c r="X340" s="46">
        <v>0</v>
      </c>
      <c r="Y340" s="46">
        <v>0</v>
      </c>
      <c r="Z340" s="46">
        <v>136.22999999999999</v>
      </c>
      <c r="AA340" s="46">
        <v>136.22999999999999</v>
      </c>
      <c r="AB340" s="46">
        <v>0</v>
      </c>
      <c r="AC340" s="46">
        <v>0</v>
      </c>
      <c r="AD340" s="46">
        <v>0</v>
      </c>
      <c r="AE340" s="31"/>
      <c r="AF340" s="31"/>
      <c r="AG340" s="46">
        <v>0</v>
      </c>
      <c r="AH340" s="43">
        <f t="shared" si="58"/>
        <v>43497</v>
      </c>
      <c r="AI340" s="46"/>
      <c r="AJ340" s="43">
        <f t="shared" si="59"/>
        <v>43497</v>
      </c>
      <c r="AK340" s="43">
        <f t="shared" si="60"/>
        <v>43497</v>
      </c>
      <c r="AL340" s="47" t="b">
        <f t="shared" si="61"/>
        <v>0</v>
      </c>
      <c r="AM340" s="47" t="b">
        <f t="shared" si="62"/>
        <v>0</v>
      </c>
      <c r="AN340" s="47" t="b">
        <f t="shared" si="63"/>
        <v>0</v>
      </c>
      <c r="AO340" s="47">
        <f t="shared" si="64"/>
        <v>0</v>
      </c>
      <c r="AP340" s="47" t="b">
        <f t="shared" si="65"/>
        <v>1</v>
      </c>
      <c r="AQ340" s="47">
        <f t="shared" si="66"/>
        <v>0</v>
      </c>
      <c r="AR340" s="46">
        <f t="shared" si="67"/>
        <v>0</v>
      </c>
      <c r="AS340" s="48"/>
    </row>
    <row r="341" spans="2:45" x14ac:dyDescent="0.2">
      <c r="B341" s="40">
        <v>331</v>
      </c>
      <c r="C341" s="41" t="s">
        <v>1187</v>
      </c>
      <c r="D341" s="41" t="s">
        <v>1149</v>
      </c>
      <c r="E341" s="41">
        <v>721</v>
      </c>
      <c r="F341" s="41" t="s">
        <v>806</v>
      </c>
      <c r="G341" s="41" t="str">
        <f t="shared" si="57"/>
        <v>TS</v>
      </c>
      <c r="H341" s="42">
        <v>163604</v>
      </c>
      <c r="I341" s="43">
        <v>43496</v>
      </c>
      <c r="J341" s="43" t="s">
        <v>704</v>
      </c>
      <c r="K341" s="43" t="s">
        <v>704</v>
      </c>
      <c r="L341" s="44">
        <v>0</v>
      </c>
      <c r="M341" s="45" t="s">
        <v>1519</v>
      </c>
      <c r="N341" s="43" t="s">
        <v>704</v>
      </c>
      <c r="O341" s="43" t="s">
        <v>704</v>
      </c>
      <c r="P341" s="43" t="s">
        <v>534</v>
      </c>
      <c r="Q341" s="46">
        <v>100.38</v>
      </c>
      <c r="R341" s="46">
        <v>0</v>
      </c>
      <c r="S341" s="46">
        <v>0</v>
      </c>
      <c r="T341" s="46">
        <v>0</v>
      </c>
      <c r="U341" s="46">
        <v>0</v>
      </c>
      <c r="V341" s="46">
        <v>0</v>
      </c>
      <c r="W341" s="46">
        <v>100.38</v>
      </c>
      <c r="X341" s="46">
        <v>0</v>
      </c>
      <c r="Y341" s="46">
        <v>0</v>
      </c>
      <c r="Z341" s="46">
        <v>100.38</v>
      </c>
      <c r="AA341" s="46">
        <v>100.38</v>
      </c>
      <c r="AB341" s="46">
        <v>0</v>
      </c>
      <c r="AC341" s="46">
        <v>0</v>
      </c>
      <c r="AD341" s="46">
        <v>0</v>
      </c>
      <c r="AE341" s="31"/>
      <c r="AF341" s="31"/>
      <c r="AG341" s="46">
        <v>0</v>
      </c>
      <c r="AH341" s="43">
        <f t="shared" si="58"/>
        <v>43497</v>
      </c>
      <c r="AI341" s="46"/>
      <c r="AJ341" s="43">
        <f t="shared" si="59"/>
        <v>43497</v>
      </c>
      <c r="AK341" s="43">
        <f t="shared" si="60"/>
        <v>43497</v>
      </c>
      <c r="AL341" s="47" t="b">
        <f t="shared" si="61"/>
        <v>0</v>
      </c>
      <c r="AM341" s="47" t="b">
        <f t="shared" si="62"/>
        <v>0</v>
      </c>
      <c r="AN341" s="47" t="b">
        <f t="shared" si="63"/>
        <v>0</v>
      </c>
      <c r="AO341" s="47">
        <f t="shared" si="64"/>
        <v>0</v>
      </c>
      <c r="AP341" s="47" t="b">
        <f t="shared" si="65"/>
        <v>1</v>
      </c>
      <c r="AQ341" s="47">
        <f t="shared" si="66"/>
        <v>0</v>
      </c>
      <c r="AR341" s="46">
        <f t="shared" si="67"/>
        <v>0</v>
      </c>
      <c r="AS341" s="48"/>
    </row>
    <row r="342" spans="2:45" x14ac:dyDescent="0.2">
      <c r="B342" s="40">
        <v>332</v>
      </c>
      <c r="C342" s="41" t="s">
        <v>1203</v>
      </c>
      <c r="D342" s="41" t="s">
        <v>1149</v>
      </c>
      <c r="E342" s="41">
        <v>721</v>
      </c>
      <c r="F342" s="41" t="s">
        <v>806</v>
      </c>
      <c r="G342" s="41" t="str">
        <f t="shared" si="57"/>
        <v>TS</v>
      </c>
      <c r="H342" s="42">
        <v>163605</v>
      </c>
      <c r="I342" s="43">
        <v>43496</v>
      </c>
      <c r="J342" s="43" t="s">
        <v>704</v>
      </c>
      <c r="K342" s="43" t="s">
        <v>704</v>
      </c>
      <c r="L342" s="44">
        <v>0</v>
      </c>
      <c r="M342" s="45" t="s">
        <v>1519</v>
      </c>
      <c r="N342" s="43" t="s">
        <v>704</v>
      </c>
      <c r="O342" s="43" t="s">
        <v>704</v>
      </c>
      <c r="P342" s="43" t="s">
        <v>534</v>
      </c>
      <c r="Q342" s="46">
        <v>60</v>
      </c>
      <c r="R342" s="46">
        <v>0</v>
      </c>
      <c r="S342" s="46">
        <v>0</v>
      </c>
      <c r="T342" s="46">
        <v>0</v>
      </c>
      <c r="U342" s="46">
        <v>0</v>
      </c>
      <c r="V342" s="46">
        <v>0</v>
      </c>
      <c r="W342" s="46">
        <v>60</v>
      </c>
      <c r="X342" s="46">
        <v>0</v>
      </c>
      <c r="Y342" s="46">
        <v>0</v>
      </c>
      <c r="Z342" s="46">
        <v>60</v>
      </c>
      <c r="AA342" s="46">
        <v>60</v>
      </c>
      <c r="AB342" s="46">
        <v>0</v>
      </c>
      <c r="AC342" s="46">
        <v>0</v>
      </c>
      <c r="AD342" s="46">
        <v>0</v>
      </c>
      <c r="AE342" s="31"/>
      <c r="AF342" s="31"/>
      <c r="AG342" s="46">
        <v>0</v>
      </c>
      <c r="AH342" s="43">
        <f t="shared" si="58"/>
        <v>43497</v>
      </c>
      <c r="AI342" s="46"/>
      <c r="AJ342" s="43">
        <f t="shared" si="59"/>
        <v>43497</v>
      </c>
      <c r="AK342" s="43">
        <f t="shared" si="60"/>
        <v>43497</v>
      </c>
      <c r="AL342" s="47" t="b">
        <f t="shared" si="61"/>
        <v>0</v>
      </c>
      <c r="AM342" s="47" t="b">
        <f t="shared" si="62"/>
        <v>0</v>
      </c>
      <c r="AN342" s="47" t="b">
        <f t="shared" si="63"/>
        <v>0</v>
      </c>
      <c r="AO342" s="47">
        <f t="shared" si="64"/>
        <v>0</v>
      </c>
      <c r="AP342" s="47" t="b">
        <f t="shared" si="65"/>
        <v>1</v>
      </c>
      <c r="AQ342" s="47">
        <f t="shared" si="66"/>
        <v>0</v>
      </c>
      <c r="AR342" s="46">
        <f t="shared" si="67"/>
        <v>0</v>
      </c>
      <c r="AS342" s="48"/>
    </row>
    <row r="343" spans="2:45" x14ac:dyDescent="0.2">
      <c r="B343" s="40">
        <v>333</v>
      </c>
      <c r="C343" s="41" t="s">
        <v>1187</v>
      </c>
      <c r="D343" s="41" t="s">
        <v>1149</v>
      </c>
      <c r="E343" s="41">
        <v>721</v>
      </c>
      <c r="F343" s="41" t="s">
        <v>806</v>
      </c>
      <c r="G343" s="41" t="str">
        <f t="shared" si="57"/>
        <v>TS</v>
      </c>
      <c r="H343" s="42">
        <v>163571</v>
      </c>
      <c r="I343" s="43">
        <v>43312</v>
      </c>
      <c r="J343" s="43" t="s">
        <v>704</v>
      </c>
      <c r="K343" s="43" t="s">
        <v>704</v>
      </c>
      <c r="L343" s="44">
        <v>5</v>
      </c>
      <c r="M343" s="45" t="s">
        <v>1519</v>
      </c>
      <c r="N343" s="43" t="s">
        <v>704</v>
      </c>
      <c r="O343" s="43" t="s">
        <v>704</v>
      </c>
      <c r="P343" s="43" t="s">
        <v>534</v>
      </c>
      <c r="Q343" s="46">
        <v>14.17</v>
      </c>
      <c r="R343" s="46">
        <v>0</v>
      </c>
      <c r="S343" s="46">
        <v>0</v>
      </c>
      <c r="T343" s="46">
        <v>0</v>
      </c>
      <c r="U343" s="46">
        <v>0</v>
      </c>
      <c r="V343" s="46">
        <v>0</v>
      </c>
      <c r="W343" s="46">
        <v>14.17</v>
      </c>
      <c r="X343" s="46">
        <v>0</v>
      </c>
      <c r="Y343" s="46">
        <v>0</v>
      </c>
      <c r="Z343" s="46">
        <v>14.17</v>
      </c>
      <c r="AA343" s="46">
        <v>14.17</v>
      </c>
      <c r="AB343" s="46">
        <v>0</v>
      </c>
      <c r="AC343" s="46">
        <v>0</v>
      </c>
      <c r="AD343" s="46">
        <v>0</v>
      </c>
      <c r="AE343" s="31"/>
      <c r="AF343" s="31"/>
      <c r="AG343" s="46">
        <v>0</v>
      </c>
      <c r="AH343" s="43">
        <f t="shared" si="58"/>
        <v>43313</v>
      </c>
      <c r="AI343" s="46"/>
      <c r="AJ343" s="43">
        <f t="shared" si="59"/>
        <v>43313</v>
      </c>
      <c r="AK343" s="43">
        <f t="shared" si="60"/>
        <v>45139</v>
      </c>
      <c r="AL343" s="47">
        <f t="shared" si="61"/>
        <v>43</v>
      </c>
      <c r="AM343" s="47">
        <f t="shared" si="62"/>
        <v>0</v>
      </c>
      <c r="AN343" s="47">
        <f t="shared" si="63"/>
        <v>31</v>
      </c>
      <c r="AO343" s="47">
        <f t="shared" si="64"/>
        <v>12</v>
      </c>
      <c r="AP343" s="47" t="b">
        <f t="shared" si="65"/>
        <v>0</v>
      </c>
      <c r="AQ343" s="47">
        <f t="shared" si="66"/>
        <v>0</v>
      </c>
      <c r="AR343" s="46">
        <f t="shared" si="67"/>
        <v>0</v>
      </c>
    </row>
    <row r="344" spans="2:45" x14ac:dyDescent="0.2">
      <c r="B344" s="40">
        <v>334</v>
      </c>
      <c r="C344" s="41" t="s">
        <v>1191</v>
      </c>
      <c r="D344" s="41" t="s">
        <v>1149</v>
      </c>
      <c r="E344" s="41">
        <v>721</v>
      </c>
      <c r="F344" s="41" t="s">
        <v>806</v>
      </c>
      <c r="G344" s="41" t="str">
        <f t="shared" si="57"/>
        <v>TS</v>
      </c>
      <c r="H344" s="42">
        <v>163572</v>
      </c>
      <c r="I344" s="43">
        <v>43312</v>
      </c>
      <c r="J344" s="43" t="s">
        <v>704</v>
      </c>
      <c r="K344" s="43" t="s">
        <v>704</v>
      </c>
      <c r="L344" s="44">
        <v>5</v>
      </c>
      <c r="M344" s="45" t="s">
        <v>1519</v>
      </c>
      <c r="N344" s="43" t="s">
        <v>704</v>
      </c>
      <c r="O344" s="43" t="s">
        <v>704</v>
      </c>
      <c r="P344" s="43" t="s">
        <v>534</v>
      </c>
      <c r="Q344" s="46">
        <v>35.409999999999997</v>
      </c>
      <c r="R344" s="46">
        <v>0</v>
      </c>
      <c r="S344" s="46">
        <v>0</v>
      </c>
      <c r="T344" s="46">
        <v>0</v>
      </c>
      <c r="U344" s="46">
        <v>0</v>
      </c>
      <c r="V344" s="46">
        <v>0</v>
      </c>
      <c r="W344" s="46">
        <v>35.409999999999997</v>
      </c>
      <c r="X344" s="46">
        <v>0</v>
      </c>
      <c r="Y344" s="46">
        <v>0</v>
      </c>
      <c r="Z344" s="46">
        <v>35.409999999999997</v>
      </c>
      <c r="AA344" s="46">
        <v>35.409999999999997</v>
      </c>
      <c r="AB344" s="46">
        <v>0</v>
      </c>
      <c r="AC344" s="46">
        <v>0</v>
      </c>
      <c r="AD344" s="46">
        <v>0</v>
      </c>
      <c r="AE344" s="31"/>
      <c r="AF344" s="31"/>
      <c r="AG344" s="46">
        <v>0</v>
      </c>
      <c r="AH344" s="43">
        <f t="shared" si="58"/>
        <v>43313</v>
      </c>
      <c r="AI344" s="46"/>
      <c r="AJ344" s="43">
        <f t="shared" si="59"/>
        <v>43313</v>
      </c>
      <c r="AK344" s="43">
        <f t="shared" si="60"/>
        <v>45139</v>
      </c>
      <c r="AL344" s="47">
        <f t="shared" si="61"/>
        <v>43</v>
      </c>
      <c r="AM344" s="47">
        <f t="shared" si="62"/>
        <v>0</v>
      </c>
      <c r="AN344" s="47">
        <f t="shared" si="63"/>
        <v>31</v>
      </c>
      <c r="AO344" s="47">
        <f t="shared" si="64"/>
        <v>12</v>
      </c>
      <c r="AP344" s="47" t="b">
        <f t="shared" si="65"/>
        <v>0</v>
      </c>
      <c r="AQ344" s="47">
        <f t="shared" si="66"/>
        <v>0</v>
      </c>
      <c r="AR344" s="46">
        <f t="shared" si="67"/>
        <v>0</v>
      </c>
    </row>
    <row r="345" spans="2:45" x14ac:dyDescent="0.2">
      <c r="B345" s="40">
        <v>335</v>
      </c>
      <c r="C345" s="41" t="s">
        <v>1193</v>
      </c>
      <c r="D345" s="41" t="s">
        <v>1149</v>
      </c>
      <c r="E345" s="41">
        <v>721</v>
      </c>
      <c r="F345" s="41" t="s">
        <v>806</v>
      </c>
      <c r="G345" s="41" t="str">
        <f t="shared" si="57"/>
        <v>TS</v>
      </c>
      <c r="H345" s="42">
        <v>163573</v>
      </c>
      <c r="I345" s="43">
        <v>43312</v>
      </c>
      <c r="J345" s="43" t="s">
        <v>704</v>
      </c>
      <c r="K345" s="43" t="s">
        <v>704</v>
      </c>
      <c r="L345" s="44">
        <v>5</v>
      </c>
      <c r="M345" s="45" t="s">
        <v>1519</v>
      </c>
      <c r="N345" s="43" t="s">
        <v>704</v>
      </c>
      <c r="O345" s="43" t="s">
        <v>704</v>
      </c>
      <c r="P345" s="43" t="s">
        <v>534</v>
      </c>
      <c r="Q345" s="46">
        <v>37.24</v>
      </c>
      <c r="R345" s="46">
        <v>0</v>
      </c>
      <c r="S345" s="46">
        <v>0</v>
      </c>
      <c r="T345" s="46">
        <v>0</v>
      </c>
      <c r="U345" s="46">
        <v>0</v>
      </c>
      <c r="V345" s="46">
        <v>0</v>
      </c>
      <c r="W345" s="46">
        <v>37.24</v>
      </c>
      <c r="X345" s="46">
        <v>0</v>
      </c>
      <c r="Y345" s="46">
        <v>0</v>
      </c>
      <c r="Z345" s="46">
        <v>37.24</v>
      </c>
      <c r="AA345" s="46">
        <v>37.24</v>
      </c>
      <c r="AB345" s="46">
        <v>0</v>
      </c>
      <c r="AC345" s="46">
        <v>0</v>
      </c>
      <c r="AD345" s="46">
        <v>0</v>
      </c>
      <c r="AE345" s="31"/>
      <c r="AF345" s="31"/>
      <c r="AG345" s="46">
        <v>0</v>
      </c>
      <c r="AH345" s="43">
        <f t="shared" si="58"/>
        <v>43313</v>
      </c>
      <c r="AI345" s="46"/>
      <c r="AJ345" s="43">
        <f t="shared" si="59"/>
        <v>43313</v>
      </c>
      <c r="AK345" s="43">
        <f t="shared" si="60"/>
        <v>45139</v>
      </c>
      <c r="AL345" s="47">
        <f t="shared" si="61"/>
        <v>43</v>
      </c>
      <c r="AM345" s="47">
        <f t="shared" si="62"/>
        <v>0</v>
      </c>
      <c r="AN345" s="47">
        <f t="shared" si="63"/>
        <v>31</v>
      </c>
      <c r="AO345" s="47">
        <f t="shared" si="64"/>
        <v>12</v>
      </c>
      <c r="AP345" s="47" t="b">
        <f t="shared" si="65"/>
        <v>0</v>
      </c>
      <c r="AQ345" s="47">
        <f t="shared" si="66"/>
        <v>0</v>
      </c>
      <c r="AR345" s="46">
        <f t="shared" si="67"/>
        <v>0</v>
      </c>
    </row>
    <row r="346" spans="2:45" x14ac:dyDescent="0.2">
      <c r="B346" s="40">
        <v>336</v>
      </c>
      <c r="C346" s="41" t="s">
        <v>1193</v>
      </c>
      <c r="D346" s="41" t="s">
        <v>1149</v>
      </c>
      <c r="E346" s="41">
        <v>721</v>
      </c>
      <c r="F346" s="41" t="s">
        <v>806</v>
      </c>
      <c r="G346" s="41" t="str">
        <f t="shared" si="57"/>
        <v>TS</v>
      </c>
      <c r="H346" s="42">
        <v>163574</v>
      </c>
      <c r="I346" s="43">
        <v>43312</v>
      </c>
      <c r="J346" s="43" t="s">
        <v>704</v>
      </c>
      <c r="K346" s="43" t="s">
        <v>704</v>
      </c>
      <c r="L346" s="44">
        <v>5</v>
      </c>
      <c r="M346" s="45" t="s">
        <v>1519</v>
      </c>
      <c r="N346" s="43" t="s">
        <v>704</v>
      </c>
      <c r="O346" s="43" t="s">
        <v>704</v>
      </c>
      <c r="P346" s="43" t="s">
        <v>534</v>
      </c>
      <c r="Q346" s="46">
        <v>28.97</v>
      </c>
      <c r="R346" s="46">
        <v>0</v>
      </c>
      <c r="S346" s="46">
        <v>0</v>
      </c>
      <c r="T346" s="46">
        <v>0</v>
      </c>
      <c r="U346" s="46">
        <v>0</v>
      </c>
      <c r="V346" s="46">
        <v>0</v>
      </c>
      <c r="W346" s="46">
        <v>28.97</v>
      </c>
      <c r="X346" s="46">
        <v>0</v>
      </c>
      <c r="Y346" s="46">
        <v>0</v>
      </c>
      <c r="Z346" s="46">
        <v>28.97</v>
      </c>
      <c r="AA346" s="46">
        <v>28.97</v>
      </c>
      <c r="AB346" s="46">
        <v>0</v>
      </c>
      <c r="AC346" s="46">
        <v>0</v>
      </c>
      <c r="AD346" s="46">
        <v>0</v>
      </c>
      <c r="AE346" s="31"/>
      <c r="AF346" s="31"/>
      <c r="AG346" s="46">
        <v>0</v>
      </c>
      <c r="AH346" s="43">
        <f t="shared" si="58"/>
        <v>43313</v>
      </c>
      <c r="AI346" s="46"/>
      <c r="AJ346" s="43">
        <f t="shared" si="59"/>
        <v>43313</v>
      </c>
      <c r="AK346" s="43">
        <f t="shared" si="60"/>
        <v>45139</v>
      </c>
      <c r="AL346" s="47">
        <f t="shared" si="61"/>
        <v>43</v>
      </c>
      <c r="AM346" s="47">
        <f t="shared" si="62"/>
        <v>0</v>
      </c>
      <c r="AN346" s="47">
        <f t="shared" si="63"/>
        <v>31</v>
      </c>
      <c r="AO346" s="47">
        <f t="shared" si="64"/>
        <v>12</v>
      </c>
      <c r="AP346" s="47" t="b">
        <f t="shared" si="65"/>
        <v>0</v>
      </c>
      <c r="AQ346" s="47">
        <f t="shared" si="66"/>
        <v>0</v>
      </c>
      <c r="AR346" s="46">
        <f t="shared" si="67"/>
        <v>0</v>
      </c>
    </row>
    <row r="347" spans="2:45" x14ac:dyDescent="0.2">
      <c r="B347" s="40">
        <v>337</v>
      </c>
      <c r="C347" s="41" t="s">
        <v>1194</v>
      </c>
      <c r="D347" s="41" t="s">
        <v>1149</v>
      </c>
      <c r="E347" s="41">
        <v>721</v>
      </c>
      <c r="F347" s="41" t="s">
        <v>806</v>
      </c>
      <c r="G347" s="41" t="str">
        <f t="shared" si="57"/>
        <v>TS</v>
      </c>
      <c r="H347" s="42">
        <v>163575</v>
      </c>
      <c r="I347" s="43">
        <v>43312</v>
      </c>
      <c r="J347" s="43" t="s">
        <v>704</v>
      </c>
      <c r="K347" s="43" t="s">
        <v>704</v>
      </c>
      <c r="L347" s="44">
        <v>5</v>
      </c>
      <c r="M347" s="45" t="s">
        <v>1519</v>
      </c>
      <c r="N347" s="43" t="s">
        <v>704</v>
      </c>
      <c r="O347" s="43" t="s">
        <v>704</v>
      </c>
      <c r="P347" s="43" t="s">
        <v>534</v>
      </c>
      <c r="Q347" s="46">
        <v>57.64</v>
      </c>
      <c r="R347" s="46">
        <v>0</v>
      </c>
      <c r="S347" s="46">
        <v>0</v>
      </c>
      <c r="T347" s="46">
        <v>0</v>
      </c>
      <c r="U347" s="46">
        <v>0</v>
      </c>
      <c r="V347" s="46">
        <v>0</v>
      </c>
      <c r="W347" s="46">
        <v>57.64</v>
      </c>
      <c r="X347" s="46">
        <v>0</v>
      </c>
      <c r="Y347" s="46">
        <v>0</v>
      </c>
      <c r="Z347" s="46">
        <v>57.64</v>
      </c>
      <c r="AA347" s="46">
        <v>57.64</v>
      </c>
      <c r="AB347" s="46">
        <v>0</v>
      </c>
      <c r="AC347" s="46">
        <v>0</v>
      </c>
      <c r="AD347" s="46">
        <v>0</v>
      </c>
      <c r="AE347" s="31"/>
      <c r="AF347" s="31"/>
      <c r="AG347" s="46">
        <v>0</v>
      </c>
      <c r="AH347" s="43">
        <f t="shared" si="58"/>
        <v>43313</v>
      </c>
      <c r="AI347" s="46"/>
      <c r="AJ347" s="43">
        <f t="shared" si="59"/>
        <v>43313</v>
      </c>
      <c r="AK347" s="43">
        <f t="shared" si="60"/>
        <v>45139</v>
      </c>
      <c r="AL347" s="47">
        <f t="shared" si="61"/>
        <v>43</v>
      </c>
      <c r="AM347" s="47">
        <f t="shared" si="62"/>
        <v>0</v>
      </c>
      <c r="AN347" s="47">
        <f t="shared" si="63"/>
        <v>31</v>
      </c>
      <c r="AO347" s="47">
        <f t="shared" si="64"/>
        <v>12</v>
      </c>
      <c r="AP347" s="47" t="b">
        <f t="shared" si="65"/>
        <v>0</v>
      </c>
      <c r="AQ347" s="47">
        <f t="shared" si="66"/>
        <v>0</v>
      </c>
      <c r="AR347" s="46">
        <f t="shared" si="67"/>
        <v>0</v>
      </c>
    </row>
    <row r="348" spans="2:45" x14ac:dyDescent="0.2">
      <c r="B348" s="40">
        <v>338</v>
      </c>
      <c r="C348" s="41" t="s">
        <v>1191</v>
      </c>
      <c r="D348" s="41" t="s">
        <v>1149</v>
      </c>
      <c r="E348" s="41">
        <v>721</v>
      </c>
      <c r="F348" s="41" t="s">
        <v>806</v>
      </c>
      <c r="G348" s="41" t="str">
        <f t="shared" si="57"/>
        <v>TS</v>
      </c>
      <c r="H348" s="42">
        <v>163607</v>
      </c>
      <c r="I348" s="43">
        <v>43524</v>
      </c>
      <c r="J348" s="43" t="s">
        <v>704</v>
      </c>
      <c r="K348" s="43" t="s">
        <v>704</v>
      </c>
      <c r="L348" s="44">
        <v>5</v>
      </c>
      <c r="M348" s="45" t="s">
        <v>1519</v>
      </c>
      <c r="N348" s="43" t="s">
        <v>704</v>
      </c>
      <c r="O348" s="43" t="s">
        <v>704</v>
      </c>
      <c r="P348" s="43" t="s">
        <v>534</v>
      </c>
      <c r="Q348" s="46">
        <v>129.06</v>
      </c>
      <c r="R348" s="46">
        <v>0</v>
      </c>
      <c r="S348" s="46">
        <v>0</v>
      </c>
      <c r="T348" s="46">
        <v>0</v>
      </c>
      <c r="U348" s="46">
        <v>0</v>
      </c>
      <c r="V348" s="46">
        <v>0</v>
      </c>
      <c r="W348" s="46">
        <v>129.06</v>
      </c>
      <c r="X348" s="46">
        <v>0</v>
      </c>
      <c r="Y348" s="46">
        <v>0</v>
      </c>
      <c r="Z348" s="46">
        <v>129.06</v>
      </c>
      <c r="AA348" s="46">
        <v>48.960000000000008</v>
      </c>
      <c r="AB348" s="46">
        <v>80.099999999999994</v>
      </c>
      <c r="AC348" s="46">
        <v>25.295760000000001</v>
      </c>
      <c r="AD348" s="46">
        <v>0</v>
      </c>
      <c r="AE348" s="31"/>
      <c r="AF348" s="31"/>
      <c r="AG348" s="46">
        <v>105.399</v>
      </c>
      <c r="AH348" s="43">
        <f t="shared" si="58"/>
        <v>43525</v>
      </c>
      <c r="AI348" s="43"/>
      <c r="AJ348" s="43">
        <f t="shared" si="59"/>
        <v>43525</v>
      </c>
      <c r="AK348" s="43">
        <f t="shared" si="60"/>
        <v>45352</v>
      </c>
      <c r="AL348" s="47">
        <f t="shared" si="61"/>
        <v>50</v>
      </c>
      <c r="AM348" s="47">
        <f t="shared" si="62"/>
        <v>2.10798</v>
      </c>
      <c r="AN348" s="47">
        <f t="shared" si="63"/>
        <v>38</v>
      </c>
      <c r="AO348" s="47">
        <f t="shared" si="64"/>
        <v>12</v>
      </c>
      <c r="AP348" s="47" t="b">
        <f t="shared" si="65"/>
        <v>0</v>
      </c>
      <c r="AQ348" s="47">
        <f t="shared" si="66"/>
        <v>25.295760000000001</v>
      </c>
      <c r="AR348" s="46">
        <f t="shared" si="67"/>
        <v>0</v>
      </c>
      <c r="AS348" s="48"/>
    </row>
    <row r="349" spans="2:45" x14ac:dyDescent="0.2">
      <c r="B349" s="40">
        <v>339</v>
      </c>
      <c r="C349" s="41" t="s">
        <v>1187</v>
      </c>
      <c r="D349" s="41" t="s">
        <v>1149</v>
      </c>
      <c r="E349" s="41">
        <v>721</v>
      </c>
      <c r="F349" s="41" t="s">
        <v>806</v>
      </c>
      <c r="G349" s="41" t="str">
        <f t="shared" si="57"/>
        <v>TS</v>
      </c>
      <c r="H349" s="42">
        <v>163608</v>
      </c>
      <c r="I349" s="43">
        <v>43524</v>
      </c>
      <c r="J349" s="43" t="s">
        <v>704</v>
      </c>
      <c r="K349" s="43" t="s">
        <v>704</v>
      </c>
      <c r="L349" s="44">
        <v>5</v>
      </c>
      <c r="M349" s="45" t="s">
        <v>1519</v>
      </c>
      <c r="N349" s="43" t="s">
        <v>704</v>
      </c>
      <c r="O349" s="43" t="s">
        <v>704</v>
      </c>
      <c r="P349" s="43" t="s">
        <v>534</v>
      </c>
      <c r="Q349" s="46">
        <v>71.7</v>
      </c>
      <c r="R349" s="46">
        <v>0</v>
      </c>
      <c r="S349" s="46">
        <v>0</v>
      </c>
      <c r="T349" s="46">
        <v>0</v>
      </c>
      <c r="U349" s="46">
        <v>0</v>
      </c>
      <c r="V349" s="46">
        <v>0</v>
      </c>
      <c r="W349" s="46">
        <v>71.7</v>
      </c>
      <c r="X349" s="46">
        <v>0</v>
      </c>
      <c r="Y349" s="46">
        <v>0</v>
      </c>
      <c r="Z349" s="46">
        <v>71.7</v>
      </c>
      <c r="AA349" s="46">
        <v>27.200000000000003</v>
      </c>
      <c r="AB349" s="46">
        <v>44.5</v>
      </c>
      <c r="AC349" s="46">
        <v>14.0532</v>
      </c>
      <c r="AD349" s="46">
        <v>0</v>
      </c>
      <c r="AE349" s="31"/>
      <c r="AF349" s="31"/>
      <c r="AG349" s="46">
        <v>58.555</v>
      </c>
      <c r="AH349" s="43">
        <f t="shared" si="58"/>
        <v>43525</v>
      </c>
      <c r="AI349" s="46"/>
      <c r="AJ349" s="43">
        <f t="shared" si="59"/>
        <v>43525</v>
      </c>
      <c r="AK349" s="43">
        <f t="shared" si="60"/>
        <v>45352</v>
      </c>
      <c r="AL349" s="47">
        <f t="shared" si="61"/>
        <v>50</v>
      </c>
      <c r="AM349" s="47">
        <f t="shared" si="62"/>
        <v>1.1711</v>
      </c>
      <c r="AN349" s="47">
        <f t="shared" si="63"/>
        <v>38</v>
      </c>
      <c r="AO349" s="47">
        <f t="shared" si="64"/>
        <v>12</v>
      </c>
      <c r="AP349" s="47" t="b">
        <f t="shared" si="65"/>
        <v>0</v>
      </c>
      <c r="AQ349" s="47">
        <f t="shared" si="66"/>
        <v>14.0532</v>
      </c>
      <c r="AR349" s="46">
        <f t="shared" si="67"/>
        <v>0</v>
      </c>
      <c r="AS349" s="48"/>
    </row>
    <row r="350" spans="2:45" x14ac:dyDescent="0.2">
      <c r="B350" s="40">
        <v>340</v>
      </c>
      <c r="C350" s="41" t="s">
        <v>1202</v>
      </c>
      <c r="D350" s="41" t="s">
        <v>1149</v>
      </c>
      <c r="E350" s="41">
        <v>721</v>
      </c>
      <c r="F350" s="41" t="s">
        <v>806</v>
      </c>
      <c r="G350" s="41" t="str">
        <f t="shared" si="57"/>
        <v>TS</v>
      </c>
      <c r="H350" s="42">
        <v>163609</v>
      </c>
      <c r="I350" s="43">
        <v>43524</v>
      </c>
      <c r="J350" s="43" t="s">
        <v>704</v>
      </c>
      <c r="K350" s="43" t="s">
        <v>704</v>
      </c>
      <c r="L350" s="44">
        <v>5</v>
      </c>
      <c r="M350" s="45" t="s">
        <v>1519</v>
      </c>
      <c r="N350" s="43" t="s">
        <v>704</v>
      </c>
      <c r="O350" s="43" t="s">
        <v>704</v>
      </c>
      <c r="P350" s="43" t="s">
        <v>534</v>
      </c>
      <c r="Q350" s="46">
        <v>27</v>
      </c>
      <c r="R350" s="46">
        <v>0</v>
      </c>
      <c r="S350" s="46">
        <v>0</v>
      </c>
      <c r="T350" s="46">
        <v>0</v>
      </c>
      <c r="U350" s="46">
        <v>0</v>
      </c>
      <c r="V350" s="46">
        <v>0</v>
      </c>
      <c r="W350" s="46">
        <v>27</v>
      </c>
      <c r="X350" s="46">
        <v>0</v>
      </c>
      <c r="Y350" s="46">
        <v>0</v>
      </c>
      <c r="Z350" s="46">
        <v>27</v>
      </c>
      <c r="AA350" s="46">
        <v>10.239999999999998</v>
      </c>
      <c r="AB350" s="46">
        <v>16.760000000000002</v>
      </c>
      <c r="AC350" s="46">
        <v>5.2919999999999998</v>
      </c>
      <c r="AD350" s="46">
        <v>0</v>
      </c>
      <c r="AE350" s="31"/>
      <c r="AF350" s="31"/>
      <c r="AG350" s="46">
        <v>22.05</v>
      </c>
      <c r="AH350" s="43">
        <f t="shared" si="58"/>
        <v>43525</v>
      </c>
      <c r="AI350" s="46"/>
      <c r="AJ350" s="43">
        <f t="shared" si="59"/>
        <v>43525</v>
      </c>
      <c r="AK350" s="43">
        <f t="shared" si="60"/>
        <v>45352</v>
      </c>
      <c r="AL350" s="47">
        <f t="shared" si="61"/>
        <v>50</v>
      </c>
      <c r="AM350" s="47">
        <f t="shared" si="62"/>
        <v>0.441</v>
      </c>
      <c r="AN350" s="47">
        <f t="shared" si="63"/>
        <v>38</v>
      </c>
      <c r="AO350" s="47">
        <f t="shared" si="64"/>
        <v>12</v>
      </c>
      <c r="AP350" s="47" t="b">
        <f t="shared" si="65"/>
        <v>0</v>
      </c>
      <c r="AQ350" s="47">
        <f t="shared" si="66"/>
        <v>5.2919999999999998</v>
      </c>
      <c r="AR350" s="46">
        <f t="shared" si="67"/>
        <v>0</v>
      </c>
      <c r="AS350" s="48"/>
    </row>
    <row r="351" spans="2:45" x14ac:dyDescent="0.2">
      <c r="B351" s="40">
        <v>341</v>
      </c>
      <c r="C351" s="41" t="s">
        <v>1208</v>
      </c>
      <c r="D351" s="41" t="s">
        <v>1149</v>
      </c>
      <c r="E351" s="41">
        <v>721</v>
      </c>
      <c r="F351" s="41" t="s">
        <v>757</v>
      </c>
      <c r="G351" s="41" t="str">
        <f t="shared" si="57"/>
        <v>TS</v>
      </c>
      <c r="H351" s="42">
        <v>163612</v>
      </c>
      <c r="I351" s="43">
        <v>43563</v>
      </c>
      <c r="J351" s="43" t="s">
        <v>704</v>
      </c>
      <c r="K351" s="43" t="s">
        <v>704</v>
      </c>
      <c r="L351" s="44">
        <v>5</v>
      </c>
      <c r="M351" s="45" t="s">
        <v>1519</v>
      </c>
      <c r="N351" s="43" t="s">
        <v>704</v>
      </c>
      <c r="O351" s="43" t="s">
        <v>704</v>
      </c>
      <c r="P351" s="43" t="s">
        <v>534</v>
      </c>
      <c r="Q351" s="46">
        <v>978</v>
      </c>
      <c r="R351" s="46">
        <v>0</v>
      </c>
      <c r="S351" s="46">
        <v>978</v>
      </c>
      <c r="T351" s="46">
        <v>0</v>
      </c>
      <c r="U351" s="46">
        <v>0</v>
      </c>
      <c r="V351" s="46">
        <v>0</v>
      </c>
      <c r="W351" s="46">
        <v>0</v>
      </c>
      <c r="X351" s="46">
        <v>0</v>
      </c>
      <c r="Y351" s="46">
        <v>0</v>
      </c>
      <c r="Z351" s="46">
        <v>0</v>
      </c>
      <c r="AA351" s="46">
        <v>0</v>
      </c>
      <c r="AB351" s="46">
        <v>0</v>
      </c>
      <c r="AC351" s="46">
        <v>0</v>
      </c>
      <c r="AD351" s="46">
        <v>0</v>
      </c>
      <c r="AE351" s="31"/>
      <c r="AF351" s="31"/>
      <c r="AG351" s="46">
        <v>0</v>
      </c>
      <c r="AH351" s="43">
        <f t="shared" si="58"/>
        <v>43586</v>
      </c>
      <c r="AI351" s="46"/>
      <c r="AJ351" s="43">
        <f t="shared" si="59"/>
        <v>43586</v>
      </c>
      <c r="AK351" s="43">
        <f t="shared" si="60"/>
        <v>45413</v>
      </c>
      <c r="AL351" s="47">
        <f t="shared" si="61"/>
        <v>52</v>
      </c>
      <c r="AM351" s="47">
        <f t="shared" si="62"/>
        <v>0</v>
      </c>
      <c r="AN351" s="47">
        <f t="shared" si="63"/>
        <v>40</v>
      </c>
      <c r="AO351" s="47">
        <f t="shared" si="64"/>
        <v>12</v>
      </c>
      <c r="AP351" s="47" t="b">
        <f t="shared" si="65"/>
        <v>0</v>
      </c>
      <c r="AQ351" s="47">
        <f t="shared" si="66"/>
        <v>0</v>
      </c>
      <c r="AR351" s="46">
        <f t="shared" si="67"/>
        <v>0</v>
      </c>
    </row>
    <row r="352" spans="2:45" x14ac:dyDescent="0.2">
      <c r="B352" s="40">
        <v>342</v>
      </c>
      <c r="C352" s="41" t="s">
        <v>1209</v>
      </c>
      <c r="D352" s="41" t="s">
        <v>1149</v>
      </c>
      <c r="E352" s="41">
        <v>721</v>
      </c>
      <c r="F352" s="41" t="s">
        <v>806</v>
      </c>
      <c r="G352" s="41" t="str">
        <f t="shared" si="57"/>
        <v>TS</v>
      </c>
      <c r="H352" s="42">
        <v>163613</v>
      </c>
      <c r="I352" s="43">
        <v>43566</v>
      </c>
      <c r="J352" s="43" t="s">
        <v>704</v>
      </c>
      <c r="K352" s="43" t="s">
        <v>704</v>
      </c>
      <c r="L352" s="44">
        <v>4</v>
      </c>
      <c r="M352" s="45" t="s">
        <v>1519</v>
      </c>
      <c r="N352" s="43" t="s">
        <v>704</v>
      </c>
      <c r="O352" s="43" t="s">
        <v>704</v>
      </c>
      <c r="P352" s="43" t="s">
        <v>534</v>
      </c>
      <c r="Q352" s="46">
        <v>169</v>
      </c>
      <c r="R352" s="46">
        <v>0</v>
      </c>
      <c r="S352" s="46">
        <v>0</v>
      </c>
      <c r="T352" s="46">
        <v>0</v>
      </c>
      <c r="U352" s="46">
        <v>0</v>
      </c>
      <c r="V352" s="46">
        <v>0</v>
      </c>
      <c r="W352" s="46">
        <v>169</v>
      </c>
      <c r="X352" s="46">
        <v>0</v>
      </c>
      <c r="Y352" s="46">
        <v>0</v>
      </c>
      <c r="Z352" s="46">
        <v>169</v>
      </c>
      <c r="AA352" s="46">
        <v>72.88</v>
      </c>
      <c r="AB352" s="46">
        <v>96.12</v>
      </c>
      <c r="AC352" s="46">
        <v>41.193749999999994</v>
      </c>
      <c r="AD352" s="46">
        <v>0</v>
      </c>
      <c r="AE352" s="31"/>
      <c r="AF352" s="31"/>
      <c r="AG352" s="46">
        <v>137.3125</v>
      </c>
      <c r="AH352" s="43">
        <f t="shared" si="58"/>
        <v>43586</v>
      </c>
      <c r="AI352" s="43"/>
      <c r="AJ352" s="43">
        <f t="shared" si="59"/>
        <v>43586</v>
      </c>
      <c r="AK352" s="43">
        <f t="shared" si="60"/>
        <v>45047</v>
      </c>
      <c r="AL352" s="47">
        <f t="shared" si="61"/>
        <v>40</v>
      </c>
      <c r="AM352" s="47">
        <f t="shared" si="62"/>
        <v>3.4328124999999998</v>
      </c>
      <c r="AN352" s="47">
        <f t="shared" si="63"/>
        <v>28</v>
      </c>
      <c r="AO352" s="47">
        <f t="shared" si="64"/>
        <v>12</v>
      </c>
      <c r="AP352" s="47" t="b">
        <f t="shared" si="65"/>
        <v>0</v>
      </c>
      <c r="AQ352" s="47">
        <f t="shared" si="66"/>
        <v>41.193749999999994</v>
      </c>
      <c r="AR352" s="46">
        <f t="shared" si="67"/>
        <v>0</v>
      </c>
      <c r="AS352" s="48"/>
    </row>
    <row r="353" spans="2:45" x14ac:dyDescent="0.2">
      <c r="B353" s="40">
        <v>343</v>
      </c>
      <c r="C353" s="41" t="s">
        <v>1110</v>
      </c>
      <c r="D353" s="41" t="s">
        <v>1149</v>
      </c>
      <c r="E353" s="41">
        <v>721</v>
      </c>
      <c r="F353" s="41" t="s">
        <v>806</v>
      </c>
      <c r="G353" s="41" t="str">
        <f t="shared" si="57"/>
        <v>TS</v>
      </c>
      <c r="H353" s="42">
        <v>163614</v>
      </c>
      <c r="I353" s="43">
        <v>43587</v>
      </c>
      <c r="J353" s="43" t="s">
        <v>704</v>
      </c>
      <c r="K353" s="43" t="s">
        <v>704</v>
      </c>
      <c r="L353" s="44">
        <v>4</v>
      </c>
      <c r="M353" s="45" t="s">
        <v>1519</v>
      </c>
      <c r="N353" s="43" t="s">
        <v>704</v>
      </c>
      <c r="O353" s="43" t="s">
        <v>704</v>
      </c>
      <c r="P353" s="43" t="s">
        <v>534</v>
      </c>
      <c r="Q353" s="46">
        <v>633.05999999999995</v>
      </c>
      <c r="R353" s="46">
        <v>0</v>
      </c>
      <c r="S353" s="46">
        <v>633.05999999999995</v>
      </c>
      <c r="T353" s="46">
        <v>0</v>
      </c>
      <c r="U353" s="46">
        <v>0</v>
      </c>
      <c r="V353" s="46">
        <v>0</v>
      </c>
      <c r="W353" s="46">
        <v>0</v>
      </c>
      <c r="X353" s="46">
        <v>0</v>
      </c>
      <c r="Y353" s="46">
        <v>0</v>
      </c>
      <c r="Z353" s="46">
        <v>0</v>
      </c>
      <c r="AA353" s="46">
        <v>0</v>
      </c>
      <c r="AB353" s="46">
        <v>0</v>
      </c>
      <c r="AC353" s="46">
        <v>0</v>
      </c>
      <c r="AD353" s="46">
        <v>0</v>
      </c>
      <c r="AE353" s="31"/>
      <c r="AF353" s="31"/>
      <c r="AG353" s="46">
        <v>0</v>
      </c>
      <c r="AH353" s="43">
        <f t="shared" si="58"/>
        <v>43617</v>
      </c>
      <c r="AI353" s="46"/>
      <c r="AJ353" s="43">
        <f t="shared" si="59"/>
        <v>43617</v>
      </c>
      <c r="AK353" s="43">
        <f t="shared" si="60"/>
        <v>45078</v>
      </c>
      <c r="AL353" s="47">
        <f t="shared" si="61"/>
        <v>41</v>
      </c>
      <c r="AM353" s="47">
        <f t="shared" si="62"/>
        <v>0</v>
      </c>
      <c r="AN353" s="47">
        <f t="shared" si="63"/>
        <v>29</v>
      </c>
      <c r="AO353" s="47">
        <f t="shared" si="64"/>
        <v>12</v>
      </c>
      <c r="AP353" s="47" t="b">
        <f t="shared" si="65"/>
        <v>0</v>
      </c>
      <c r="AQ353" s="47">
        <f t="shared" si="66"/>
        <v>0</v>
      </c>
      <c r="AR353" s="46">
        <f t="shared" si="67"/>
        <v>0</v>
      </c>
    </row>
    <row r="354" spans="2:45" x14ac:dyDescent="0.2">
      <c r="B354" s="40">
        <v>344</v>
      </c>
      <c r="C354" s="41" t="s">
        <v>1110</v>
      </c>
      <c r="D354" s="41" t="s">
        <v>1149</v>
      </c>
      <c r="E354" s="41">
        <v>721</v>
      </c>
      <c r="F354" s="41" t="s">
        <v>746</v>
      </c>
      <c r="G354" s="41" t="str">
        <f t="shared" si="57"/>
        <v>BS</v>
      </c>
      <c r="H354" s="42">
        <v>163615</v>
      </c>
      <c r="I354" s="43">
        <v>43587</v>
      </c>
      <c r="J354" s="43" t="s">
        <v>704</v>
      </c>
      <c r="K354" s="43" t="s">
        <v>704</v>
      </c>
      <c r="L354" s="44">
        <v>4</v>
      </c>
      <c r="M354" s="45" t="s">
        <v>1519</v>
      </c>
      <c r="N354" s="43" t="s">
        <v>17</v>
      </c>
      <c r="O354" s="43" t="s">
        <v>704</v>
      </c>
      <c r="P354" s="43" t="s">
        <v>534</v>
      </c>
      <c r="Q354" s="46">
        <v>633.05999999999995</v>
      </c>
      <c r="R354" s="46">
        <v>0</v>
      </c>
      <c r="S354" s="46">
        <v>633.05999999999995</v>
      </c>
      <c r="T354" s="46">
        <v>0</v>
      </c>
      <c r="U354" s="46">
        <v>0</v>
      </c>
      <c r="V354" s="46">
        <v>0</v>
      </c>
      <c r="W354" s="46">
        <v>0</v>
      </c>
      <c r="X354" s="46">
        <v>0</v>
      </c>
      <c r="Y354" s="46">
        <v>0</v>
      </c>
      <c r="Z354" s="46">
        <v>0</v>
      </c>
      <c r="AA354" s="46">
        <v>0</v>
      </c>
      <c r="AB354" s="46">
        <v>0</v>
      </c>
      <c r="AC354" s="46">
        <v>0</v>
      </c>
      <c r="AD354" s="46">
        <v>0</v>
      </c>
      <c r="AE354" s="31"/>
      <c r="AF354" s="31"/>
      <c r="AG354" s="46">
        <v>0</v>
      </c>
      <c r="AH354" s="43">
        <f t="shared" si="58"/>
        <v>43617</v>
      </c>
      <c r="AI354" s="46"/>
      <c r="AJ354" s="43">
        <f t="shared" si="59"/>
        <v>43617</v>
      </c>
      <c r="AK354" s="43">
        <f t="shared" si="60"/>
        <v>45078</v>
      </c>
      <c r="AL354" s="47">
        <f t="shared" si="61"/>
        <v>41</v>
      </c>
      <c r="AM354" s="47">
        <f t="shared" si="62"/>
        <v>0</v>
      </c>
      <c r="AN354" s="47">
        <f t="shared" si="63"/>
        <v>29</v>
      </c>
      <c r="AO354" s="47">
        <f t="shared" si="64"/>
        <v>12</v>
      </c>
      <c r="AP354" s="47" t="b">
        <f t="shared" si="65"/>
        <v>0</v>
      </c>
      <c r="AQ354" s="47">
        <f t="shared" si="66"/>
        <v>0</v>
      </c>
      <c r="AR354" s="46">
        <f t="shared" si="67"/>
        <v>0</v>
      </c>
    </row>
    <row r="355" spans="2:45" x14ac:dyDescent="0.2">
      <c r="B355" s="40">
        <v>345</v>
      </c>
      <c r="C355" s="41" t="s">
        <v>1191</v>
      </c>
      <c r="D355" s="41" t="s">
        <v>1149</v>
      </c>
      <c r="E355" s="41">
        <v>721</v>
      </c>
      <c r="F355" s="41" t="s">
        <v>806</v>
      </c>
      <c r="G355" s="41" t="str">
        <f t="shared" si="57"/>
        <v>TS</v>
      </c>
      <c r="H355" s="42">
        <v>163610</v>
      </c>
      <c r="I355" s="43">
        <v>43555</v>
      </c>
      <c r="J355" s="43" t="s">
        <v>704</v>
      </c>
      <c r="K355" s="43" t="s">
        <v>704</v>
      </c>
      <c r="L355" s="44">
        <v>5</v>
      </c>
      <c r="M355" s="45" t="s">
        <v>1519</v>
      </c>
      <c r="N355" s="43" t="s">
        <v>704</v>
      </c>
      <c r="O355" s="43" t="s">
        <v>704</v>
      </c>
      <c r="P355" s="43" t="s">
        <v>534</v>
      </c>
      <c r="Q355" s="46">
        <v>86.04</v>
      </c>
      <c r="R355" s="46">
        <v>0</v>
      </c>
      <c r="S355" s="46">
        <v>0</v>
      </c>
      <c r="T355" s="46">
        <v>0</v>
      </c>
      <c r="U355" s="46">
        <v>0</v>
      </c>
      <c r="V355" s="46">
        <v>0</v>
      </c>
      <c r="W355" s="46">
        <v>86.04</v>
      </c>
      <c r="X355" s="46">
        <v>0</v>
      </c>
      <c r="Y355" s="46">
        <v>0</v>
      </c>
      <c r="Z355" s="46">
        <v>86.04</v>
      </c>
      <c r="AA355" s="46">
        <v>31.210000000000008</v>
      </c>
      <c r="AB355" s="46">
        <v>54.83</v>
      </c>
      <c r="AC355" s="46">
        <v>16.870588235294118</v>
      </c>
      <c r="AD355" s="46">
        <v>0</v>
      </c>
      <c r="AE355" s="31"/>
      <c r="AF355" s="31"/>
      <c r="AG355" s="46">
        <v>71.7</v>
      </c>
      <c r="AH355" s="43">
        <f t="shared" si="58"/>
        <v>43556</v>
      </c>
      <c r="AI355" s="46"/>
      <c r="AJ355" s="43">
        <f t="shared" si="59"/>
        <v>43556</v>
      </c>
      <c r="AK355" s="43">
        <f t="shared" si="60"/>
        <v>45383</v>
      </c>
      <c r="AL355" s="47">
        <f t="shared" si="61"/>
        <v>51</v>
      </c>
      <c r="AM355" s="47">
        <f t="shared" si="62"/>
        <v>1.4058823529411766</v>
      </c>
      <c r="AN355" s="47">
        <f t="shared" si="63"/>
        <v>39</v>
      </c>
      <c r="AO355" s="47">
        <f t="shared" si="64"/>
        <v>12</v>
      </c>
      <c r="AP355" s="47" t="b">
        <f t="shared" si="65"/>
        <v>0</v>
      </c>
      <c r="AQ355" s="47">
        <f t="shared" si="66"/>
        <v>16.870588235294118</v>
      </c>
      <c r="AR355" s="46">
        <f t="shared" si="67"/>
        <v>0</v>
      </c>
      <c r="AS355" s="48"/>
    </row>
    <row r="356" spans="2:45" x14ac:dyDescent="0.2">
      <c r="B356" s="40">
        <v>346</v>
      </c>
      <c r="C356" s="41" t="s">
        <v>1187</v>
      </c>
      <c r="D356" s="41" t="s">
        <v>1149</v>
      </c>
      <c r="E356" s="41">
        <v>721</v>
      </c>
      <c r="F356" s="41" t="s">
        <v>806</v>
      </c>
      <c r="G356" s="41" t="str">
        <f t="shared" si="57"/>
        <v>TS</v>
      </c>
      <c r="H356" s="42">
        <v>163611</v>
      </c>
      <c r="I356" s="43">
        <v>43555</v>
      </c>
      <c r="J356" s="43" t="s">
        <v>704</v>
      </c>
      <c r="K356" s="43" t="s">
        <v>704</v>
      </c>
      <c r="L356" s="44">
        <v>5</v>
      </c>
      <c r="M356" s="45" t="s">
        <v>1519</v>
      </c>
      <c r="N356" s="43" t="s">
        <v>704</v>
      </c>
      <c r="O356" s="43" t="s">
        <v>704</v>
      </c>
      <c r="P356" s="43" t="s">
        <v>534</v>
      </c>
      <c r="Q356" s="46">
        <v>21.51</v>
      </c>
      <c r="R356" s="46">
        <v>0</v>
      </c>
      <c r="S356" s="46">
        <v>0</v>
      </c>
      <c r="T356" s="46">
        <v>0</v>
      </c>
      <c r="U356" s="46">
        <v>0</v>
      </c>
      <c r="V356" s="46">
        <v>0</v>
      </c>
      <c r="W356" s="46">
        <v>21.51</v>
      </c>
      <c r="X356" s="46">
        <v>0</v>
      </c>
      <c r="Y356" s="46">
        <v>0</v>
      </c>
      <c r="Z356" s="46">
        <v>21.51</v>
      </c>
      <c r="AA356" s="46">
        <v>7.8000000000000007</v>
      </c>
      <c r="AB356" s="46">
        <v>13.71</v>
      </c>
      <c r="AC356" s="46">
        <v>4.2176470588235295</v>
      </c>
      <c r="AD356" s="46">
        <v>0</v>
      </c>
      <c r="AE356" s="31"/>
      <c r="AF356" s="31"/>
      <c r="AG356" s="46">
        <v>17.925000000000001</v>
      </c>
      <c r="AH356" s="43">
        <f t="shared" si="58"/>
        <v>43556</v>
      </c>
      <c r="AI356" s="46"/>
      <c r="AJ356" s="43">
        <f t="shared" si="59"/>
        <v>43556</v>
      </c>
      <c r="AK356" s="43">
        <f t="shared" si="60"/>
        <v>45383</v>
      </c>
      <c r="AL356" s="47">
        <f t="shared" si="61"/>
        <v>51</v>
      </c>
      <c r="AM356" s="47">
        <f t="shared" si="62"/>
        <v>0.35147058823529415</v>
      </c>
      <c r="AN356" s="47">
        <f t="shared" si="63"/>
        <v>39</v>
      </c>
      <c r="AO356" s="47">
        <f t="shared" si="64"/>
        <v>12</v>
      </c>
      <c r="AP356" s="47" t="b">
        <f t="shared" si="65"/>
        <v>0</v>
      </c>
      <c r="AQ356" s="47">
        <f t="shared" si="66"/>
        <v>4.2176470588235295</v>
      </c>
      <c r="AR356" s="46">
        <f t="shared" si="67"/>
        <v>0</v>
      </c>
      <c r="AS356" s="48"/>
    </row>
    <row r="357" spans="2:45" x14ac:dyDescent="0.2">
      <c r="B357" s="40">
        <v>347</v>
      </c>
      <c r="C357" s="41" t="s">
        <v>1210</v>
      </c>
      <c r="D357" s="41" t="s">
        <v>1023</v>
      </c>
      <c r="E357" s="41">
        <v>717</v>
      </c>
      <c r="F357" s="41" t="s">
        <v>757</v>
      </c>
      <c r="G357" s="41" t="str">
        <f t="shared" si="57"/>
        <v>TS</v>
      </c>
      <c r="H357" s="42">
        <v>163616</v>
      </c>
      <c r="I357" s="43">
        <v>43594</v>
      </c>
      <c r="J357" s="43" t="s">
        <v>704</v>
      </c>
      <c r="K357" s="43" t="s">
        <v>704</v>
      </c>
      <c r="L357" s="44">
        <v>16</v>
      </c>
      <c r="M357" s="45">
        <v>16</v>
      </c>
      <c r="N357" s="43" t="s">
        <v>704</v>
      </c>
      <c r="O357" s="43" t="s">
        <v>704</v>
      </c>
      <c r="P357" s="43" t="s">
        <v>534</v>
      </c>
      <c r="Q357" s="46">
        <v>1335.96</v>
      </c>
      <c r="R357" s="46">
        <v>0</v>
      </c>
      <c r="S357" s="46">
        <v>1335.96</v>
      </c>
      <c r="T357" s="46">
        <v>0</v>
      </c>
      <c r="U357" s="46">
        <v>0</v>
      </c>
      <c r="V357" s="46">
        <v>0</v>
      </c>
      <c r="W357" s="46">
        <v>0</v>
      </c>
      <c r="X357" s="46">
        <v>0</v>
      </c>
      <c r="Y357" s="46">
        <v>0</v>
      </c>
      <c r="Z357" s="46">
        <v>0</v>
      </c>
      <c r="AA357" s="46">
        <v>0</v>
      </c>
      <c r="AB357" s="46">
        <v>0</v>
      </c>
      <c r="AC357" s="46">
        <v>0</v>
      </c>
      <c r="AD357" s="46">
        <v>0</v>
      </c>
      <c r="AE357" s="31"/>
      <c r="AF357" s="31"/>
      <c r="AG357" s="46">
        <v>0</v>
      </c>
      <c r="AH357" s="43">
        <f t="shared" si="58"/>
        <v>43617</v>
      </c>
      <c r="AI357" s="46"/>
      <c r="AJ357" s="43">
        <f t="shared" si="59"/>
        <v>43617</v>
      </c>
      <c r="AK357" s="43">
        <f t="shared" si="60"/>
        <v>49461</v>
      </c>
      <c r="AL357" s="47">
        <f t="shared" si="61"/>
        <v>185</v>
      </c>
      <c r="AM357" s="47">
        <f t="shared" si="62"/>
        <v>0</v>
      </c>
      <c r="AN357" s="47">
        <f t="shared" si="63"/>
        <v>173</v>
      </c>
      <c r="AO357" s="47">
        <f t="shared" si="64"/>
        <v>12</v>
      </c>
      <c r="AP357" s="47" t="b">
        <f t="shared" si="65"/>
        <v>0</v>
      </c>
      <c r="AQ357" s="47">
        <f t="shared" si="66"/>
        <v>0</v>
      </c>
      <c r="AR357" s="46">
        <f t="shared" si="67"/>
        <v>0</v>
      </c>
    </row>
    <row r="358" spans="2:45" x14ac:dyDescent="0.2">
      <c r="B358" s="40">
        <v>348</v>
      </c>
      <c r="C358" s="41" t="s">
        <v>1210</v>
      </c>
      <c r="D358" s="41" t="s">
        <v>1023</v>
      </c>
      <c r="E358" s="41">
        <v>717</v>
      </c>
      <c r="F358" s="41" t="s">
        <v>757</v>
      </c>
      <c r="G358" s="41" t="str">
        <f t="shared" si="57"/>
        <v>TS</v>
      </c>
      <c r="H358" s="42">
        <v>163617</v>
      </c>
      <c r="I358" s="43">
        <v>43594</v>
      </c>
      <c r="J358" s="43" t="s">
        <v>704</v>
      </c>
      <c r="K358" s="43" t="s">
        <v>704</v>
      </c>
      <c r="L358" s="44">
        <v>16</v>
      </c>
      <c r="M358" s="45">
        <v>16</v>
      </c>
      <c r="N358" s="43" t="s">
        <v>704</v>
      </c>
      <c r="O358" s="43" t="s">
        <v>704</v>
      </c>
      <c r="P358" s="43" t="s">
        <v>534</v>
      </c>
      <c r="Q358" s="46">
        <v>1335.96</v>
      </c>
      <c r="R358" s="46">
        <v>0</v>
      </c>
      <c r="S358" s="46">
        <v>1335.96</v>
      </c>
      <c r="T358" s="46">
        <v>0</v>
      </c>
      <c r="U358" s="46">
        <v>0</v>
      </c>
      <c r="V358" s="46">
        <v>0</v>
      </c>
      <c r="W358" s="46">
        <v>0</v>
      </c>
      <c r="X358" s="46">
        <v>0</v>
      </c>
      <c r="Y358" s="46">
        <v>0</v>
      </c>
      <c r="Z358" s="46">
        <v>0</v>
      </c>
      <c r="AA358" s="46">
        <v>0</v>
      </c>
      <c r="AB358" s="46">
        <v>0</v>
      </c>
      <c r="AC358" s="46">
        <v>0</v>
      </c>
      <c r="AD358" s="46">
        <v>0</v>
      </c>
      <c r="AE358" s="31"/>
      <c r="AF358" s="31"/>
      <c r="AG358" s="46">
        <v>0</v>
      </c>
      <c r="AH358" s="43">
        <f t="shared" si="58"/>
        <v>43617</v>
      </c>
      <c r="AI358" s="46"/>
      <c r="AJ358" s="43">
        <f t="shared" si="59"/>
        <v>43617</v>
      </c>
      <c r="AK358" s="43">
        <f t="shared" si="60"/>
        <v>49461</v>
      </c>
      <c r="AL358" s="47">
        <f t="shared" si="61"/>
        <v>185</v>
      </c>
      <c r="AM358" s="47">
        <f t="shared" si="62"/>
        <v>0</v>
      </c>
      <c r="AN358" s="47">
        <f t="shared" si="63"/>
        <v>173</v>
      </c>
      <c r="AO358" s="47">
        <f t="shared" si="64"/>
        <v>12</v>
      </c>
      <c r="AP358" s="47" t="b">
        <f t="shared" si="65"/>
        <v>0</v>
      </c>
      <c r="AQ358" s="47">
        <f t="shared" si="66"/>
        <v>0</v>
      </c>
      <c r="AR358" s="46">
        <f t="shared" si="67"/>
        <v>0</v>
      </c>
    </row>
    <row r="359" spans="2:45" x14ac:dyDescent="0.2">
      <c r="B359" s="40">
        <v>349</v>
      </c>
      <c r="C359" s="41" t="s">
        <v>1211</v>
      </c>
      <c r="D359" s="41" t="s">
        <v>1023</v>
      </c>
      <c r="E359" s="41">
        <v>717</v>
      </c>
      <c r="F359" s="41" t="s">
        <v>757</v>
      </c>
      <c r="G359" s="41" t="str">
        <f t="shared" si="57"/>
        <v>TS</v>
      </c>
      <c r="H359" s="42">
        <v>163618</v>
      </c>
      <c r="I359" s="43">
        <v>43594</v>
      </c>
      <c r="J359" s="43" t="s">
        <v>704</v>
      </c>
      <c r="K359" s="43" t="s">
        <v>704</v>
      </c>
      <c r="L359" s="44">
        <v>16</v>
      </c>
      <c r="M359" s="45">
        <v>16</v>
      </c>
      <c r="N359" s="43" t="s">
        <v>704</v>
      </c>
      <c r="O359" s="43" t="s">
        <v>704</v>
      </c>
      <c r="P359" s="43" t="s">
        <v>534</v>
      </c>
      <c r="Q359" s="46">
        <v>1416.3</v>
      </c>
      <c r="R359" s="46">
        <v>0</v>
      </c>
      <c r="S359" s="46">
        <v>1416.3</v>
      </c>
      <c r="T359" s="46">
        <v>0</v>
      </c>
      <c r="U359" s="46">
        <v>0</v>
      </c>
      <c r="V359" s="46">
        <v>0</v>
      </c>
      <c r="W359" s="46">
        <v>0</v>
      </c>
      <c r="X359" s="46">
        <v>0</v>
      </c>
      <c r="Y359" s="46">
        <v>0</v>
      </c>
      <c r="Z359" s="46">
        <v>0</v>
      </c>
      <c r="AA359" s="46">
        <v>0</v>
      </c>
      <c r="AB359" s="46">
        <v>0</v>
      </c>
      <c r="AC359" s="46">
        <v>0</v>
      </c>
      <c r="AD359" s="46">
        <v>0</v>
      </c>
      <c r="AE359" s="31"/>
      <c r="AF359" s="31"/>
      <c r="AG359" s="46">
        <v>0</v>
      </c>
      <c r="AH359" s="43">
        <f t="shared" si="58"/>
        <v>43617</v>
      </c>
      <c r="AI359" s="46"/>
      <c r="AJ359" s="43">
        <f t="shared" si="59"/>
        <v>43617</v>
      </c>
      <c r="AK359" s="43">
        <f t="shared" si="60"/>
        <v>49461</v>
      </c>
      <c r="AL359" s="47">
        <f t="shared" si="61"/>
        <v>185</v>
      </c>
      <c r="AM359" s="47">
        <f t="shared" si="62"/>
        <v>0</v>
      </c>
      <c r="AN359" s="47">
        <f t="shared" si="63"/>
        <v>173</v>
      </c>
      <c r="AO359" s="47">
        <f t="shared" si="64"/>
        <v>12</v>
      </c>
      <c r="AP359" s="47" t="b">
        <f t="shared" si="65"/>
        <v>0</v>
      </c>
      <c r="AQ359" s="47">
        <f t="shared" si="66"/>
        <v>0</v>
      </c>
      <c r="AR359" s="46">
        <f t="shared" si="67"/>
        <v>0</v>
      </c>
    </row>
    <row r="360" spans="2:45" x14ac:dyDescent="0.2">
      <c r="B360" s="40">
        <v>350</v>
      </c>
      <c r="C360" s="41" t="s">
        <v>1212</v>
      </c>
      <c r="D360" s="41" t="s">
        <v>1149</v>
      </c>
      <c r="E360" s="41">
        <v>721</v>
      </c>
      <c r="F360" s="41" t="s">
        <v>806</v>
      </c>
      <c r="G360" s="41" t="str">
        <f t="shared" si="57"/>
        <v>TS</v>
      </c>
      <c r="H360" s="42">
        <v>163619</v>
      </c>
      <c r="I360" s="43">
        <v>43605</v>
      </c>
      <c r="J360" s="43" t="s">
        <v>704</v>
      </c>
      <c r="K360" s="43" t="s">
        <v>704</v>
      </c>
      <c r="L360" s="44">
        <v>5</v>
      </c>
      <c r="M360" s="45" t="s">
        <v>1519</v>
      </c>
      <c r="N360" s="43" t="s">
        <v>704</v>
      </c>
      <c r="O360" s="43" t="s">
        <v>704</v>
      </c>
      <c r="P360" s="43" t="s">
        <v>534</v>
      </c>
      <c r="Q360" s="46">
        <v>1000</v>
      </c>
      <c r="R360" s="46">
        <v>0</v>
      </c>
      <c r="S360" s="46">
        <v>1000</v>
      </c>
      <c r="T360" s="46">
        <v>0</v>
      </c>
      <c r="U360" s="46">
        <v>0</v>
      </c>
      <c r="V360" s="46">
        <v>0</v>
      </c>
      <c r="W360" s="46">
        <v>0</v>
      </c>
      <c r="X360" s="46">
        <v>0</v>
      </c>
      <c r="Y360" s="46">
        <v>0</v>
      </c>
      <c r="Z360" s="46">
        <v>0</v>
      </c>
      <c r="AA360" s="46">
        <v>0</v>
      </c>
      <c r="AB360" s="46">
        <v>0</v>
      </c>
      <c r="AC360" s="46">
        <v>0</v>
      </c>
      <c r="AD360" s="46">
        <v>0</v>
      </c>
      <c r="AE360" s="31"/>
      <c r="AF360" s="31"/>
      <c r="AG360" s="46">
        <v>0</v>
      </c>
      <c r="AH360" s="43">
        <f t="shared" si="58"/>
        <v>43617</v>
      </c>
      <c r="AI360" s="46"/>
      <c r="AJ360" s="43">
        <f t="shared" si="59"/>
        <v>43617</v>
      </c>
      <c r="AK360" s="43">
        <f t="shared" si="60"/>
        <v>45444</v>
      </c>
      <c r="AL360" s="47">
        <f t="shared" si="61"/>
        <v>53</v>
      </c>
      <c r="AM360" s="47">
        <f t="shared" si="62"/>
        <v>0</v>
      </c>
      <c r="AN360" s="47">
        <f t="shared" si="63"/>
        <v>41</v>
      </c>
      <c r="AO360" s="47">
        <f t="shared" si="64"/>
        <v>12</v>
      </c>
      <c r="AP360" s="47" t="b">
        <f t="shared" si="65"/>
        <v>0</v>
      </c>
      <c r="AQ360" s="47">
        <f t="shared" si="66"/>
        <v>0</v>
      </c>
      <c r="AR360" s="46">
        <f t="shared" si="67"/>
        <v>0</v>
      </c>
    </row>
    <row r="361" spans="2:45" x14ac:dyDescent="0.2">
      <c r="B361" s="40">
        <v>351</v>
      </c>
      <c r="C361" s="41" t="s">
        <v>1213</v>
      </c>
      <c r="D361" s="41" t="s">
        <v>1149</v>
      </c>
      <c r="E361" s="41">
        <v>721</v>
      </c>
      <c r="F361" s="41" t="s">
        <v>806</v>
      </c>
      <c r="G361" s="41" t="str">
        <f t="shared" si="57"/>
        <v>TS</v>
      </c>
      <c r="H361" s="42">
        <v>163620</v>
      </c>
      <c r="I361" s="43">
        <v>43609</v>
      </c>
      <c r="J361" s="43" t="s">
        <v>704</v>
      </c>
      <c r="K361" s="43" t="s">
        <v>704</v>
      </c>
      <c r="L361" s="44">
        <v>4</v>
      </c>
      <c r="M361" s="45" t="s">
        <v>1519</v>
      </c>
      <c r="N361" s="43" t="s">
        <v>704</v>
      </c>
      <c r="O361" s="43" t="s">
        <v>704</v>
      </c>
      <c r="P361" s="43" t="s">
        <v>534</v>
      </c>
      <c r="Q361" s="46">
        <v>1249</v>
      </c>
      <c r="R361" s="46">
        <v>0</v>
      </c>
      <c r="S361" s="46">
        <v>1249</v>
      </c>
      <c r="T361" s="46">
        <v>0</v>
      </c>
      <c r="U361" s="46">
        <v>0</v>
      </c>
      <c r="V361" s="46">
        <v>0</v>
      </c>
      <c r="W361" s="46">
        <v>0</v>
      </c>
      <c r="X361" s="46">
        <v>0</v>
      </c>
      <c r="Y361" s="46">
        <v>0</v>
      </c>
      <c r="Z361" s="46">
        <v>0</v>
      </c>
      <c r="AA361" s="46">
        <v>0</v>
      </c>
      <c r="AB361" s="46">
        <v>0</v>
      </c>
      <c r="AC361" s="46">
        <v>0</v>
      </c>
      <c r="AD361" s="46">
        <v>0</v>
      </c>
      <c r="AE361" s="31"/>
      <c r="AF361" s="31"/>
      <c r="AG361" s="46">
        <v>0</v>
      </c>
      <c r="AH361" s="43">
        <f t="shared" si="58"/>
        <v>43617</v>
      </c>
      <c r="AI361" s="46"/>
      <c r="AJ361" s="43">
        <f t="shared" si="59"/>
        <v>43617</v>
      </c>
      <c r="AK361" s="43">
        <f t="shared" si="60"/>
        <v>45078</v>
      </c>
      <c r="AL361" s="47">
        <f t="shared" si="61"/>
        <v>41</v>
      </c>
      <c r="AM361" s="47">
        <f t="shared" si="62"/>
        <v>0</v>
      </c>
      <c r="AN361" s="47">
        <f t="shared" si="63"/>
        <v>29</v>
      </c>
      <c r="AO361" s="47">
        <f t="shared" si="64"/>
        <v>12</v>
      </c>
      <c r="AP361" s="47" t="b">
        <f t="shared" si="65"/>
        <v>0</v>
      </c>
      <c r="AQ361" s="47">
        <f t="shared" si="66"/>
        <v>0</v>
      </c>
      <c r="AR361" s="46">
        <f t="shared" si="67"/>
        <v>0</v>
      </c>
    </row>
    <row r="362" spans="2:45" x14ac:dyDescent="0.2">
      <c r="B362" s="40">
        <v>352</v>
      </c>
      <c r="C362" s="41" t="s">
        <v>1214</v>
      </c>
      <c r="D362" s="41" t="s">
        <v>1215</v>
      </c>
      <c r="E362" s="41">
        <v>721</v>
      </c>
      <c r="F362" s="41" t="s">
        <v>757</v>
      </c>
      <c r="G362" s="41" t="str">
        <f t="shared" si="57"/>
        <v>TS</v>
      </c>
      <c r="H362" s="42">
        <v>163621</v>
      </c>
      <c r="I362" s="43">
        <v>43621</v>
      </c>
      <c r="J362" s="43" t="s">
        <v>704</v>
      </c>
      <c r="K362" s="43" t="s">
        <v>704</v>
      </c>
      <c r="L362" s="44">
        <v>3</v>
      </c>
      <c r="M362" s="45" t="s">
        <v>1519</v>
      </c>
      <c r="N362" s="43" t="s">
        <v>704</v>
      </c>
      <c r="O362" s="43" t="s">
        <v>704</v>
      </c>
      <c r="P362" s="43" t="s">
        <v>534</v>
      </c>
      <c r="Q362" s="46">
        <v>211.6</v>
      </c>
      <c r="R362" s="46">
        <v>0</v>
      </c>
      <c r="S362" s="46">
        <v>211.6</v>
      </c>
      <c r="T362" s="46">
        <v>0</v>
      </c>
      <c r="U362" s="46">
        <v>0</v>
      </c>
      <c r="V362" s="46">
        <v>0</v>
      </c>
      <c r="W362" s="46">
        <v>0</v>
      </c>
      <c r="X362" s="46">
        <v>0</v>
      </c>
      <c r="Y362" s="46">
        <v>0</v>
      </c>
      <c r="Z362" s="46">
        <v>0</v>
      </c>
      <c r="AA362" s="46">
        <v>0</v>
      </c>
      <c r="AB362" s="46">
        <v>0</v>
      </c>
      <c r="AC362" s="46">
        <v>0</v>
      </c>
      <c r="AD362" s="46">
        <v>0</v>
      </c>
      <c r="AE362" s="31"/>
      <c r="AF362" s="31"/>
      <c r="AG362" s="46">
        <v>0</v>
      </c>
      <c r="AH362" s="43">
        <f t="shared" si="58"/>
        <v>43647</v>
      </c>
      <c r="AI362" s="46"/>
      <c r="AJ362" s="43">
        <f t="shared" si="59"/>
        <v>43647</v>
      </c>
      <c r="AK362" s="43">
        <f t="shared" si="60"/>
        <v>44743</v>
      </c>
      <c r="AL362" s="47">
        <f t="shared" si="61"/>
        <v>30</v>
      </c>
      <c r="AM362" s="47">
        <f t="shared" si="62"/>
        <v>0</v>
      </c>
      <c r="AN362" s="47">
        <f t="shared" si="63"/>
        <v>18</v>
      </c>
      <c r="AO362" s="47">
        <f t="shared" si="64"/>
        <v>12</v>
      </c>
      <c r="AP362" s="47" t="b">
        <f t="shared" si="65"/>
        <v>0</v>
      </c>
      <c r="AQ362" s="47">
        <f t="shared" si="66"/>
        <v>0</v>
      </c>
      <c r="AR362" s="46">
        <f t="shared" si="67"/>
        <v>0</v>
      </c>
    </row>
    <row r="363" spans="2:45" x14ac:dyDescent="0.2">
      <c r="B363" s="40">
        <v>353</v>
      </c>
      <c r="C363" s="41" t="s">
        <v>1191</v>
      </c>
      <c r="D363" s="41" t="s">
        <v>1149</v>
      </c>
      <c r="E363" s="41">
        <v>721</v>
      </c>
      <c r="F363" s="41" t="s">
        <v>806</v>
      </c>
      <c r="G363" s="41" t="str">
        <f t="shared" si="57"/>
        <v>TS</v>
      </c>
      <c r="H363" s="42">
        <v>163622</v>
      </c>
      <c r="I363" s="43">
        <v>43646</v>
      </c>
      <c r="J363" s="43" t="s">
        <v>704</v>
      </c>
      <c r="K363" s="43" t="s">
        <v>704</v>
      </c>
      <c r="L363" s="44">
        <v>5</v>
      </c>
      <c r="M363" s="45" t="s">
        <v>1519</v>
      </c>
      <c r="N363" s="43" t="s">
        <v>704</v>
      </c>
      <c r="O363" s="43" t="s">
        <v>704</v>
      </c>
      <c r="P363" s="43" t="s">
        <v>534</v>
      </c>
      <c r="Q363" s="46">
        <v>193.59</v>
      </c>
      <c r="R363" s="46">
        <v>0</v>
      </c>
      <c r="S363" s="46">
        <v>0</v>
      </c>
      <c r="T363" s="46">
        <v>0</v>
      </c>
      <c r="U363" s="46">
        <v>0</v>
      </c>
      <c r="V363" s="46">
        <v>0</v>
      </c>
      <c r="W363" s="46">
        <v>193.59</v>
      </c>
      <c r="X363" s="46">
        <v>0</v>
      </c>
      <c r="Y363" s="46">
        <v>0</v>
      </c>
      <c r="Z363" s="46">
        <v>193.59</v>
      </c>
      <c r="AA363" s="46">
        <v>60.59</v>
      </c>
      <c r="AB363" s="46">
        <v>133</v>
      </c>
      <c r="AC363" s="46">
        <v>38.000999999999998</v>
      </c>
      <c r="AD363" s="46">
        <v>0</v>
      </c>
      <c r="AE363" s="31"/>
      <c r="AF363" s="31"/>
      <c r="AG363" s="46">
        <v>171.00450000000001</v>
      </c>
      <c r="AH363" s="43">
        <f t="shared" si="58"/>
        <v>43647</v>
      </c>
      <c r="AI363" s="43"/>
      <c r="AJ363" s="43">
        <f t="shared" si="59"/>
        <v>43647</v>
      </c>
      <c r="AK363" s="43">
        <f t="shared" si="60"/>
        <v>45474</v>
      </c>
      <c r="AL363" s="47">
        <f t="shared" si="61"/>
        <v>54</v>
      </c>
      <c r="AM363" s="47">
        <f t="shared" si="62"/>
        <v>3.16675</v>
      </c>
      <c r="AN363" s="47">
        <f t="shared" si="63"/>
        <v>42</v>
      </c>
      <c r="AO363" s="47">
        <f t="shared" si="64"/>
        <v>12</v>
      </c>
      <c r="AP363" s="47" t="b">
        <f t="shared" si="65"/>
        <v>0</v>
      </c>
      <c r="AQ363" s="47">
        <f t="shared" si="66"/>
        <v>38.000999999999998</v>
      </c>
      <c r="AR363" s="46">
        <f t="shared" si="67"/>
        <v>0</v>
      </c>
      <c r="AS363" s="48"/>
    </row>
    <row r="364" spans="2:45" x14ac:dyDescent="0.2">
      <c r="B364" s="40">
        <v>354</v>
      </c>
      <c r="C364" s="41" t="s">
        <v>1202</v>
      </c>
      <c r="D364" s="41" t="s">
        <v>1149</v>
      </c>
      <c r="E364" s="41">
        <v>721</v>
      </c>
      <c r="F364" s="41" t="s">
        <v>806</v>
      </c>
      <c r="G364" s="41" t="str">
        <f t="shared" si="57"/>
        <v>TS</v>
      </c>
      <c r="H364" s="42">
        <v>163623</v>
      </c>
      <c r="I364" s="43">
        <v>43646</v>
      </c>
      <c r="J364" s="43" t="s">
        <v>704</v>
      </c>
      <c r="K364" s="43" t="s">
        <v>704</v>
      </c>
      <c r="L364" s="44">
        <v>5</v>
      </c>
      <c r="M364" s="45" t="s">
        <v>1519</v>
      </c>
      <c r="N364" s="43" t="s">
        <v>704</v>
      </c>
      <c r="O364" s="43" t="s">
        <v>704</v>
      </c>
      <c r="P364" s="43" t="s">
        <v>534</v>
      </c>
      <c r="Q364" s="46">
        <v>9</v>
      </c>
      <c r="R364" s="46">
        <v>0</v>
      </c>
      <c r="S364" s="46">
        <v>0</v>
      </c>
      <c r="T364" s="46">
        <v>0</v>
      </c>
      <c r="U364" s="46">
        <v>0</v>
      </c>
      <c r="V364" s="46">
        <v>0</v>
      </c>
      <c r="W364" s="46">
        <v>9</v>
      </c>
      <c r="X364" s="46">
        <v>0</v>
      </c>
      <c r="Y364" s="46">
        <v>0</v>
      </c>
      <c r="Z364" s="46">
        <v>9</v>
      </c>
      <c r="AA364" s="46">
        <v>2.8200000000000003</v>
      </c>
      <c r="AB364" s="46">
        <v>6.18</v>
      </c>
      <c r="AC364" s="46">
        <v>1.7666666666666666</v>
      </c>
      <c r="AD364" s="46">
        <v>0</v>
      </c>
      <c r="AE364" s="31"/>
      <c r="AF364" s="31"/>
      <c r="AG364" s="46">
        <v>7.95</v>
      </c>
      <c r="AH364" s="43">
        <f t="shared" si="58"/>
        <v>43647</v>
      </c>
      <c r="AI364" s="46"/>
      <c r="AJ364" s="43">
        <f t="shared" si="59"/>
        <v>43647</v>
      </c>
      <c r="AK364" s="43">
        <f t="shared" si="60"/>
        <v>45474</v>
      </c>
      <c r="AL364" s="47">
        <f t="shared" si="61"/>
        <v>54</v>
      </c>
      <c r="AM364" s="47">
        <f t="shared" si="62"/>
        <v>0.14722222222222223</v>
      </c>
      <c r="AN364" s="47">
        <f t="shared" si="63"/>
        <v>42</v>
      </c>
      <c r="AO364" s="47">
        <f t="shared" si="64"/>
        <v>12</v>
      </c>
      <c r="AP364" s="47" t="b">
        <f t="shared" si="65"/>
        <v>0</v>
      </c>
      <c r="AQ364" s="47">
        <f t="shared" si="66"/>
        <v>1.7666666666666666</v>
      </c>
      <c r="AR364" s="46">
        <f t="shared" si="67"/>
        <v>0</v>
      </c>
    </row>
    <row r="365" spans="2:45" x14ac:dyDescent="0.2">
      <c r="B365" s="40">
        <v>355</v>
      </c>
      <c r="C365" s="41" t="s">
        <v>1193</v>
      </c>
      <c r="D365" s="41" t="s">
        <v>1149</v>
      </c>
      <c r="E365" s="41">
        <v>721</v>
      </c>
      <c r="F365" s="41" t="s">
        <v>806</v>
      </c>
      <c r="G365" s="41" t="str">
        <f t="shared" si="57"/>
        <v>TS</v>
      </c>
      <c r="H365" s="42">
        <v>163624</v>
      </c>
      <c r="I365" s="43">
        <v>43646</v>
      </c>
      <c r="J365" s="43" t="s">
        <v>704</v>
      </c>
      <c r="K365" s="43" t="s">
        <v>704</v>
      </c>
      <c r="L365" s="44">
        <v>5</v>
      </c>
      <c r="M365" s="45" t="s">
        <v>1519</v>
      </c>
      <c r="N365" s="43" t="s">
        <v>704</v>
      </c>
      <c r="O365" s="43" t="s">
        <v>704</v>
      </c>
      <c r="P365" s="43" t="s">
        <v>534</v>
      </c>
      <c r="Q365" s="46">
        <v>90</v>
      </c>
      <c r="R365" s="46">
        <v>0</v>
      </c>
      <c r="S365" s="46">
        <v>0</v>
      </c>
      <c r="T365" s="46">
        <v>0</v>
      </c>
      <c r="U365" s="46">
        <v>0</v>
      </c>
      <c r="V365" s="46">
        <v>0</v>
      </c>
      <c r="W365" s="46">
        <v>90</v>
      </c>
      <c r="X365" s="46">
        <v>0</v>
      </c>
      <c r="Y365" s="46">
        <v>0</v>
      </c>
      <c r="Z365" s="46">
        <v>90</v>
      </c>
      <c r="AA365" s="46">
        <v>28.17</v>
      </c>
      <c r="AB365" s="46">
        <v>61.83</v>
      </c>
      <c r="AC365" s="46">
        <v>17.666666666666668</v>
      </c>
      <c r="AD365" s="46">
        <v>0</v>
      </c>
      <c r="AE365" s="31"/>
      <c r="AF365" s="31"/>
      <c r="AG365" s="46">
        <v>79.5</v>
      </c>
      <c r="AH365" s="43">
        <f t="shared" si="58"/>
        <v>43647</v>
      </c>
      <c r="AI365" s="46"/>
      <c r="AJ365" s="43">
        <f t="shared" si="59"/>
        <v>43647</v>
      </c>
      <c r="AK365" s="43">
        <f t="shared" si="60"/>
        <v>45474</v>
      </c>
      <c r="AL365" s="47">
        <f t="shared" si="61"/>
        <v>54</v>
      </c>
      <c r="AM365" s="47">
        <f t="shared" si="62"/>
        <v>1.4722222222222223</v>
      </c>
      <c r="AN365" s="47">
        <f t="shared" si="63"/>
        <v>42</v>
      </c>
      <c r="AO365" s="47">
        <f t="shared" si="64"/>
        <v>12</v>
      </c>
      <c r="AP365" s="47" t="b">
        <f t="shared" si="65"/>
        <v>0</v>
      </c>
      <c r="AQ365" s="47">
        <f t="shared" si="66"/>
        <v>17.666666666666668</v>
      </c>
      <c r="AR365" s="46">
        <f t="shared" si="67"/>
        <v>0</v>
      </c>
      <c r="AS365" s="48"/>
    </row>
    <row r="366" spans="2:45" x14ac:dyDescent="0.2">
      <c r="B366" s="40">
        <v>356</v>
      </c>
      <c r="C366" s="41" t="s">
        <v>1194</v>
      </c>
      <c r="D366" s="41" t="s">
        <v>1149</v>
      </c>
      <c r="E366" s="41">
        <v>721</v>
      </c>
      <c r="F366" s="41" t="s">
        <v>806</v>
      </c>
      <c r="G366" s="41" t="str">
        <f t="shared" si="57"/>
        <v>TS</v>
      </c>
      <c r="H366" s="42">
        <v>163625</v>
      </c>
      <c r="I366" s="43">
        <v>43646</v>
      </c>
      <c r="J366" s="43" t="s">
        <v>704</v>
      </c>
      <c r="K366" s="43" t="s">
        <v>704</v>
      </c>
      <c r="L366" s="44">
        <v>5</v>
      </c>
      <c r="M366" s="45" t="s">
        <v>1519</v>
      </c>
      <c r="N366" s="43" t="s">
        <v>704</v>
      </c>
      <c r="O366" s="43" t="s">
        <v>704</v>
      </c>
      <c r="P366" s="43" t="s">
        <v>534</v>
      </c>
      <c r="Q366" s="46">
        <v>180.21</v>
      </c>
      <c r="R366" s="46">
        <v>0</v>
      </c>
      <c r="S366" s="46">
        <v>0</v>
      </c>
      <c r="T366" s="46">
        <v>0</v>
      </c>
      <c r="U366" s="46">
        <v>0</v>
      </c>
      <c r="V366" s="46">
        <v>0</v>
      </c>
      <c r="W366" s="46">
        <v>180.21</v>
      </c>
      <c r="X366" s="46">
        <v>0</v>
      </c>
      <c r="Y366" s="46">
        <v>0</v>
      </c>
      <c r="Z366" s="46">
        <v>180.21</v>
      </c>
      <c r="AA366" s="46">
        <v>56.400000000000006</v>
      </c>
      <c r="AB366" s="46">
        <v>123.81</v>
      </c>
      <c r="AC366" s="46">
        <v>35.374555555555553</v>
      </c>
      <c r="AD366" s="46">
        <v>0</v>
      </c>
      <c r="AE366" s="31"/>
      <c r="AF366" s="31"/>
      <c r="AG366" s="46">
        <v>159.18549999999999</v>
      </c>
      <c r="AH366" s="43">
        <f t="shared" si="58"/>
        <v>43647</v>
      </c>
      <c r="AI366" s="43"/>
      <c r="AJ366" s="43">
        <f t="shared" si="59"/>
        <v>43647</v>
      </c>
      <c r="AK366" s="43">
        <f t="shared" si="60"/>
        <v>45474</v>
      </c>
      <c r="AL366" s="47">
        <f t="shared" si="61"/>
        <v>54</v>
      </c>
      <c r="AM366" s="47">
        <f t="shared" si="62"/>
        <v>2.9478796296296292</v>
      </c>
      <c r="AN366" s="47">
        <f t="shared" si="63"/>
        <v>42</v>
      </c>
      <c r="AO366" s="47">
        <f t="shared" si="64"/>
        <v>12</v>
      </c>
      <c r="AP366" s="47" t="b">
        <f t="shared" si="65"/>
        <v>0</v>
      </c>
      <c r="AQ366" s="47">
        <f t="shared" si="66"/>
        <v>35.374555555555553</v>
      </c>
      <c r="AR366" s="46">
        <f t="shared" si="67"/>
        <v>0</v>
      </c>
      <c r="AS366" s="48"/>
    </row>
    <row r="367" spans="2:45" x14ac:dyDescent="0.2">
      <c r="B367" s="40">
        <v>357</v>
      </c>
      <c r="C367" s="41" t="s">
        <v>1187</v>
      </c>
      <c r="D367" s="41" t="s">
        <v>1149</v>
      </c>
      <c r="E367" s="41">
        <v>721</v>
      </c>
      <c r="F367" s="41" t="s">
        <v>806</v>
      </c>
      <c r="G367" s="41" t="str">
        <f t="shared" si="57"/>
        <v>TS</v>
      </c>
      <c r="H367" s="42">
        <v>163626</v>
      </c>
      <c r="I367" s="43">
        <v>43646</v>
      </c>
      <c r="J367" s="43" t="s">
        <v>704</v>
      </c>
      <c r="K367" s="43" t="s">
        <v>704</v>
      </c>
      <c r="L367" s="44">
        <v>5</v>
      </c>
      <c r="M367" s="45" t="s">
        <v>1519</v>
      </c>
      <c r="N367" s="43" t="s">
        <v>704</v>
      </c>
      <c r="O367" s="43" t="s">
        <v>704</v>
      </c>
      <c r="P367" s="43" t="s">
        <v>534</v>
      </c>
      <c r="Q367" s="46">
        <v>21.51</v>
      </c>
      <c r="R367" s="46">
        <v>0</v>
      </c>
      <c r="S367" s="46">
        <v>0</v>
      </c>
      <c r="T367" s="46">
        <v>0</v>
      </c>
      <c r="U367" s="46">
        <v>0</v>
      </c>
      <c r="V367" s="46">
        <v>0</v>
      </c>
      <c r="W367" s="46">
        <v>21.51</v>
      </c>
      <c r="X367" s="46">
        <v>0</v>
      </c>
      <c r="Y367" s="46">
        <v>0</v>
      </c>
      <c r="Z367" s="46">
        <v>21.51</v>
      </c>
      <c r="AA367" s="46">
        <v>6.7300000000000022</v>
      </c>
      <c r="AB367" s="46">
        <v>14.78</v>
      </c>
      <c r="AC367" s="46">
        <v>4.2223333333333342</v>
      </c>
      <c r="AD367" s="46">
        <v>0</v>
      </c>
      <c r="AE367" s="31"/>
      <c r="AF367" s="31"/>
      <c r="AG367" s="46">
        <v>19.000500000000002</v>
      </c>
      <c r="AH367" s="43">
        <f t="shared" si="58"/>
        <v>43647</v>
      </c>
      <c r="AI367" s="46"/>
      <c r="AJ367" s="43">
        <f t="shared" si="59"/>
        <v>43647</v>
      </c>
      <c r="AK367" s="43">
        <f t="shared" si="60"/>
        <v>45474</v>
      </c>
      <c r="AL367" s="47">
        <f t="shared" si="61"/>
        <v>54</v>
      </c>
      <c r="AM367" s="47">
        <f t="shared" si="62"/>
        <v>0.35186111111111118</v>
      </c>
      <c r="AN367" s="47">
        <f t="shared" si="63"/>
        <v>42</v>
      </c>
      <c r="AO367" s="47">
        <f t="shared" si="64"/>
        <v>12</v>
      </c>
      <c r="AP367" s="47" t="b">
        <f t="shared" si="65"/>
        <v>0</v>
      </c>
      <c r="AQ367" s="47">
        <f t="shared" si="66"/>
        <v>4.2223333333333342</v>
      </c>
      <c r="AR367" s="46">
        <f t="shared" si="67"/>
        <v>0</v>
      </c>
    </row>
    <row r="368" spans="2:45" x14ac:dyDescent="0.2">
      <c r="B368" s="40">
        <v>358</v>
      </c>
      <c r="C368" s="41" t="s">
        <v>1216</v>
      </c>
      <c r="D368" s="41" t="s">
        <v>1116</v>
      </c>
      <c r="E368" s="41">
        <v>721</v>
      </c>
      <c r="F368" s="41" t="s">
        <v>757</v>
      </c>
      <c r="G368" s="41" t="str">
        <f t="shared" si="57"/>
        <v>TS</v>
      </c>
      <c r="H368" s="42">
        <v>163627</v>
      </c>
      <c r="I368" s="43">
        <v>43646</v>
      </c>
      <c r="J368" s="43" t="s">
        <v>704</v>
      </c>
      <c r="K368" s="43" t="s">
        <v>704</v>
      </c>
      <c r="L368" s="44">
        <v>7</v>
      </c>
      <c r="M368" s="45">
        <v>7</v>
      </c>
      <c r="N368" s="43" t="s">
        <v>704</v>
      </c>
      <c r="O368" s="43" t="s">
        <v>704</v>
      </c>
      <c r="P368" s="43" t="s">
        <v>534</v>
      </c>
      <c r="Q368" s="46">
        <v>170</v>
      </c>
      <c r="R368" s="46">
        <v>0</v>
      </c>
      <c r="S368" s="46">
        <v>0</v>
      </c>
      <c r="T368" s="46">
        <v>0</v>
      </c>
      <c r="U368" s="46">
        <v>0</v>
      </c>
      <c r="V368" s="46">
        <v>0</v>
      </c>
      <c r="W368" s="46">
        <v>170</v>
      </c>
      <c r="X368" s="46">
        <v>170</v>
      </c>
      <c r="Y368" s="46">
        <v>0</v>
      </c>
      <c r="Z368" s="46">
        <v>0</v>
      </c>
      <c r="AA368" s="46">
        <v>0</v>
      </c>
      <c r="AB368" s="46">
        <v>0</v>
      </c>
      <c r="AC368" s="46">
        <v>0</v>
      </c>
      <c r="AD368" s="46">
        <v>0</v>
      </c>
      <c r="AE368" s="31"/>
      <c r="AF368" s="31"/>
      <c r="AG368" s="46">
        <v>0</v>
      </c>
      <c r="AH368" s="43">
        <f t="shared" si="58"/>
        <v>43647</v>
      </c>
      <c r="AI368" s="46"/>
      <c r="AJ368" s="43">
        <f t="shared" si="59"/>
        <v>43647</v>
      </c>
      <c r="AK368" s="43">
        <f t="shared" si="60"/>
        <v>46204</v>
      </c>
      <c r="AL368" s="47">
        <f t="shared" si="61"/>
        <v>78</v>
      </c>
      <c r="AM368" s="47">
        <f t="shared" si="62"/>
        <v>0</v>
      </c>
      <c r="AN368" s="47">
        <f t="shared" si="63"/>
        <v>66</v>
      </c>
      <c r="AO368" s="47">
        <f t="shared" si="64"/>
        <v>12</v>
      </c>
      <c r="AP368" s="47" t="b">
        <f t="shared" si="65"/>
        <v>0</v>
      </c>
      <c r="AQ368" s="47">
        <f t="shared" si="66"/>
        <v>0</v>
      </c>
      <c r="AR368" s="46">
        <f t="shared" si="67"/>
        <v>0</v>
      </c>
    </row>
    <row r="369" spans="2:45" x14ac:dyDescent="0.2">
      <c r="B369" s="40">
        <v>359</v>
      </c>
      <c r="C369" s="41" t="s">
        <v>1191</v>
      </c>
      <c r="D369" s="41" t="s">
        <v>1149</v>
      </c>
      <c r="E369" s="41">
        <v>721</v>
      </c>
      <c r="F369" s="41" t="s">
        <v>806</v>
      </c>
      <c r="G369" s="41" t="str">
        <f t="shared" si="57"/>
        <v>TS</v>
      </c>
      <c r="H369" s="42">
        <v>163628</v>
      </c>
      <c r="I369" s="43">
        <v>43646</v>
      </c>
      <c r="J369" s="43" t="s">
        <v>704</v>
      </c>
      <c r="K369" s="43" t="s">
        <v>704</v>
      </c>
      <c r="L369" s="44">
        <v>5</v>
      </c>
      <c r="M369" s="45" t="s">
        <v>1519</v>
      </c>
      <c r="N369" s="43" t="s">
        <v>704</v>
      </c>
      <c r="O369" s="43" t="s">
        <v>704</v>
      </c>
      <c r="P369" s="43" t="s">
        <v>534</v>
      </c>
      <c r="Q369" s="46">
        <v>50.19</v>
      </c>
      <c r="R369" s="46">
        <v>0</v>
      </c>
      <c r="S369" s="46">
        <v>0</v>
      </c>
      <c r="T369" s="46">
        <v>0</v>
      </c>
      <c r="U369" s="46">
        <v>0</v>
      </c>
      <c r="V369" s="46">
        <v>0</v>
      </c>
      <c r="W369" s="46">
        <v>50.19</v>
      </c>
      <c r="X369" s="46">
        <v>0</v>
      </c>
      <c r="Y369" s="46">
        <v>0</v>
      </c>
      <c r="Z369" s="46">
        <v>50.19</v>
      </c>
      <c r="AA369" s="46">
        <v>15.71</v>
      </c>
      <c r="AB369" s="46">
        <v>34.479999999999997</v>
      </c>
      <c r="AC369" s="46">
        <v>9.8521111111111104</v>
      </c>
      <c r="AD369" s="46">
        <v>0</v>
      </c>
      <c r="AE369" s="31"/>
      <c r="AF369" s="31"/>
      <c r="AG369" s="46">
        <v>44.334499999999998</v>
      </c>
      <c r="AH369" s="43">
        <f t="shared" si="58"/>
        <v>43647</v>
      </c>
      <c r="AI369" s="46"/>
      <c r="AJ369" s="43">
        <f t="shared" si="59"/>
        <v>43647</v>
      </c>
      <c r="AK369" s="43">
        <f t="shared" si="60"/>
        <v>45474</v>
      </c>
      <c r="AL369" s="47">
        <f t="shared" si="61"/>
        <v>54</v>
      </c>
      <c r="AM369" s="47">
        <f t="shared" si="62"/>
        <v>0.82100925925925927</v>
      </c>
      <c r="AN369" s="47">
        <f t="shared" si="63"/>
        <v>42</v>
      </c>
      <c r="AO369" s="47">
        <f t="shared" si="64"/>
        <v>12</v>
      </c>
      <c r="AP369" s="47" t="b">
        <f t="shared" si="65"/>
        <v>0</v>
      </c>
      <c r="AQ369" s="47">
        <f t="shared" si="66"/>
        <v>9.8521111111111104</v>
      </c>
      <c r="AR369" s="46">
        <f t="shared" si="67"/>
        <v>0</v>
      </c>
      <c r="AS369" s="48"/>
    </row>
    <row r="370" spans="2:45" x14ac:dyDescent="0.2">
      <c r="B370" s="40">
        <v>360</v>
      </c>
      <c r="C370" s="41" t="s">
        <v>1191</v>
      </c>
      <c r="D370" s="41" t="s">
        <v>1149</v>
      </c>
      <c r="E370" s="41">
        <v>721</v>
      </c>
      <c r="F370" s="41" t="s">
        <v>806</v>
      </c>
      <c r="G370" s="41" t="str">
        <f t="shared" si="57"/>
        <v>TS</v>
      </c>
      <c r="H370" s="42">
        <v>163629</v>
      </c>
      <c r="I370" s="43">
        <v>43677</v>
      </c>
      <c r="J370" s="43" t="s">
        <v>704</v>
      </c>
      <c r="K370" s="43" t="s">
        <v>704</v>
      </c>
      <c r="L370" s="44">
        <v>5</v>
      </c>
      <c r="M370" s="45" t="s">
        <v>1519</v>
      </c>
      <c r="N370" s="43" t="s">
        <v>704</v>
      </c>
      <c r="O370" s="43" t="s">
        <v>704</v>
      </c>
      <c r="P370" s="43" t="s">
        <v>534</v>
      </c>
      <c r="Q370" s="46">
        <v>28.68</v>
      </c>
      <c r="R370" s="46">
        <v>0</v>
      </c>
      <c r="S370" s="46">
        <v>0</v>
      </c>
      <c r="T370" s="46">
        <v>0</v>
      </c>
      <c r="U370" s="46">
        <v>0</v>
      </c>
      <c r="V370" s="46">
        <v>0</v>
      </c>
      <c r="W370" s="46">
        <v>28.68</v>
      </c>
      <c r="X370" s="46">
        <v>0</v>
      </c>
      <c r="Y370" s="46">
        <v>0</v>
      </c>
      <c r="Z370" s="46">
        <v>28.68</v>
      </c>
      <c r="AA370" s="46">
        <v>8.5</v>
      </c>
      <c r="AB370" s="46">
        <v>20.18</v>
      </c>
      <c r="AC370" s="46">
        <v>5.6317090909090917</v>
      </c>
      <c r="AD370" s="46">
        <v>0</v>
      </c>
      <c r="AE370" s="31"/>
      <c r="AF370" s="31"/>
      <c r="AG370" s="46">
        <v>25.812000000000001</v>
      </c>
      <c r="AH370" s="43">
        <f t="shared" si="58"/>
        <v>43678</v>
      </c>
      <c r="AI370" s="46"/>
      <c r="AJ370" s="43">
        <f t="shared" si="59"/>
        <v>43678</v>
      </c>
      <c r="AK370" s="43">
        <f t="shared" si="60"/>
        <v>45505</v>
      </c>
      <c r="AL370" s="47">
        <f t="shared" si="61"/>
        <v>55</v>
      </c>
      <c r="AM370" s="47">
        <f t="shared" si="62"/>
        <v>0.46930909090909095</v>
      </c>
      <c r="AN370" s="47">
        <f t="shared" si="63"/>
        <v>43</v>
      </c>
      <c r="AO370" s="47">
        <f t="shared" si="64"/>
        <v>12</v>
      </c>
      <c r="AP370" s="47" t="b">
        <f t="shared" si="65"/>
        <v>0</v>
      </c>
      <c r="AQ370" s="47">
        <f t="shared" si="66"/>
        <v>5.6317090909090917</v>
      </c>
      <c r="AR370" s="46">
        <f t="shared" si="67"/>
        <v>0</v>
      </c>
      <c r="AS370" s="48"/>
    </row>
    <row r="371" spans="2:45" x14ac:dyDescent="0.2">
      <c r="B371" s="40">
        <v>361</v>
      </c>
      <c r="C371" s="41" t="s">
        <v>1217</v>
      </c>
      <c r="D371" s="41" t="s">
        <v>1116</v>
      </c>
      <c r="E371" s="41">
        <v>721</v>
      </c>
      <c r="F371" s="41" t="s">
        <v>757</v>
      </c>
      <c r="G371" s="41" t="str">
        <f t="shared" si="57"/>
        <v>TS</v>
      </c>
      <c r="H371" s="42">
        <v>163630</v>
      </c>
      <c r="I371" s="43">
        <v>43677</v>
      </c>
      <c r="J371" s="43" t="s">
        <v>704</v>
      </c>
      <c r="K371" s="43" t="s">
        <v>704</v>
      </c>
      <c r="L371" s="44">
        <v>7</v>
      </c>
      <c r="M371" s="45">
        <v>7</v>
      </c>
      <c r="N371" s="43" t="s">
        <v>704</v>
      </c>
      <c r="O371" s="43" t="s">
        <v>704</v>
      </c>
      <c r="P371" s="43" t="s">
        <v>534</v>
      </c>
      <c r="Q371" s="46">
        <v>275</v>
      </c>
      <c r="R371" s="46">
        <v>0</v>
      </c>
      <c r="S371" s="46">
        <v>0</v>
      </c>
      <c r="T371" s="46">
        <v>0</v>
      </c>
      <c r="U371" s="46">
        <v>0</v>
      </c>
      <c r="V371" s="46">
        <v>0</v>
      </c>
      <c r="W371" s="46">
        <v>275</v>
      </c>
      <c r="X371" s="46">
        <v>275</v>
      </c>
      <c r="Y371" s="46">
        <v>0</v>
      </c>
      <c r="Z371" s="46">
        <v>0</v>
      </c>
      <c r="AA371" s="46">
        <v>0</v>
      </c>
      <c r="AB371" s="46">
        <v>0</v>
      </c>
      <c r="AC371" s="46">
        <v>0</v>
      </c>
      <c r="AD371" s="46">
        <v>0</v>
      </c>
      <c r="AE371" s="31"/>
      <c r="AF371" s="31"/>
      <c r="AG371" s="46">
        <v>0</v>
      </c>
      <c r="AH371" s="43">
        <f t="shared" si="58"/>
        <v>43678</v>
      </c>
      <c r="AI371" s="46"/>
      <c r="AJ371" s="43">
        <f t="shared" si="59"/>
        <v>43678</v>
      </c>
      <c r="AK371" s="43">
        <f t="shared" si="60"/>
        <v>46235</v>
      </c>
      <c r="AL371" s="47">
        <f t="shared" si="61"/>
        <v>79</v>
      </c>
      <c r="AM371" s="47">
        <f t="shared" si="62"/>
        <v>0</v>
      </c>
      <c r="AN371" s="47">
        <f t="shared" si="63"/>
        <v>67</v>
      </c>
      <c r="AO371" s="47">
        <f t="shared" si="64"/>
        <v>12</v>
      </c>
      <c r="AP371" s="47" t="b">
        <f t="shared" si="65"/>
        <v>0</v>
      </c>
      <c r="AQ371" s="47">
        <f t="shared" si="66"/>
        <v>0</v>
      </c>
      <c r="AR371" s="46">
        <f t="shared" si="67"/>
        <v>0</v>
      </c>
    </row>
    <row r="372" spans="2:45" x14ac:dyDescent="0.2">
      <c r="B372" s="40">
        <v>362</v>
      </c>
      <c r="C372" s="41" t="s">
        <v>1218</v>
      </c>
      <c r="D372" s="41" t="s">
        <v>1116</v>
      </c>
      <c r="E372" s="41">
        <v>721</v>
      </c>
      <c r="F372" s="41" t="s">
        <v>757</v>
      </c>
      <c r="G372" s="41" t="str">
        <f t="shared" si="57"/>
        <v>TS</v>
      </c>
      <c r="H372" s="42">
        <v>163631</v>
      </c>
      <c r="I372" s="43">
        <v>43677</v>
      </c>
      <c r="J372" s="43" t="s">
        <v>704</v>
      </c>
      <c r="K372" s="43" t="s">
        <v>704</v>
      </c>
      <c r="L372" s="44">
        <v>7</v>
      </c>
      <c r="M372" s="45">
        <v>7</v>
      </c>
      <c r="N372" s="43" t="s">
        <v>704</v>
      </c>
      <c r="O372" s="43" t="s">
        <v>704</v>
      </c>
      <c r="P372" s="43" t="s">
        <v>534</v>
      </c>
      <c r="Q372" s="46">
        <v>350</v>
      </c>
      <c r="R372" s="46">
        <v>0</v>
      </c>
      <c r="S372" s="46">
        <v>0</v>
      </c>
      <c r="T372" s="46">
        <v>0</v>
      </c>
      <c r="U372" s="46">
        <v>0</v>
      </c>
      <c r="V372" s="46">
        <v>0</v>
      </c>
      <c r="W372" s="46">
        <v>350</v>
      </c>
      <c r="X372" s="46">
        <v>350</v>
      </c>
      <c r="Y372" s="46">
        <v>0</v>
      </c>
      <c r="Z372" s="46">
        <v>0</v>
      </c>
      <c r="AA372" s="46">
        <v>0</v>
      </c>
      <c r="AB372" s="46">
        <v>0</v>
      </c>
      <c r="AC372" s="46">
        <v>0</v>
      </c>
      <c r="AD372" s="46">
        <v>0</v>
      </c>
      <c r="AE372" s="31"/>
      <c r="AF372" s="31"/>
      <c r="AG372" s="46">
        <v>0</v>
      </c>
      <c r="AH372" s="43">
        <f t="shared" si="58"/>
        <v>43678</v>
      </c>
      <c r="AI372" s="46"/>
      <c r="AJ372" s="43">
        <f t="shared" si="59"/>
        <v>43678</v>
      </c>
      <c r="AK372" s="43">
        <f t="shared" si="60"/>
        <v>46235</v>
      </c>
      <c r="AL372" s="47">
        <f t="shared" si="61"/>
        <v>79</v>
      </c>
      <c r="AM372" s="47">
        <f t="shared" si="62"/>
        <v>0</v>
      </c>
      <c r="AN372" s="47">
        <f t="shared" si="63"/>
        <v>67</v>
      </c>
      <c r="AO372" s="47">
        <f t="shared" si="64"/>
        <v>12</v>
      </c>
      <c r="AP372" s="47" t="b">
        <f t="shared" si="65"/>
        <v>0</v>
      </c>
      <c r="AQ372" s="47">
        <f t="shared" si="66"/>
        <v>0</v>
      </c>
      <c r="AR372" s="46">
        <f t="shared" si="67"/>
        <v>0</v>
      </c>
    </row>
    <row r="373" spans="2:45" x14ac:dyDescent="0.2">
      <c r="B373" s="40">
        <v>363</v>
      </c>
      <c r="C373" s="41" t="s">
        <v>1218</v>
      </c>
      <c r="D373" s="41" t="s">
        <v>1116</v>
      </c>
      <c r="E373" s="41">
        <v>721</v>
      </c>
      <c r="F373" s="41" t="s">
        <v>757</v>
      </c>
      <c r="G373" s="41" t="str">
        <f t="shared" si="57"/>
        <v>TS</v>
      </c>
      <c r="H373" s="42">
        <v>163632</v>
      </c>
      <c r="I373" s="43">
        <v>43677</v>
      </c>
      <c r="J373" s="43" t="s">
        <v>704</v>
      </c>
      <c r="K373" s="43" t="s">
        <v>704</v>
      </c>
      <c r="L373" s="44">
        <v>7</v>
      </c>
      <c r="M373" s="45">
        <v>7</v>
      </c>
      <c r="N373" s="43" t="s">
        <v>704</v>
      </c>
      <c r="O373" s="43" t="s">
        <v>704</v>
      </c>
      <c r="P373" s="43" t="s">
        <v>534</v>
      </c>
      <c r="Q373" s="46">
        <v>350</v>
      </c>
      <c r="R373" s="46">
        <v>0</v>
      </c>
      <c r="S373" s="46">
        <v>0</v>
      </c>
      <c r="T373" s="46">
        <v>0</v>
      </c>
      <c r="U373" s="46">
        <v>0</v>
      </c>
      <c r="V373" s="46">
        <v>0</v>
      </c>
      <c r="W373" s="46">
        <v>350</v>
      </c>
      <c r="X373" s="46">
        <v>350</v>
      </c>
      <c r="Y373" s="46">
        <v>0</v>
      </c>
      <c r="Z373" s="46">
        <v>0</v>
      </c>
      <c r="AA373" s="46">
        <v>0</v>
      </c>
      <c r="AB373" s="46">
        <v>0</v>
      </c>
      <c r="AC373" s="46">
        <v>0</v>
      </c>
      <c r="AD373" s="46">
        <v>0</v>
      </c>
      <c r="AE373" s="31"/>
      <c r="AF373" s="31"/>
      <c r="AG373" s="46">
        <v>0</v>
      </c>
      <c r="AH373" s="43">
        <f t="shared" si="58"/>
        <v>43678</v>
      </c>
      <c r="AI373" s="46"/>
      <c r="AJ373" s="43">
        <f t="shared" si="59"/>
        <v>43678</v>
      </c>
      <c r="AK373" s="43">
        <f t="shared" si="60"/>
        <v>46235</v>
      </c>
      <c r="AL373" s="47">
        <f t="shared" si="61"/>
        <v>79</v>
      </c>
      <c r="AM373" s="47">
        <f t="shared" si="62"/>
        <v>0</v>
      </c>
      <c r="AN373" s="47">
        <f t="shared" si="63"/>
        <v>67</v>
      </c>
      <c r="AO373" s="47">
        <f t="shared" si="64"/>
        <v>12</v>
      </c>
      <c r="AP373" s="47" t="b">
        <f t="shared" si="65"/>
        <v>0</v>
      </c>
      <c r="AQ373" s="47">
        <f t="shared" si="66"/>
        <v>0</v>
      </c>
      <c r="AR373" s="46">
        <f t="shared" si="67"/>
        <v>0</v>
      </c>
    </row>
    <row r="374" spans="2:45" x14ac:dyDescent="0.2">
      <c r="B374" s="40">
        <v>364</v>
      </c>
      <c r="C374" s="41" t="s">
        <v>1219</v>
      </c>
      <c r="D374" s="41" t="s">
        <v>1116</v>
      </c>
      <c r="E374" s="41">
        <v>721</v>
      </c>
      <c r="F374" s="41" t="s">
        <v>757</v>
      </c>
      <c r="G374" s="41" t="str">
        <f t="shared" si="57"/>
        <v>TS</v>
      </c>
      <c r="H374" s="42">
        <v>163633</v>
      </c>
      <c r="I374" s="43">
        <v>43677</v>
      </c>
      <c r="J374" s="43" t="s">
        <v>704</v>
      </c>
      <c r="K374" s="43" t="s">
        <v>704</v>
      </c>
      <c r="L374" s="44">
        <v>7</v>
      </c>
      <c r="M374" s="45">
        <v>7</v>
      </c>
      <c r="N374" s="43" t="s">
        <v>704</v>
      </c>
      <c r="O374" s="43" t="s">
        <v>704</v>
      </c>
      <c r="P374" s="43" t="s">
        <v>534</v>
      </c>
      <c r="Q374" s="46">
        <v>450</v>
      </c>
      <c r="R374" s="46">
        <v>0</v>
      </c>
      <c r="S374" s="46">
        <v>0</v>
      </c>
      <c r="T374" s="46">
        <v>0</v>
      </c>
      <c r="U374" s="46">
        <v>0</v>
      </c>
      <c r="V374" s="46">
        <v>0</v>
      </c>
      <c r="W374" s="46">
        <v>450</v>
      </c>
      <c r="X374" s="46">
        <v>450</v>
      </c>
      <c r="Y374" s="46">
        <v>0</v>
      </c>
      <c r="Z374" s="46">
        <v>0</v>
      </c>
      <c r="AA374" s="46">
        <v>0</v>
      </c>
      <c r="AB374" s="46">
        <v>0</v>
      </c>
      <c r="AC374" s="46">
        <v>0</v>
      </c>
      <c r="AD374" s="46">
        <v>0</v>
      </c>
      <c r="AE374" s="31"/>
      <c r="AF374" s="31"/>
      <c r="AG374" s="46">
        <v>0</v>
      </c>
      <c r="AH374" s="43">
        <f t="shared" si="58"/>
        <v>43678</v>
      </c>
      <c r="AI374" s="46"/>
      <c r="AJ374" s="43">
        <f t="shared" si="59"/>
        <v>43678</v>
      </c>
      <c r="AK374" s="43">
        <f t="shared" si="60"/>
        <v>46235</v>
      </c>
      <c r="AL374" s="47">
        <f t="shared" si="61"/>
        <v>79</v>
      </c>
      <c r="AM374" s="47">
        <f t="shared" si="62"/>
        <v>0</v>
      </c>
      <c r="AN374" s="47">
        <f t="shared" si="63"/>
        <v>67</v>
      </c>
      <c r="AO374" s="47">
        <f t="shared" si="64"/>
        <v>12</v>
      </c>
      <c r="AP374" s="47" t="b">
        <f t="shared" si="65"/>
        <v>0</v>
      </c>
      <c r="AQ374" s="47">
        <f t="shared" si="66"/>
        <v>0</v>
      </c>
      <c r="AR374" s="46">
        <f t="shared" si="67"/>
        <v>0</v>
      </c>
    </row>
    <row r="375" spans="2:45" x14ac:dyDescent="0.2">
      <c r="B375" s="40">
        <v>365</v>
      </c>
      <c r="C375" s="41" t="s">
        <v>1220</v>
      </c>
      <c r="D375" s="41" t="s">
        <v>1149</v>
      </c>
      <c r="E375" s="41">
        <v>721</v>
      </c>
      <c r="F375" s="41" t="s">
        <v>806</v>
      </c>
      <c r="G375" s="41" t="str">
        <f t="shared" si="57"/>
        <v>TS</v>
      </c>
      <c r="H375" s="42">
        <v>163634</v>
      </c>
      <c r="I375" s="43">
        <v>43677</v>
      </c>
      <c r="J375" s="43" t="s">
        <v>704</v>
      </c>
      <c r="K375" s="43" t="s">
        <v>704</v>
      </c>
      <c r="L375" s="44">
        <v>4</v>
      </c>
      <c r="M375" s="45" t="s">
        <v>1519</v>
      </c>
      <c r="N375" s="43" t="s">
        <v>704</v>
      </c>
      <c r="O375" s="43" t="s">
        <v>704</v>
      </c>
      <c r="P375" s="43" t="s">
        <v>534</v>
      </c>
      <c r="Q375" s="46">
        <v>433.95</v>
      </c>
      <c r="R375" s="46">
        <v>0</v>
      </c>
      <c r="S375" s="46">
        <v>0</v>
      </c>
      <c r="T375" s="46">
        <v>0</v>
      </c>
      <c r="U375" s="46">
        <v>0</v>
      </c>
      <c r="V375" s="46">
        <v>0</v>
      </c>
      <c r="W375" s="46">
        <v>433.95</v>
      </c>
      <c r="X375" s="46">
        <v>0</v>
      </c>
      <c r="Y375" s="46">
        <v>0</v>
      </c>
      <c r="Z375" s="46">
        <v>433.95</v>
      </c>
      <c r="AA375" s="46">
        <v>160.20999999999998</v>
      </c>
      <c r="AB375" s="46">
        <v>273.74</v>
      </c>
      <c r="AC375" s="46">
        <v>105.96453488372092</v>
      </c>
      <c r="AD375" s="46">
        <v>0</v>
      </c>
      <c r="AE375" s="31"/>
      <c r="AF375" s="31"/>
      <c r="AG375" s="46">
        <v>379.70624999999995</v>
      </c>
      <c r="AH375" s="43">
        <f t="shared" si="58"/>
        <v>43678</v>
      </c>
      <c r="AI375" s="43"/>
      <c r="AJ375" s="43">
        <f t="shared" si="59"/>
        <v>43678</v>
      </c>
      <c r="AK375" s="43">
        <f t="shared" si="60"/>
        <v>45139</v>
      </c>
      <c r="AL375" s="47">
        <f t="shared" si="61"/>
        <v>43</v>
      </c>
      <c r="AM375" s="47">
        <f t="shared" si="62"/>
        <v>8.830377906976743</v>
      </c>
      <c r="AN375" s="47">
        <f t="shared" si="63"/>
        <v>31</v>
      </c>
      <c r="AO375" s="47">
        <f t="shared" si="64"/>
        <v>12</v>
      </c>
      <c r="AP375" s="47" t="b">
        <f t="shared" si="65"/>
        <v>0</v>
      </c>
      <c r="AQ375" s="47">
        <f t="shared" si="66"/>
        <v>105.96453488372092</v>
      </c>
      <c r="AR375" s="46">
        <f t="shared" si="67"/>
        <v>0</v>
      </c>
      <c r="AS375" s="48"/>
    </row>
    <row r="376" spans="2:45" x14ac:dyDescent="0.2">
      <c r="B376" s="40">
        <v>366</v>
      </c>
      <c r="C376" s="41" t="s">
        <v>1221</v>
      </c>
      <c r="D376" s="41" t="s">
        <v>1149</v>
      </c>
      <c r="E376" s="41">
        <v>721</v>
      </c>
      <c r="F376" s="41" t="s">
        <v>757</v>
      </c>
      <c r="G376" s="41" t="str">
        <f t="shared" si="57"/>
        <v>TS</v>
      </c>
      <c r="H376" s="42">
        <v>163635</v>
      </c>
      <c r="I376" s="43">
        <v>43683</v>
      </c>
      <c r="J376" s="43" t="s">
        <v>704</v>
      </c>
      <c r="K376" s="43" t="s">
        <v>704</v>
      </c>
      <c r="L376" s="44">
        <v>5</v>
      </c>
      <c r="M376" s="45" t="s">
        <v>1519</v>
      </c>
      <c r="N376" s="43" t="s">
        <v>704</v>
      </c>
      <c r="O376" s="43" t="s">
        <v>704</v>
      </c>
      <c r="P376" s="43" t="s">
        <v>534</v>
      </c>
      <c r="Q376" s="46">
        <v>825</v>
      </c>
      <c r="R376" s="46">
        <v>0</v>
      </c>
      <c r="S376" s="46">
        <v>0</v>
      </c>
      <c r="T376" s="46">
        <v>0</v>
      </c>
      <c r="U376" s="46">
        <v>0</v>
      </c>
      <c r="V376" s="46">
        <v>0</v>
      </c>
      <c r="W376" s="46">
        <v>825</v>
      </c>
      <c r="X376" s="46">
        <v>825</v>
      </c>
      <c r="Y376" s="46">
        <v>0</v>
      </c>
      <c r="Z376" s="46">
        <v>0</v>
      </c>
      <c r="AA376" s="46">
        <v>0</v>
      </c>
      <c r="AB376" s="46">
        <v>0</v>
      </c>
      <c r="AC376" s="46">
        <v>0</v>
      </c>
      <c r="AD376" s="46">
        <v>0</v>
      </c>
      <c r="AE376" s="31"/>
      <c r="AF376" s="31"/>
      <c r="AG376" s="46">
        <v>0</v>
      </c>
      <c r="AH376" s="43">
        <f t="shared" si="58"/>
        <v>43709</v>
      </c>
      <c r="AI376" s="46"/>
      <c r="AJ376" s="43">
        <f t="shared" si="59"/>
        <v>43709</v>
      </c>
      <c r="AK376" s="43">
        <f t="shared" si="60"/>
        <v>45536</v>
      </c>
      <c r="AL376" s="47">
        <f t="shared" si="61"/>
        <v>56</v>
      </c>
      <c r="AM376" s="47">
        <f t="shared" si="62"/>
        <v>0</v>
      </c>
      <c r="AN376" s="47">
        <f t="shared" si="63"/>
        <v>44</v>
      </c>
      <c r="AO376" s="47">
        <f t="shared" si="64"/>
        <v>12</v>
      </c>
      <c r="AP376" s="47" t="b">
        <f t="shared" si="65"/>
        <v>0</v>
      </c>
      <c r="AQ376" s="47">
        <f t="shared" si="66"/>
        <v>0</v>
      </c>
      <c r="AR376" s="46">
        <f t="shared" si="67"/>
        <v>0</v>
      </c>
    </row>
    <row r="377" spans="2:45" x14ac:dyDescent="0.2">
      <c r="B377" s="40">
        <v>367</v>
      </c>
      <c r="C377" s="41" t="s">
        <v>1221</v>
      </c>
      <c r="D377" s="41" t="s">
        <v>1149</v>
      </c>
      <c r="E377" s="41">
        <v>721</v>
      </c>
      <c r="F377" s="41" t="s">
        <v>757</v>
      </c>
      <c r="G377" s="41" t="str">
        <f t="shared" si="57"/>
        <v>TS</v>
      </c>
      <c r="H377" s="42">
        <v>163636</v>
      </c>
      <c r="I377" s="43">
        <v>43683</v>
      </c>
      <c r="J377" s="43" t="s">
        <v>704</v>
      </c>
      <c r="K377" s="43" t="s">
        <v>704</v>
      </c>
      <c r="L377" s="44">
        <v>5</v>
      </c>
      <c r="M377" s="45" t="s">
        <v>1519</v>
      </c>
      <c r="N377" s="43" t="s">
        <v>704</v>
      </c>
      <c r="O377" s="43" t="s">
        <v>704</v>
      </c>
      <c r="P377" s="43" t="s">
        <v>534</v>
      </c>
      <c r="Q377" s="46">
        <v>825</v>
      </c>
      <c r="R377" s="46">
        <v>0</v>
      </c>
      <c r="S377" s="46">
        <v>0</v>
      </c>
      <c r="T377" s="46">
        <v>0</v>
      </c>
      <c r="U377" s="46">
        <v>0</v>
      </c>
      <c r="V377" s="46">
        <v>0</v>
      </c>
      <c r="W377" s="46">
        <v>825</v>
      </c>
      <c r="X377" s="46">
        <v>825</v>
      </c>
      <c r="Y377" s="46">
        <v>0</v>
      </c>
      <c r="Z377" s="46">
        <v>0</v>
      </c>
      <c r="AA377" s="46">
        <v>0</v>
      </c>
      <c r="AB377" s="46">
        <v>0</v>
      </c>
      <c r="AC377" s="46">
        <v>0</v>
      </c>
      <c r="AD377" s="46">
        <v>0</v>
      </c>
      <c r="AE377" s="31"/>
      <c r="AF377" s="31"/>
      <c r="AG377" s="46">
        <v>0</v>
      </c>
      <c r="AH377" s="43">
        <f t="shared" si="58"/>
        <v>43709</v>
      </c>
      <c r="AI377" s="46"/>
      <c r="AJ377" s="43">
        <f t="shared" si="59"/>
        <v>43709</v>
      </c>
      <c r="AK377" s="43">
        <f t="shared" si="60"/>
        <v>45536</v>
      </c>
      <c r="AL377" s="47">
        <f t="shared" si="61"/>
        <v>56</v>
      </c>
      <c r="AM377" s="47">
        <f t="shared" si="62"/>
        <v>0</v>
      </c>
      <c r="AN377" s="47">
        <f t="shared" si="63"/>
        <v>44</v>
      </c>
      <c r="AO377" s="47">
        <f t="shared" si="64"/>
        <v>12</v>
      </c>
      <c r="AP377" s="47" t="b">
        <f t="shared" si="65"/>
        <v>0</v>
      </c>
      <c r="AQ377" s="47">
        <f t="shared" si="66"/>
        <v>0</v>
      </c>
      <c r="AR377" s="46">
        <f t="shared" si="67"/>
        <v>0</v>
      </c>
    </row>
    <row r="378" spans="2:45" x14ac:dyDescent="0.2">
      <c r="B378" s="40">
        <v>368</v>
      </c>
      <c r="C378" s="41" t="s">
        <v>1221</v>
      </c>
      <c r="D378" s="41" t="s">
        <v>1149</v>
      </c>
      <c r="E378" s="41">
        <v>721</v>
      </c>
      <c r="F378" s="41" t="s">
        <v>757</v>
      </c>
      <c r="G378" s="41" t="str">
        <f t="shared" si="57"/>
        <v>TS</v>
      </c>
      <c r="H378" s="42">
        <v>163637</v>
      </c>
      <c r="I378" s="43">
        <v>43683</v>
      </c>
      <c r="J378" s="43" t="s">
        <v>704</v>
      </c>
      <c r="K378" s="43" t="s">
        <v>704</v>
      </c>
      <c r="L378" s="44">
        <v>5</v>
      </c>
      <c r="M378" s="45" t="s">
        <v>1519</v>
      </c>
      <c r="N378" s="43" t="s">
        <v>704</v>
      </c>
      <c r="O378" s="43" t="s">
        <v>704</v>
      </c>
      <c r="P378" s="43" t="s">
        <v>534</v>
      </c>
      <c r="Q378" s="46">
        <v>825</v>
      </c>
      <c r="R378" s="46">
        <v>0</v>
      </c>
      <c r="S378" s="46">
        <v>0</v>
      </c>
      <c r="T378" s="46">
        <v>0</v>
      </c>
      <c r="U378" s="46">
        <v>0</v>
      </c>
      <c r="V378" s="46">
        <v>0</v>
      </c>
      <c r="W378" s="46">
        <v>825</v>
      </c>
      <c r="X378" s="46">
        <v>825</v>
      </c>
      <c r="Y378" s="46">
        <v>0</v>
      </c>
      <c r="Z378" s="46">
        <v>0</v>
      </c>
      <c r="AA378" s="46">
        <v>0</v>
      </c>
      <c r="AB378" s="46">
        <v>0</v>
      </c>
      <c r="AC378" s="46">
        <v>0</v>
      </c>
      <c r="AD378" s="46">
        <v>0</v>
      </c>
      <c r="AE378" s="31"/>
      <c r="AF378" s="31"/>
      <c r="AG378" s="46">
        <v>0</v>
      </c>
      <c r="AH378" s="43">
        <f t="shared" si="58"/>
        <v>43709</v>
      </c>
      <c r="AI378" s="46"/>
      <c r="AJ378" s="43">
        <f t="shared" si="59"/>
        <v>43709</v>
      </c>
      <c r="AK378" s="43">
        <f t="shared" si="60"/>
        <v>45536</v>
      </c>
      <c r="AL378" s="47">
        <f t="shared" si="61"/>
        <v>56</v>
      </c>
      <c r="AM378" s="47">
        <f t="shared" si="62"/>
        <v>0</v>
      </c>
      <c r="AN378" s="47">
        <f t="shared" si="63"/>
        <v>44</v>
      </c>
      <c r="AO378" s="47">
        <f t="shared" si="64"/>
        <v>12</v>
      </c>
      <c r="AP378" s="47" t="b">
        <f t="shared" si="65"/>
        <v>0</v>
      </c>
      <c r="AQ378" s="47">
        <f t="shared" si="66"/>
        <v>0</v>
      </c>
      <c r="AR378" s="46">
        <f t="shared" si="67"/>
        <v>0</v>
      </c>
    </row>
    <row r="379" spans="2:45" x14ac:dyDescent="0.2">
      <c r="B379" s="40">
        <v>369</v>
      </c>
      <c r="C379" s="41" t="s">
        <v>1221</v>
      </c>
      <c r="D379" s="41" t="s">
        <v>1149</v>
      </c>
      <c r="E379" s="41">
        <v>721</v>
      </c>
      <c r="F379" s="41" t="s">
        <v>757</v>
      </c>
      <c r="G379" s="41" t="str">
        <f t="shared" si="57"/>
        <v>TS</v>
      </c>
      <c r="H379" s="42">
        <v>163638</v>
      </c>
      <c r="I379" s="43">
        <v>43683</v>
      </c>
      <c r="J379" s="43" t="s">
        <v>704</v>
      </c>
      <c r="K379" s="43" t="s">
        <v>704</v>
      </c>
      <c r="L379" s="44">
        <v>5</v>
      </c>
      <c r="M379" s="45" t="s">
        <v>1519</v>
      </c>
      <c r="N379" s="43" t="s">
        <v>704</v>
      </c>
      <c r="O379" s="43" t="s">
        <v>704</v>
      </c>
      <c r="P379" s="43" t="s">
        <v>534</v>
      </c>
      <c r="Q379" s="46">
        <v>825</v>
      </c>
      <c r="R379" s="46">
        <v>0</v>
      </c>
      <c r="S379" s="46">
        <v>0</v>
      </c>
      <c r="T379" s="46">
        <v>0</v>
      </c>
      <c r="U379" s="46">
        <v>0</v>
      </c>
      <c r="V379" s="46">
        <v>0</v>
      </c>
      <c r="W379" s="46">
        <v>825</v>
      </c>
      <c r="X379" s="46">
        <v>825</v>
      </c>
      <c r="Y379" s="46">
        <v>0</v>
      </c>
      <c r="Z379" s="46">
        <v>0</v>
      </c>
      <c r="AA379" s="46">
        <v>0</v>
      </c>
      <c r="AB379" s="46">
        <v>0</v>
      </c>
      <c r="AC379" s="46">
        <v>0</v>
      </c>
      <c r="AD379" s="46">
        <v>0</v>
      </c>
      <c r="AE379" s="31"/>
      <c r="AF379" s="31"/>
      <c r="AG379" s="46">
        <v>0</v>
      </c>
      <c r="AH379" s="43">
        <f t="shared" si="58"/>
        <v>43709</v>
      </c>
      <c r="AI379" s="46"/>
      <c r="AJ379" s="43">
        <f t="shared" si="59"/>
        <v>43709</v>
      </c>
      <c r="AK379" s="43">
        <f t="shared" si="60"/>
        <v>45536</v>
      </c>
      <c r="AL379" s="47">
        <f t="shared" si="61"/>
        <v>56</v>
      </c>
      <c r="AM379" s="47">
        <f t="shared" si="62"/>
        <v>0</v>
      </c>
      <c r="AN379" s="47">
        <f t="shared" si="63"/>
        <v>44</v>
      </c>
      <c r="AO379" s="47">
        <f t="shared" si="64"/>
        <v>12</v>
      </c>
      <c r="AP379" s="47" t="b">
        <f t="shared" si="65"/>
        <v>0</v>
      </c>
      <c r="AQ379" s="47">
        <f t="shared" si="66"/>
        <v>0</v>
      </c>
      <c r="AR379" s="46">
        <f t="shared" si="67"/>
        <v>0</v>
      </c>
    </row>
    <row r="380" spans="2:45" x14ac:dyDescent="0.2">
      <c r="B380" s="40">
        <v>370</v>
      </c>
      <c r="C380" s="41" t="s">
        <v>1221</v>
      </c>
      <c r="D380" s="41" t="s">
        <v>1149</v>
      </c>
      <c r="E380" s="41">
        <v>721</v>
      </c>
      <c r="F380" s="41" t="s">
        <v>757</v>
      </c>
      <c r="G380" s="41" t="str">
        <f t="shared" si="57"/>
        <v>TS</v>
      </c>
      <c r="H380" s="42">
        <v>163639</v>
      </c>
      <c r="I380" s="43">
        <v>43683</v>
      </c>
      <c r="J380" s="43" t="s">
        <v>704</v>
      </c>
      <c r="K380" s="43" t="s">
        <v>704</v>
      </c>
      <c r="L380" s="44">
        <v>5</v>
      </c>
      <c r="M380" s="45" t="s">
        <v>1519</v>
      </c>
      <c r="N380" s="43" t="s">
        <v>704</v>
      </c>
      <c r="O380" s="43" t="s">
        <v>704</v>
      </c>
      <c r="P380" s="43" t="s">
        <v>534</v>
      </c>
      <c r="Q380" s="46">
        <v>825</v>
      </c>
      <c r="R380" s="46">
        <v>0</v>
      </c>
      <c r="S380" s="46">
        <v>0</v>
      </c>
      <c r="T380" s="46">
        <v>0</v>
      </c>
      <c r="U380" s="46">
        <v>0</v>
      </c>
      <c r="V380" s="46">
        <v>0</v>
      </c>
      <c r="W380" s="46">
        <v>825</v>
      </c>
      <c r="X380" s="46">
        <v>825</v>
      </c>
      <c r="Y380" s="46">
        <v>0</v>
      </c>
      <c r="Z380" s="46">
        <v>0</v>
      </c>
      <c r="AA380" s="46">
        <v>0</v>
      </c>
      <c r="AB380" s="46">
        <v>0</v>
      </c>
      <c r="AC380" s="46">
        <v>0</v>
      </c>
      <c r="AD380" s="46">
        <v>0</v>
      </c>
      <c r="AE380" s="31"/>
      <c r="AF380" s="31"/>
      <c r="AG380" s="46">
        <v>0</v>
      </c>
      <c r="AH380" s="43">
        <f t="shared" si="58"/>
        <v>43709</v>
      </c>
      <c r="AI380" s="46"/>
      <c r="AJ380" s="43">
        <f t="shared" si="59"/>
        <v>43709</v>
      </c>
      <c r="AK380" s="43">
        <f t="shared" si="60"/>
        <v>45536</v>
      </c>
      <c r="AL380" s="47">
        <f t="shared" si="61"/>
        <v>56</v>
      </c>
      <c r="AM380" s="47">
        <f t="shared" si="62"/>
        <v>0</v>
      </c>
      <c r="AN380" s="47">
        <f t="shared" si="63"/>
        <v>44</v>
      </c>
      <c r="AO380" s="47">
        <f t="shared" si="64"/>
        <v>12</v>
      </c>
      <c r="AP380" s="47" t="b">
        <f t="shared" si="65"/>
        <v>0</v>
      </c>
      <c r="AQ380" s="47">
        <f t="shared" si="66"/>
        <v>0</v>
      </c>
      <c r="AR380" s="46">
        <f t="shared" si="67"/>
        <v>0</v>
      </c>
    </row>
    <row r="381" spans="2:45" x14ac:dyDescent="0.2">
      <c r="B381" s="40">
        <v>371</v>
      </c>
      <c r="C381" s="41" t="s">
        <v>1191</v>
      </c>
      <c r="D381" s="41" t="s">
        <v>1149</v>
      </c>
      <c r="E381" s="41">
        <v>721</v>
      </c>
      <c r="F381" s="41" t="s">
        <v>806</v>
      </c>
      <c r="G381" s="41" t="str">
        <f t="shared" si="57"/>
        <v>TS</v>
      </c>
      <c r="H381" s="42">
        <v>163640</v>
      </c>
      <c r="I381" s="43">
        <v>43708</v>
      </c>
      <c r="J381" s="43" t="s">
        <v>704</v>
      </c>
      <c r="K381" s="43" t="s">
        <v>704</v>
      </c>
      <c r="L381" s="44">
        <v>5</v>
      </c>
      <c r="M381" s="45" t="s">
        <v>1519</v>
      </c>
      <c r="N381" s="43" t="s">
        <v>704</v>
      </c>
      <c r="O381" s="43" t="s">
        <v>704</v>
      </c>
      <c r="P381" s="43" t="s">
        <v>534</v>
      </c>
      <c r="Q381" s="46">
        <v>93.21</v>
      </c>
      <c r="R381" s="46">
        <v>0</v>
      </c>
      <c r="S381" s="46">
        <v>0</v>
      </c>
      <c r="T381" s="46">
        <v>0</v>
      </c>
      <c r="U381" s="46">
        <v>0</v>
      </c>
      <c r="V381" s="46">
        <v>0</v>
      </c>
      <c r="W381" s="46">
        <v>93.21</v>
      </c>
      <c r="X381" s="46">
        <v>0</v>
      </c>
      <c r="Y381" s="46">
        <v>0</v>
      </c>
      <c r="Z381" s="46">
        <v>93.21</v>
      </c>
      <c r="AA381" s="46">
        <v>26.08</v>
      </c>
      <c r="AB381" s="46">
        <v>67.13</v>
      </c>
      <c r="AC381" s="46">
        <v>18.309107142857144</v>
      </c>
      <c r="AD381" s="46">
        <v>0</v>
      </c>
      <c r="AE381" s="31"/>
      <c r="AF381" s="31"/>
      <c r="AG381" s="46">
        <v>85.442499999999995</v>
      </c>
      <c r="AH381" s="43">
        <f t="shared" si="58"/>
        <v>43709</v>
      </c>
      <c r="AI381" s="46"/>
      <c r="AJ381" s="43">
        <f t="shared" si="59"/>
        <v>43709</v>
      </c>
      <c r="AK381" s="43">
        <f t="shared" si="60"/>
        <v>45536</v>
      </c>
      <c r="AL381" s="47">
        <f t="shared" si="61"/>
        <v>56</v>
      </c>
      <c r="AM381" s="47">
        <f t="shared" si="62"/>
        <v>1.5257589285714286</v>
      </c>
      <c r="AN381" s="47">
        <f t="shared" si="63"/>
        <v>44</v>
      </c>
      <c r="AO381" s="47">
        <f t="shared" si="64"/>
        <v>12</v>
      </c>
      <c r="AP381" s="47" t="b">
        <f t="shared" si="65"/>
        <v>0</v>
      </c>
      <c r="AQ381" s="47">
        <f t="shared" si="66"/>
        <v>18.309107142857144</v>
      </c>
      <c r="AR381" s="46">
        <f t="shared" si="67"/>
        <v>0</v>
      </c>
      <c r="AS381" s="48"/>
    </row>
    <row r="382" spans="2:45" x14ac:dyDescent="0.2">
      <c r="B382" s="40">
        <v>372</v>
      </c>
      <c r="C382" s="41" t="s">
        <v>1187</v>
      </c>
      <c r="D382" s="41" t="s">
        <v>1149</v>
      </c>
      <c r="E382" s="41">
        <v>721</v>
      </c>
      <c r="F382" s="41" t="s">
        <v>806</v>
      </c>
      <c r="G382" s="41" t="str">
        <f t="shared" si="57"/>
        <v>TS</v>
      </c>
      <c r="H382" s="42">
        <v>163641</v>
      </c>
      <c r="I382" s="43">
        <v>43708</v>
      </c>
      <c r="J382" s="43" t="s">
        <v>704</v>
      </c>
      <c r="K382" s="43" t="s">
        <v>704</v>
      </c>
      <c r="L382" s="44">
        <v>5</v>
      </c>
      <c r="M382" s="45" t="s">
        <v>1519</v>
      </c>
      <c r="N382" s="43" t="s">
        <v>704</v>
      </c>
      <c r="O382" s="43" t="s">
        <v>704</v>
      </c>
      <c r="P382" s="43" t="s">
        <v>534</v>
      </c>
      <c r="Q382" s="46">
        <v>35.85</v>
      </c>
      <c r="R382" s="46">
        <v>0</v>
      </c>
      <c r="S382" s="46">
        <v>0</v>
      </c>
      <c r="T382" s="46">
        <v>0</v>
      </c>
      <c r="U382" s="46">
        <v>0</v>
      </c>
      <c r="V382" s="46">
        <v>0</v>
      </c>
      <c r="W382" s="46">
        <v>35.85</v>
      </c>
      <c r="X382" s="46">
        <v>0</v>
      </c>
      <c r="Y382" s="46">
        <v>0</v>
      </c>
      <c r="Z382" s="46">
        <v>35.85</v>
      </c>
      <c r="AA382" s="46">
        <v>10.030000000000001</v>
      </c>
      <c r="AB382" s="46">
        <v>25.82</v>
      </c>
      <c r="AC382" s="46">
        <v>7.041964285714287</v>
      </c>
      <c r="AD382" s="46">
        <v>0</v>
      </c>
      <c r="AE382" s="31"/>
      <c r="AF382" s="31"/>
      <c r="AG382" s="46">
        <v>32.862500000000004</v>
      </c>
      <c r="AH382" s="43">
        <f t="shared" si="58"/>
        <v>43709</v>
      </c>
      <c r="AI382" s="46"/>
      <c r="AJ382" s="43">
        <f t="shared" si="59"/>
        <v>43709</v>
      </c>
      <c r="AK382" s="43">
        <f t="shared" si="60"/>
        <v>45536</v>
      </c>
      <c r="AL382" s="47">
        <f t="shared" si="61"/>
        <v>56</v>
      </c>
      <c r="AM382" s="47">
        <f t="shared" si="62"/>
        <v>0.58683035714285725</v>
      </c>
      <c r="AN382" s="47">
        <f t="shared" si="63"/>
        <v>44</v>
      </c>
      <c r="AO382" s="47">
        <f t="shared" si="64"/>
        <v>12</v>
      </c>
      <c r="AP382" s="47" t="b">
        <f t="shared" si="65"/>
        <v>0</v>
      </c>
      <c r="AQ382" s="47">
        <f t="shared" si="66"/>
        <v>7.041964285714287</v>
      </c>
      <c r="AR382" s="46">
        <f t="shared" si="67"/>
        <v>0</v>
      </c>
      <c r="AS382" s="48"/>
    </row>
    <row r="383" spans="2:45" x14ac:dyDescent="0.2">
      <c r="B383" s="40">
        <v>373</v>
      </c>
      <c r="C383" s="41" t="s">
        <v>1218</v>
      </c>
      <c r="D383" s="41" t="s">
        <v>1116</v>
      </c>
      <c r="E383" s="41">
        <v>721</v>
      </c>
      <c r="F383" s="41" t="s">
        <v>757</v>
      </c>
      <c r="G383" s="41" t="str">
        <f t="shared" si="57"/>
        <v>TS</v>
      </c>
      <c r="H383" s="42">
        <v>230208</v>
      </c>
      <c r="I383" s="43">
        <v>43738</v>
      </c>
      <c r="J383" s="43" t="s">
        <v>704</v>
      </c>
      <c r="K383" s="43" t="s">
        <v>704</v>
      </c>
      <c r="L383" s="44">
        <v>7</v>
      </c>
      <c r="M383" s="45">
        <v>7</v>
      </c>
      <c r="N383" s="43" t="s">
        <v>704</v>
      </c>
      <c r="O383" s="43" t="s">
        <v>704</v>
      </c>
      <c r="P383" s="43" t="s">
        <v>534</v>
      </c>
      <c r="Q383" s="46">
        <v>350</v>
      </c>
      <c r="R383" s="46">
        <v>0</v>
      </c>
      <c r="S383" s="46">
        <v>0</v>
      </c>
      <c r="T383" s="46">
        <v>0</v>
      </c>
      <c r="U383" s="46">
        <v>0</v>
      </c>
      <c r="V383" s="46">
        <v>0</v>
      </c>
      <c r="W383" s="46">
        <v>350</v>
      </c>
      <c r="X383" s="46">
        <v>350</v>
      </c>
      <c r="Y383" s="46">
        <v>0</v>
      </c>
      <c r="Z383" s="46">
        <v>0</v>
      </c>
      <c r="AA383" s="46">
        <v>0</v>
      </c>
      <c r="AB383" s="46">
        <v>0</v>
      </c>
      <c r="AC383" s="46">
        <v>0</v>
      </c>
      <c r="AD383" s="46">
        <v>0</v>
      </c>
      <c r="AE383" s="31"/>
      <c r="AF383" s="31"/>
      <c r="AG383" s="46">
        <v>0</v>
      </c>
      <c r="AH383" s="43">
        <f t="shared" si="58"/>
        <v>43739</v>
      </c>
      <c r="AI383" s="46"/>
      <c r="AJ383" s="43">
        <f t="shared" si="59"/>
        <v>43739</v>
      </c>
      <c r="AK383" s="43">
        <f t="shared" si="60"/>
        <v>46296</v>
      </c>
      <c r="AL383" s="47">
        <f t="shared" si="61"/>
        <v>81</v>
      </c>
      <c r="AM383" s="47">
        <f t="shared" si="62"/>
        <v>0</v>
      </c>
      <c r="AN383" s="47">
        <f t="shared" si="63"/>
        <v>69</v>
      </c>
      <c r="AO383" s="47">
        <f t="shared" si="64"/>
        <v>12</v>
      </c>
      <c r="AP383" s="47" t="b">
        <f t="shared" si="65"/>
        <v>0</v>
      </c>
      <c r="AQ383" s="47">
        <f t="shared" si="66"/>
        <v>0</v>
      </c>
      <c r="AR383" s="46">
        <f t="shared" si="67"/>
        <v>0</v>
      </c>
    </row>
    <row r="384" spans="2:45" x14ac:dyDescent="0.2">
      <c r="B384" s="40">
        <v>374</v>
      </c>
      <c r="C384" s="41" t="s">
        <v>1222</v>
      </c>
      <c r="D384" s="41" t="s">
        <v>881</v>
      </c>
      <c r="E384" s="41">
        <v>714</v>
      </c>
      <c r="F384" s="41" t="s">
        <v>806</v>
      </c>
      <c r="G384" s="41" t="str">
        <f t="shared" si="57"/>
        <v>TS</v>
      </c>
      <c r="H384" s="42">
        <v>112427</v>
      </c>
      <c r="I384" s="43">
        <v>43706</v>
      </c>
      <c r="J384" s="43" t="s">
        <v>704</v>
      </c>
      <c r="K384" s="43" t="s">
        <v>704</v>
      </c>
      <c r="L384" s="44">
        <v>33</v>
      </c>
      <c r="M384" s="45" t="s">
        <v>1519</v>
      </c>
      <c r="N384" s="43" t="s">
        <v>704</v>
      </c>
      <c r="O384" s="43" t="s">
        <v>704</v>
      </c>
      <c r="P384" s="43" t="s">
        <v>534</v>
      </c>
      <c r="Q384" s="46">
        <v>1800</v>
      </c>
      <c r="R384" s="46">
        <v>0</v>
      </c>
      <c r="S384" s="46">
        <v>0</v>
      </c>
      <c r="T384" s="46">
        <v>0</v>
      </c>
      <c r="U384" s="46">
        <v>571.09999999999991</v>
      </c>
      <c r="V384" s="46">
        <v>0</v>
      </c>
      <c r="W384" s="46">
        <v>1228.9000000000001</v>
      </c>
      <c r="X384" s="46">
        <v>1228.9000000000001</v>
      </c>
      <c r="Y384" s="46">
        <v>0</v>
      </c>
      <c r="Z384" s="46">
        <v>0</v>
      </c>
      <c r="AA384" s="46">
        <v>0</v>
      </c>
      <c r="AB384" s="46">
        <v>0</v>
      </c>
      <c r="AC384" s="46">
        <v>0</v>
      </c>
      <c r="AD384" s="46">
        <v>0</v>
      </c>
      <c r="AE384" s="31"/>
      <c r="AF384" s="31"/>
      <c r="AG384" s="46">
        <v>0</v>
      </c>
      <c r="AH384" s="43">
        <f t="shared" si="58"/>
        <v>43709</v>
      </c>
      <c r="AI384" s="46"/>
      <c r="AJ384" s="43">
        <f t="shared" si="59"/>
        <v>43709</v>
      </c>
      <c r="AK384" s="43">
        <f t="shared" si="60"/>
        <v>55763</v>
      </c>
      <c r="AL384" s="47">
        <f t="shared" si="61"/>
        <v>392</v>
      </c>
      <c r="AM384" s="47">
        <f t="shared" si="62"/>
        <v>0</v>
      </c>
      <c r="AN384" s="47">
        <f t="shared" si="63"/>
        <v>380</v>
      </c>
      <c r="AO384" s="47">
        <f t="shared" si="64"/>
        <v>12</v>
      </c>
      <c r="AP384" s="47" t="b">
        <f t="shared" si="65"/>
        <v>0</v>
      </c>
      <c r="AQ384" s="47">
        <f t="shared" si="66"/>
        <v>0</v>
      </c>
      <c r="AR384" s="46">
        <f t="shared" si="67"/>
        <v>0</v>
      </c>
    </row>
    <row r="385" spans="2:45" x14ac:dyDescent="0.2">
      <c r="B385" s="40">
        <v>375</v>
      </c>
      <c r="C385" s="41" t="s">
        <v>1223</v>
      </c>
      <c r="D385" s="41" t="s">
        <v>881</v>
      </c>
      <c r="E385" s="41">
        <v>714</v>
      </c>
      <c r="F385" s="41" t="s">
        <v>806</v>
      </c>
      <c r="G385" s="41" t="str">
        <f t="shared" si="57"/>
        <v>TS</v>
      </c>
      <c r="H385" s="42">
        <v>112428</v>
      </c>
      <c r="I385" s="43">
        <v>43706</v>
      </c>
      <c r="J385" s="43" t="s">
        <v>704</v>
      </c>
      <c r="K385" s="43" t="s">
        <v>704</v>
      </c>
      <c r="L385" s="44">
        <v>33</v>
      </c>
      <c r="M385" s="45" t="s">
        <v>1519</v>
      </c>
      <c r="N385" s="43" t="s">
        <v>704</v>
      </c>
      <c r="O385" s="43" t="s">
        <v>704</v>
      </c>
      <c r="P385" s="43" t="s">
        <v>534</v>
      </c>
      <c r="Q385" s="46">
        <v>6200</v>
      </c>
      <c r="R385" s="46">
        <v>0</v>
      </c>
      <c r="S385" s="46">
        <v>0</v>
      </c>
      <c r="T385" s="46">
        <v>0</v>
      </c>
      <c r="U385" s="46">
        <v>-2104.0400000000009</v>
      </c>
      <c r="V385" s="46">
        <v>0</v>
      </c>
      <c r="W385" s="46">
        <v>8304.0400000000009</v>
      </c>
      <c r="X385" s="46">
        <v>8304.0400000000009</v>
      </c>
      <c r="Y385" s="46">
        <v>0</v>
      </c>
      <c r="Z385" s="46">
        <v>0</v>
      </c>
      <c r="AA385" s="46">
        <v>0</v>
      </c>
      <c r="AB385" s="46">
        <v>0</v>
      </c>
      <c r="AC385" s="46">
        <v>0</v>
      </c>
      <c r="AD385" s="46">
        <v>0</v>
      </c>
      <c r="AE385" s="31"/>
      <c r="AF385" s="31"/>
      <c r="AG385" s="46">
        <v>0</v>
      </c>
      <c r="AH385" s="43">
        <f t="shared" si="58"/>
        <v>43709</v>
      </c>
      <c r="AI385" s="46"/>
      <c r="AJ385" s="43">
        <f t="shared" si="59"/>
        <v>43709</v>
      </c>
      <c r="AK385" s="43">
        <f t="shared" si="60"/>
        <v>55763</v>
      </c>
      <c r="AL385" s="47">
        <f t="shared" si="61"/>
        <v>392</v>
      </c>
      <c r="AM385" s="47">
        <f t="shared" si="62"/>
        <v>0</v>
      </c>
      <c r="AN385" s="47">
        <f t="shared" si="63"/>
        <v>380</v>
      </c>
      <c r="AO385" s="47">
        <f t="shared" si="64"/>
        <v>12</v>
      </c>
      <c r="AP385" s="47" t="b">
        <f t="shared" si="65"/>
        <v>0</v>
      </c>
      <c r="AQ385" s="47">
        <f t="shared" si="66"/>
        <v>0</v>
      </c>
      <c r="AR385" s="46">
        <f t="shared" si="67"/>
        <v>0</v>
      </c>
    </row>
    <row r="386" spans="2:45" x14ac:dyDescent="0.2">
      <c r="B386" s="40">
        <v>376</v>
      </c>
      <c r="C386" s="41" t="s">
        <v>1224</v>
      </c>
      <c r="D386" s="41" t="s">
        <v>881</v>
      </c>
      <c r="E386" s="41">
        <v>714</v>
      </c>
      <c r="F386" s="41" t="s">
        <v>806</v>
      </c>
      <c r="G386" s="41" t="str">
        <f t="shared" si="57"/>
        <v>TS</v>
      </c>
      <c r="H386" s="42">
        <v>112433</v>
      </c>
      <c r="I386" s="43">
        <v>43706</v>
      </c>
      <c r="J386" s="43" t="s">
        <v>704</v>
      </c>
      <c r="K386" s="43" t="s">
        <v>704</v>
      </c>
      <c r="L386" s="44">
        <v>33</v>
      </c>
      <c r="M386" s="45" t="s">
        <v>1519</v>
      </c>
      <c r="N386" s="43" t="s">
        <v>704</v>
      </c>
      <c r="O386" s="43" t="s">
        <v>704</v>
      </c>
      <c r="P386" s="43" t="s">
        <v>534</v>
      </c>
      <c r="Q386" s="46">
        <v>9300</v>
      </c>
      <c r="R386" s="46">
        <v>0</v>
      </c>
      <c r="S386" s="46">
        <v>0</v>
      </c>
      <c r="T386" s="46">
        <v>0</v>
      </c>
      <c r="U386" s="46">
        <v>1067.1000000000004</v>
      </c>
      <c r="V386" s="46">
        <v>0</v>
      </c>
      <c r="W386" s="46">
        <v>8232.9</v>
      </c>
      <c r="X386" s="46">
        <v>8232.9</v>
      </c>
      <c r="Y386" s="46">
        <v>0</v>
      </c>
      <c r="Z386" s="46">
        <v>0</v>
      </c>
      <c r="AA386" s="46">
        <v>0</v>
      </c>
      <c r="AB386" s="46">
        <v>0</v>
      </c>
      <c r="AC386" s="46">
        <v>0</v>
      </c>
      <c r="AD386" s="46">
        <v>0</v>
      </c>
      <c r="AE386" s="31"/>
      <c r="AF386" s="31"/>
      <c r="AG386" s="46">
        <v>0</v>
      </c>
      <c r="AH386" s="43">
        <f t="shared" si="58"/>
        <v>43709</v>
      </c>
      <c r="AI386" s="46"/>
      <c r="AJ386" s="43">
        <f t="shared" si="59"/>
        <v>43709</v>
      </c>
      <c r="AK386" s="43">
        <f t="shared" si="60"/>
        <v>55763</v>
      </c>
      <c r="AL386" s="47">
        <f t="shared" si="61"/>
        <v>392</v>
      </c>
      <c r="AM386" s="47">
        <f t="shared" si="62"/>
        <v>0</v>
      </c>
      <c r="AN386" s="47">
        <f t="shared" si="63"/>
        <v>380</v>
      </c>
      <c r="AO386" s="47">
        <f t="shared" si="64"/>
        <v>12</v>
      </c>
      <c r="AP386" s="47" t="b">
        <f t="shared" si="65"/>
        <v>0</v>
      </c>
      <c r="AQ386" s="47">
        <f t="shared" si="66"/>
        <v>0</v>
      </c>
      <c r="AR386" s="46">
        <f t="shared" si="67"/>
        <v>0</v>
      </c>
    </row>
    <row r="387" spans="2:45" x14ac:dyDescent="0.2">
      <c r="B387" s="40">
        <v>377</v>
      </c>
      <c r="C387" s="41" t="s">
        <v>1225</v>
      </c>
      <c r="D387" s="41" t="s">
        <v>881</v>
      </c>
      <c r="E387" s="41">
        <v>714</v>
      </c>
      <c r="F387" s="41" t="s">
        <v>806</v>
      </c>
      <c r="G387" s="41" t="str">
        <f t="shared" si="57"/>
        <v>TS</v>
      </c>
      <c r="H387" s="42">
        <v>112434</v>
      </c>
      <c r="I387" s="43">
        <v>43706</v>
      </c>
      <c r="J387" s="43" t="s">
        <v>704</v>
      </c>
      <c r="K387" s="43" t="s">
        <v>704</v>
      </c>
      <c r="L387" s="44">
        <v>33</v>
      </c>
      <c r="M387" s="45" t="s">
        <v>1519</v>
      </c>
      <c r="N387" s="43" t="s">
        <v>704</v>
      </c>
      <c r="O387" s="43" t="s">
        <v>704</v>
      </c>
      <c r="P387" s="43" t="s">
        <v>534</v>
      </c>
      <c r="Q387" s="46">
        <v>12600</v>
      </c>
      <c r="R387" s="46">
        <v>0</v>
      </c>
      <c r="S387" s="46">
        <v>0</v>
      </c>
      <c r="T387" s="46">
        <v>0</v>
      </c>
      <c r="U387" s="46">
        <v>-661.10000000000036</v>
      </c>
      <c r="V387" s="46">
        <v>0</v>
      </c>
      <c r="W387" s="46">
        <v>13261.1</v>
      </c>
      <c r="X387" s="46">
        <v>13261.1</v>
      </c>
      <c r="Y387" s="46">
        <v>0</v>
      </c>
      <c r="Z387" s="46">
        <v>0</v>
      </c>
      <c r="AA387" s="46">
        <v>0</v>
      </c>
      <c r="AB387" s="46">
        <v>0</v>
      </c>
      <c r="AC387" s="46">
        <v>0</v>
      </c>
      <c r="AD387" s="46">
        <v>0</v>
      </c>
      <c r="AE387" s="31"/>
      <c r="AF387" s="31"/>
      <c r="AG387" s="46">
        <v>0</v>
      </c>
      <c r="AH387" s="43">
        <f t="shared" si="58"/>
        <v>43709</v>
      </c>
      <c r="AI387" s="46"/>
      <c r="AJ387" s="43">
        <f t="shared" si="59"/>
        <v>43709</v>
      </c>
      <c r="AK387" s="43">
        <f t="shared" si="60"/>
        <v>55763</v>
      </c>
      <c r="AL387" s="47">
        <f t="shared" si="61"/>
        <v>392</v>
      </c>
      <c r="AM387" s="47">
        <f t="shared" si="62"/>
        <v>0</v>
      </c>
      <c r="AN387" s="47">
        <f t="shared" si="63"/>
        <v>380</v>
      </c>
      <c r="AO387" s="47">
        <f t="shared" si="64"/>
        <v>12</v>
      </c>
      <c r="AP387" s="47" t="b">
        <f t="shared" si="65"/>
        <v>0</v>
      </c>
      <c r="AQ387" s="47">
        <f t="shared" si="66"/>
        <v>0</v>
      </c>
      <c r="AR387" s="46">
        <f t="shared" si="67"/>
        <v>0</v>
      </c>
    </row>
    <row r="388" spans="2:45" x14ac:dyDescent="0.2">
      <c r="B388" s="40">
        <v>378</v>
      </c>
      <c r="C388" s="41" t="s">
        <v>1226</v>
      </c>
      <c r="D388" s="41" t="s">
        <v>881</v>
      </c>
      <c r="E388" s="41">
        <v>714</v>
      </c>
      <c r="F388" s="41" t="s">
        <v>806</v>
      </c>
      <c r="G388" s="41" t="str">
        <f t="shared" si="57"/>
        <v>TS</v>
      </c>
      <c r="H388" s="42">
        <v>112436</v>
      </c>
      <c r="I388" s="43">
        <v>43706</v>
      </c>
      <c r="J388" s="43" t="s">
        <v>704</v>
      </c>
      <c r="K388" s="43" t="s">
        <v>704</v>
      </c>
      <c r="L388" s="44">
        <v>33</v>
      </c>
      <c r="M388" s="45" t="s">
        <v>1519</v>
      </c>
      <c r="N388" s="43" t="s">
        <v>704</v>
      </c>
      <c r="O388" s="43" t="s">
        <v>704</v>
      </c>
      <c r="P388" s="43" t="s">
        <v>534</v>
      </c>
      <c r="Q388" s="46">
        <v>5200</v>
      </c>
      <c r="R388" s="46">
        <v>0</v>
      </c>
      <c r="S388" s="46">
        <v>0</v>
      </c>
      <c r="T388" s="46">
        <v>0</v>
      </c>
      <c r="U388" s="46">
        <v>-2570.0500000000002</v>
      </c>
      <c r="V388" s="46">
        <v>0</v>
      </c>
      <c r="W388" s="46">
        <v>7770.05</v>
      </c>
      <c r="X388" s="46">
        <v>7770.05</v>
      </c>
      <c r="Y388" s="46">
        <v>0</v>
      </c>
      <c r="Z388" s="46">
        <v>0</v>
      </c>
      <c r="AA388" s="46">
        <v>0</v>
      </c>
      <c r="AB388" s="46">
        <v>0</v>
      </c>
      <c r="AC388" s="46">
        <v>0</v>
      </c>
      <c r="AD388" s="46">
        <v>0</v>
      </c>
      <c r="AE388" s="31"/>
      <c r="AF388" s="31"/>
      <c r="AG388" s="46">
        <v>0</v>
      </c>
      <c r="AH388" s="43">
        <f t="shared" si="58"/>
        <v>43709</v>
      </c>
      <c r="AI388" s="46"/>
      <c r="AJ388" s="43">
        <f t="shared" si="59"/>
        <v>43709</v>
      </c>
      <c r="AK388" s="43">
        <f t="shared" si="60"/>
        <v>55763</v>
      </c>
      <c r="AL388" s="47">
        <f t="shared" si="61"/>
        <v>392</v>
      </c>
      <c r="AM388" s="47">
        <f t="shared" si="62"/>
        <v>0</v>
      </c>
      <c r="AN388" s="47">
        <f t="shared" si="63"/>
        <v>380</v>
      </c>
      <c r="AO388" s="47">
        <f t="shared" si="64"/>
        <v>12</v>
      </c>
      <c r="AP388" s="47" t="b">
        <f t="shared" si="65"/>
        <v>0</v>
      </c>
      <c r="AQ388" s="47">
        <f t="shared" si="66"/>
        <v>0</v>
      </c>
      <c r="AR388" s="46">
        <f t="shared" si="67"/>
        <v>0</v>
      </c>
    </row>
    <row r="389" spans="2:45" x14ac:dyDescent="0.2">
      <c r="B389" s="40">
        <v>379</v>
      </c>
      <c r="C389" s="41" t="s">
        <v>1227</v>
      </c>
      <c r="D389" s="41" t="s">
        <v>881</v>
      </c>
      <c r="E389" s="41">
        <v>714</v>
      </c>
      <c r="F389" s="41" t="s">
        <v>806</v>
      </c>
      <c r="G389" s="41" t="str">
        <f t="shared" si="57"/>
        <v>TS</v>
      </c>
      <c r="H389" s="42">
        <v>112435</v>
      </c>
      <c r="I389" s="43">
        <v>43706</v>
      </c>
      <c r="J389" s="43" t="s">
        <v>704</v>
      </c>
      <c r="K389" s="43" t="s">
        <v>704</v>
      </c>
      <c r="L389" s="44">
        <v>33</v>
      </c>
      <c r="M389" s="45" t="s">
        <v>1519</v>
      </c>
      <c r="N389" s="43" t="s">
        <v>704</v>
      </c>
      <c r="O389" s="43" t="s">
        <v>704</v>
      </c>
      <c r="P389" s="43" t="s">
        <v>534</v>
      </c>
      <c r="Q389" s="46">
        <v>7800</v>
      </c>
      <c r="R389" s="46">
        <v>0</v>
      </c>
      <c r="S389" s="46">
        <v>0</v>
      </c>
      <c r="T389" s="46">
        <v>0</v>
      </c>
      <c r="U389" s="46">
        <v>3905.39</v>
      </c>
      <c r="V389" s="46">
        <v>0</v>
      </c>
      <c r="W389" s="46">
        <v>3894.61</v>
      </c>
      <c r="X389" s="46">
        <v>3894.61</v>
      </c>
      <c r="Y389" s="46">
        <v>0</v>
      </c>
      <c r="Z389" s="46">
        <v>0</v>
      </c>
      <c r="AA389" s="46">
        <v>0</v>
      </c>
      <c r="AB389" s="46">
        <v>0</v>
      </c>
      <c r="AC389" s="46">
        <v>0</v>
      </c>
      <c r="AD389" s="46">
        <v>0</v>
      </c>
      <c r="AE389" s="31"/>
      <c r="AF389" s="31"/>
      <c r="AG389" s="46">
        <v>0</v>
      </c>
      <c r="AH389" s="43">
        <f t="shared" si="58"/>
        <v>43709</v>
      </c>
      <c r="AI389" s="46"/>
      <c r="AJ389" s="43">
        <f t="shared" si="59"/>
        <v>43709</v>
      </c>
      <c r="AK389" s="43">
        <f t="shared" si="60"/>
        <v>55763</v>
      </c>
      <c r="AL389" s="47">
        <f t="shared" si="61"/>
        <v>392</v>
      </c>
      <c r="AM389" s="47">
        <f t="shared" si="62"/>
        <v>0</v>
      </c>
      <c r="AN389" s="47">
        <f t="shared" si="63"/>
        <v>380</v>
      </c>
      <c r="AO389" s="47">
        <f t="shared" si="64"/>
        <v>12</v>
      </c>
      <c r="AP389" s="47" t="b">
        <f t="shared" si="65"/>
        <v>0</v>
      </c>
      <c r="AQ389" s="47">
        <f t="shared" si="66"/>
        <v>0</v>
      </c>
      <c r="AR389" s="46">
        <f t="shared" si="67"/>
        <v>0</v>
      </c>
    </row>
    <row r="390" spans="2:45" x14ac:dyDescent="0.2">
      <c r="B390" s="40">
        <v>380</v>
      </c>
      <c r="C390" s="41" t="s">
        <v>1228</v>
      </c>
      <c r="D390" s="41" t="s">
        <v>881</v>
      </c>
      <c r="E390" s="41">
        <v>714</v>
      </c>
      <c r="F390" s="41" t="s">
        <v>806</v>
      </c>
      <c r="G390" s="41" t="str">
        <f t="shared" si="57"/>
        <v>TS</v>
      </c>
      <c r="H390" s="42">
        <v>112429</v>
      </c>
      <c r="I390" s="43">
        <v>43706</v>
      </c>
      <c r="J390" s="43" t="s">
        <v>704</v>
      </c>
      <c r="K390" s="43" t="s">
        <v>704</v>
      </c>
      <c r="L390" s="44">
        <v>33</v>
      </c>
      <c r="M390" s="45" t="s">
        <v>1519</v>
      </c>
      <c r="N390" s="43" t="s">
        <v>704</v>
      </c>
      <c r="O390" s="43" t="s">
        <v>704</v>
      </c>
      <c r="P390" s="43" t="s">
        <v>534</v>
      </c>
      <c r="Q390" s="46">
        <v>22400</v>
      </c>
      <c r="R390" s="46">
        <v>0</v>
      </c>
      <c r="S390" s="46">
        <v>0</v>
      </c>
      <c r="T390" s="46">
        <v>0</v>
      </c>
      <c r="U390" s="46">
        <v>4262.68</v>
      </c>
      <c r="V390" s="46">
        <v>0</v>
      </c>
      <c r="W390" s="46">
        <v>18137.32</v>
      </c>
      <c r="X390" s="46">
        <v>18137.32</v>
      </c>
      <c r="Y390" s="46">
        <v>0</v>
      </c>
      <c r="Z390" s="46">
        <v>0</v>
      </c>
      <c r="AA390" s="46">
        <v>0</v>
      </c>
      <c r="AB390" s="46">
        <v>0</v>
      </c>
      <c r="AC390" s="46">
        <v>0</v>
      </c>
      <c r="AD390" s="46">
        <v>0</v>
      </c>
      <c r="AE390" s="31"/>
      <c r="AF390" s="31"/>
      <c r="AG390" s="46">
        <v>0</v>
      </c>
      <c r="AH390" s="43">
        <f t="shared" si="58"/>
        <v>43709</v>
      </c>
      <c r="AI390" s="46"/>
      <c r="AJ390" s="43">
        <f t="shared" si="59"/>
        <v>43709</v>
      </c>
      <c r="AK390" s="43">
        <f t="shared" si="60"/>
        <v>55763</v>
      </c>
      <c r="AL390" s="47">
        <f t="shared" si="61"/>
        <v>392</v>
      </c>
      <c r="AM390" s="47">
        <f t="shared" si="62"/>
        <v>0</v>
      </c>
      <c r="AN390" s="47">
        <f t="shared" si="63"/>
        <v>380</v>
      </c>
      <c r="AO390" s="47">
        <f t="shared" si="64"/>
        <v>12</v>
      </c>
      <c r="AP390" s="47" t="b">
        <f t="shared" si="65"/>
        <v>0</v>
      </c>
      <c r="AQ390" s="47">
        <f t="shared" si="66"/>
        <v>0</v>
      </c>
      <c r="AR390" s="46">
        <f t="shared" si="67"/>
        <v>0</v>
      </c>
    </row>
    <row r="391" spans="2:45" x14ac:dyDescent="0.2">
      <c r="B391" s="40">
        <v>381</v>
      </c>
      <c r="C391" s="41" t="s">
        <v>1229</v>
      </c>
      <c r="D391" s="41" t="s">
        <v>881</v>
      </c>
      <c r="E391" s="41">
        <v>714</v>
      </c>
      <c r="F391" s="41" t="s">
        <v>806</v>
      </c>
      <c r="G391" s="41" t="str">
        <f t="shared" si="57"/>
        <v>TS</v>
      </c>
      <c r="H391" s="42">
        <v>112430</v>
      </c>
      <c r="I391" s="43">
        <v>43706</v>
      </c>
      <c r="J391" s="43" t="s">
        <v>704</v>
      </c>
      <c r="K391" s="43" t="s">
        <v>704</v>
      </c>
      <c r="L391" s="44">
        <v>33</v>
      </c>
      <c r="M391" s="45" t="s">
        <v>1519</v>
      </c>
      <c r="N391" s="43" t="s">
        <v>704</v>
      </c>
      <c r="O391" s="43" t="s">
        <v>704</v>
      </c>
      <c r="P391" s="43" t="s">
        <v>534</v>
      </c>
      <c r="Q391" s="46">
        <v>36600</v>
      </c>
      <c r="R391" s="46">
        <v>0</v>
      </c>
      <c r="S391" s="46">
        <v>0</v>
      </c>
      <c r="T391" s="46">
        <v>0</v>
      </c>
      <c r="U391" s="46">
        <v>4035.6100000000006</v>
      </c>
      <c r="V391" s="46">
        <v>0</v>
      </c>
      <c r="W391" s="46">
        <v>32564.39</v>
      </c>
      <c r="X391" s="46">
        <v>32564.39</v>
      </c>
      <c r="Y391" s="46">
        <v>0</v>
      </c>
      <c r="Z391" s="46">
        <v>0</v>
      </c>
      <c r="AA391" s="46">
        <v>0</v>
      </c>
      <c r="AB391" s="46">
        <v>0</v>
      </c>
      <c r="AC391" s="46">
        <v>0</v>
      </c>
      <c r="AD391" s="46">
        <v>0</v>
      </c>
      <c r="AE391" s="31"/>
      <c r="AF391" s="31"/>
      <c r="AG391" s="46">
        <v>0</v>
      </c>
      <c r="AH391" s="43">
        <f t="shared" si="58"/>
        <v>43709</v>
      </c>
      <c r="AI391" s="46"/>
      <c r="AJ391" s="43">
        <f t="shared" si="59"/>
        <v>43709</v>
      </c>
      <c r="AK391" s="43">
        <f t="shared" si="60"/>
        <v>55763</v>
      </c>
      <c r="AL391" s="47">
        <f t="shared" si="61"/>
        <v>392</v>
      </c>
      <c r="AM391" s="47">
        <f t="shared" si="62"/>
        <v>0</v>
      </c>
      <c r="AN391" s="47">
        <f t="shared" si="63"/>
        <v>380</v>
      </c>
      <c r="AO391" s="47">
        <f t="shared" si="64"/>
        <v>12</v>
      </c>
      <c r="AP391" s="47" t="b">
        <f t="shared" si="65"/>
        <v>0</v>
      </c>
      <c r="AQ391" s="47">
        <f t="shared" si="66"/>
        <v>0</v>
      </c>
      <c r="AR391" s="46">
        <f t="shared" si="67"/>
        <v>0</v>
      </c>
    </row>
    <row r="392" spans="2:45" x14ac:dyDescent="0.2">
      <c r="B392" s="40">
        <v>382</v>
      </c>
      <c r="C392" s="41" t="s">
        <v>1230</v>
      </c>
      <c r="D392" s="41" t="s">
        <v>881</v>
      </c>
      <c r="E392" s="41">
        <v>714</v>
      </c>
      <c r="F392" s="41" t="s">
        <v>806</v>
      </c>
      <c r="G392" s="41" t="str">
        <f t="shared" si="57"/>
        <v>TS</v>
      </c>
      <c r="H392" s="42">
        <v>112432</v>
      </c>
      <c r="I392" s="43">
        <v>43706</v>
      </c>
      <c r="J392" s="43" t="s">
        <v>704</v>
      </c>
      <c r="K392" s="43" t="s">
        <v>704</v>
      </c>
      <c r="L392" s="44">
        <v>33</v>
      </c>
      <c r="M392" s="45" t="s">
        <v>1519</v>
      </c>
      <c r="N392" s="43" t="s">
        <v>704</v>
      </c>
      <c r="O392" s="43" t="s">
        <v>704</v>
      </c>
      <c r="P392" s="43" t="s">
        <v>534</v>
      </c>
      <c r="Q392" s="46">
        <v>7500</v>
      </c>
      <c r="R392" s="46">
        <v>0</v>
      </c>
      <c r="S392" s="46">
        <v>0</v>
      </c>
      <c r="T392" s="46">
        <v>0</v>
      </c>
      <c r="U392" s="46">
        <v>1100.5600000000004</v>
      </c>
      <c r="V392" s="46">
        <v>0</v>
      </c>
      <c r="W392" s="46">
        <v>6399.44</v>
      </c>
      <c r="X392" s="46">
        <v>6399.44</v>
      </c>
      <c r="Y392" s="46">
        <v>0</v>
      </c>
      <c r="Z392" s="46">
        <v>0</v>
      </c>
      <c r="AA392" s="46">
        <v>0</v>
      </c>
      <c r="AB392" s="46">
        <v>0</v>
      </c>
      <c r="AC392" s="46">
        <v>0</v>
      </c>
      <c r="AD392" s="46">
        <v>0</v>
      </c>
      <c r="AE392" s="31"/>
      <c r="AF392" s="31"/>
      <c r="AG392" s="46">
        <v>0</v>
      </c>
      <c r="AH392" s="43">
        <f t="shared" si="58"/>
        <v>43709</v>
      </c>
      <c r="AI392" s="46"/>
      <c r="AJ392" s="43">
        <f t="shared" si="59"/>
        <v>43709</v>
      </c>
      <c r="AK392" s="43">
        <f t="shared" si="60"/>
        <v>55763</v>
      </c>
      <c r="AL392" s="47">
        <f t="shared" si="61"/>
        <v>392</v>
      </c>
      <c r="AM392" s="47">
        <f t="shared" si="62"/>
        <v>0</v>
      </c>
      <c r="AN392" s="47">
        <f t="shared" si="63"/>
        <v>380</v>
      </c>
      <c r="AO392" s="47">
        <f t="shared" si="64"/>
        <v>12</v>
      </c>
      <c r="AP392" s="47" t="b">
        <f t="shared" si="65"/>
        <v>0</v>
      </c>
      <c r="AQ392" s="47">
        <f t="shared" si="66"/>
        <v>0</v>
      </c>
      <c r="AR392" s="46">
        <f t="shared" si="67"/>
        <v>0</v>
      </c>
    </row>
    <row r="393" spans="2:45" x14ac:dyDescent="0.2">
      <c r="B393" s="40">
        <v>383</v>
      </c>
      <c r="C393" s="41" t="s">
        <v>1231</v>
      </c>
      <c r="D393" s="41" t="s">
        <v>881</v>
      </c>
      <c r="E393" s="41">
        <v>714</v>
      </c>
      <c r="F393" s="41" t="s">
        <v>806</v>
      </c>
      <c r="G393" s="41" t="str">
        <f t="shared" si="57"/>
        <v>TS</v>
      </c>
      <c r="H393" s="42">
        <v>112431</v>
      </c>
      <c r="I393" s="43">
        <v>43706</v>
      </c>
      <c r="J393" s="43" t="s">
        <v>704</v>
      </c>
      <c r="K393" s="43" t="s">
        <v>704</v>
      </c>
      <c r="L393" s="44">
        <v>33</v>
      </c>
      <c r="M393" s="45" t="s">
        <v>1519</v>
      </c>
      <c r="N393" s="43" t="s">
        <v>704</v>
      </c>
      <c r="O393" s="43" t="s">
        <v>704</v>
      </c>
      <c r="P393" s="43" t="s">
        <v>534</v>
      </c>
      <c r="Q393" s="46">
        <v>28300</v>
      </c>
      <c r="R393" s="46">
        <v>0</v>
      </c>
      <c r="S393" s="46">
        <v>0</v>
      </c>
      <c r="T393" s="46">
        <v>0</v>
      </c>
      <c r="U393" s="46">
        <v>701.40999999999985</v>
      </c>
      <c r="V393" s="46">
        <v>0</v>
      </c>
      <c r="W393" s="46">
        <v>27598.59</v>
      </c>
      <c r="X393" s="46">
        <v>27598.59</v>
      </c>
      <c r="Y393" s="46">
        <v>0</v>
      </c>
      <c r="Z393" s="46">
        <v>0</v>
      </c>
      <c r="AA393" s="46">
        <v>0</v>
      </c>
      <c r="AB393" s="46">
        <v>0</v>
      </c>
      <c r="AC393" s="46">
        <v>0</v>
      </c>
      <c r="AD393" s="46">
        <v>0</v>
      </c>
      <c r="AE393" s="31"/>
      <c r="AF393" s="31"/>
      <c r="AG393" s="46">
        <v>0</v>
      </c>
      <c r="AH393" s="43">
        <f t="shared" si="58"/>
        <v>43709</v>
      </c>
      <c r="AI393" s="46"/>
      <c r="AJ393" s="43">
        <f t="shared" si="59"/>
        <v>43709</v>
      </c>
      <c r="AK393" s="43">
        <f t="shared" si="60"/>
        <v>55763</v>
      </c>
      <c r="AL393" s="47">
        <f t="shared" si="61"/>
        <v>392</v>
      </c>
      <c r="AM393" s="47">
        <f t="shared" si="62"/>
        <v>0</v>
      </c>
      <c r="AN393" s="47">
        <f t="shared" si="63"/>
        <v>380</v>
      </c>
      <c r="AO393" s="47">
        <f t="shared" si="64"/>
        <v>12</v>
      </c>
      <c r="AP393" s="47" t="b">
        <f t="shared" si="65"/>
        <v>0</v>
      </c>
      <c r="AQ393" s="47">
        <f t="shared" si="66"/>
        <v>0</v>
      </c>
      <c r="AR393" s="46">
        <f t="shared" si="67"/>
        <v>0</v>
      </c>
    </row>
    <row r="394" spans="2:45" x14ac:dyDescent="0.2">
      <c r="B394" s="40">
        <v>384</v>
      </c>
      <c r="C394" s="41" t="s">
        <v>1218</v>
      </c>
      <c r="D394" s="41" t="s">
        <v>1116</v>
      </c>
      <c r="E394" s="41">
        <v>721</v>
      </c>
      <c r="F394" s="41" t="s">
        <v>757</v>
      </c>
      <c r="G394" s="41" t="str">
        <f t="shared" si="57"/>
        <v>TS</v>
      </c>
      <c r="H394" s="42">
        <v>230239</v>
      </c>
      <c r="I394" s="43">
        <v>43830</v>
      </c>
      <c r="J394" s="43" t="s">
        <v>704</v>
      </c>
      <c r="K394" s="43" t="s">
        <v>704</v>
      </c>
      <c r="L394" s="44">
        <v>7</v>
      </c>
      <c r="M394" s="45">
        <v>7</v>
      </c>
      <c r="N394" s="43" t="s">
        <v>704</v>
      </c>
      <c r="O394" s="43" t="s">
        <v>704</v>
      </c>
      <c r="P394" s="43" t="s">
        <v>534</v>
      </c>
      <c r="Q394" s="46">
        <v>350</v>
      </c>
      <c r="R394" s="46">
        <v>0</v>
      </c>
      <c r="S394" s="46">
        <v>0</v>
      </c>
      <c r="T394" s="46">
        <v>0</v>
      </c>
      <c r="U394" s="46">
        <v>0</v>
      </c>
      <c r="V394" s="46">
        <v>0</v>
      </c>
      <c r="W394" s="46">
        <v>350</v>
      </c>
      <c r="X394" s="46">
        <v>350</v>
      </c>
      <c r="Y394" s="46">
        <v>0</v>
      </c>
      <c r="Z394" s="46">
        <v>0</v>
      </c>
      <c r="AA394" s="46">
        <v>0</v>
      </c>
      <c r="AB394" s="46">
        <v>0</v>
      </c>
      <c r="AC394" s="46">
        <v>0</v>
      </c>
      <c r="AD394" s="46">
        <v>0</v>
      </c>
      <c r="AE394" s="31"/>
      <c r="AF394" s="31"/>
      <c r="AG394" s="46">
        <v>0</v>
      </c>
      <c r="AH394" s="43">
        <f t="shared" si="58"/>
        <v>43831</v>
      </c>
      <c r="AI394" s="46"/>
      <c r="AJ394" s="43">
        <f t="shared" si="59"/>
        <v>43831</v>
      </c>
      <c r="AK394" s="43">
        <f t="shared" si="60"/>
        <v>46388</v>
      </c>
      <c r="AL394" s="47">
        <f t="shared" si="61"/>
        <v>84</v>
      </c>
      <c r="AM394" s="47">
        <f t="shared" si="62"/>
        <v>0</v>
      </c>
      <c r="AN394" s="47">
        <f t="shared" si="63"/>
        <v>72</v>
      </c>
      <c r="AO394" s="47">
        <f t="shared" si="64"/>
        <v>12</v>
      </c>
      <c r="AP394" s="47" t="b">
        <f t="shared" si="65"/>
        <v>0</v>
      </c>
      <c r="AQ394" s="47">
        <f t="shared" si="66"/>
        <v>0</v>
      </c>
      <c r="AR394" s="46">
        <f t="shared" si="67"/>
        <v>0</v>
      </c>
    </row>
    <row r="395" spans="2:45" x14ac:dyDescent="0.2">
      <c r="B395" s="40">
        <v>385</v>
      </c>
      <c r="C395" s="41" t="s">
        <v>1232</v>
      </c>
      <c r="D395" s="41" t="s">
        <v>1233</v>
      </c>
      <c r="E395" s="41">
        <v>716</v>
      </c>
      <c r="F395" s="41" t="s">
        <v>757</v>
      </c>
      <c r="G395" s="41" t="str">
        <f t="shared" si="57"/>
        <v>TS</v>
      </c>
      <c r="H395" s="42">
        <v>230240</v>
      </c>
      <c r="I395" s="43" t="s">
        <v>1476</v>
      </c>
      <c r="J395" s="43" t="s">
        <v>704</v>
      </c>
      <c r="K395" s="43" t="s">
        <v>704</v>
      </c>
      <c r="L395" s="44">
        <v>16</v>
      </c>
      <c r="M395" s="45">
        <v>16</v>
      </c>
      <c r="N395" s="43" t="s">
        <v>704</v>
      </c>
      <c r="O395" s="43" t="s">
        <v>704</v>
      </c>
      <c r="P395" s="43" t="s">
        <v>534</v>
      </c>
      <c r="Q395" s="46">
        <v>640</v>
      </c>
      <c r="R395" s="46">
        <v>0</v>
      </c>
      <c r="S395" s="46">
        <v>0</v>
      </c>
      <c r="T395" s="46">
        <v>0</v>
      </c>
      <c r="U395" s="46">
        <v>0</v>
      </c>
      <c r="V395" s="46">
        <v>0</v>
      </c>
      <c r="W395" s="46">
        <v>640</v>
      </c>
      <c r="X395" s="46">
        <v>640</v>
      </c>
      <c r="Y395" s="46">
        <v>0</v>
      </c>
      <c r="Z395" s="46">
        <v>0</v>
      </c>
      <c r="AA395" s="46">
        <v>0</v>
      </c>
      <c r="AB395" s="46">
        <v>0</v>
      </c>
      <c r="AC395" s="46">
        <v>0</v>
      </c>
      <c r="AD395" s="46">
        <v>0</v>
      </c>
      <c r="AE395" s="31"/>
      <c r="AF395" s="31"/>
      <c r="AG395" s="46">
        <v>0</v>
      </c>
      <c r="AH395" s="43">
        <f t="shared" si="58"/>
        <v>43862</v>
      </c>
      <c r="AI395" s="46"/>
      <c r="AJ395" s="43">
        <f t="shared" si="59"/>
        <v>43862</v>
      </c>
      <c r="AK395" s="43">
        <f t="shared" si="60"/>
        <v>49706</v>
      </c>
      <c r="AL395" s="47">
        <f t="shared" si="61"/>
        <v>192</v>
      </c>
      <c r="AM395" s="47">
        <f t="shared" si="62"/>
        <v>0</v>
      </c>
      <c r="AN395" s="47">
        <f t="shared" si="63"/>
        <v>181</v>
      </c>
      <c r="AO395" s="47">
        <f t="shared" si="64"/>
        <v>11</v>
      </c>
      <c r="AP395" s="47" t="b">
        <f t="shared" si="65"/>
        <v>0</v>
      </c>
      <c r="AQ395" s="47">
        <f t="shared" si="66"/>
        <v>0</v>
      </c>
      <c r="AR395" s="46">
        <f t="shared" si="67"/>
        <v>0</v>
      </c>
    </row>
    <row r="396" spans="2:45" x14ac:dyDescent="0.2">
      <c r="B396" s="40">
        <v>386</v>
      </c>
      <c r="C396" s="41" t="s">
        <v>1234</v>
      </c>
      <c r="D396" s="41" t="s">
        <v>1233</v>
      </c>
      <c r="E396" s="41">
        <v>716</v>
      </c>
      <c r="F396" s="41" t="s">
        <v>816</v>
      </c>
      <c r="G396" s="41" t="str">
        <f t="shared" ref="G396:G459" si="68">+LEFT(F396,2)</f>
        <v>TS</v>
      </c>
      <c r="H396" s="42">
        <v>230242</v>
      </c>
      <c r="I396" s="43" t="s">
        <v>1477</v>
      </c>
      <c r="J396" s="43" t="s">
        <v>704</v>
      </c>
      <c r="K396" s="43" t="s">
        <v>704</v>
      </c>
      <c r="L396" s="44">
        <v>16</v>
      </c>
      <c r="M396" s="45">
        <v>16</v>
      </c>
      <c r="N396" s="43" t="s">
        <v>704</v>
      </c>
      <c r="O396" s="43" t="s">
        <v>704</v>
      </c>
      <c r="P396" s="43" t="s">
        <v>534</v>
      </c>
      <c r="Q396" s="46">
        <v>1292.56</v>
      </c>
      <c r="R396" s="46">
        <v>0</v>
      </c>
      <c r="S396" s="46">
        <v>0</v>
      </c>
      <c r="T396" s="46">
        <v>0</v>
      </c>
      <c r="U396" s="46">
        <v>0</v>
      </c>
      <c r="V396" s="46">
        <v>0</v>
      </c>
      <c r="W396" s="46">
        <v>1292.56</v>
      </c>
      <c r="X396" s="46">
        <v>0</v>
      </c>
      <c r="Y396" s="46">
        <v>0</v>
      </c>
      <c r="Z396" s="46">
        <v>1292.56</v>
      </c>
      <c r="AA396" s="46">
        <v>60.589999999999918</v>
      </c>
      <c r="AB396" s="46">
        <v>1231.97</v>
      </c>
      <c r="AC396" s="46">
        <v>60.588749999999997</v>
      </c>
      <c r="AD396" s="46">
        <v>0</v>
      </c>
      <c r="AE396" s="31"/>
      <c r="AF396" s="31"/>
      <c r="AG396" s="46">
        <v>1292.56</v>
      </c>
      <c r="AH396" s="43">
        <f t="shared" ref="AH396:AH459" si="69">+DATE(YEAR(I396),MONTH(I396)+1,1)</f>
        <v>43922</v>
      </c>
      <c r="AI396" s="46"/>
      <c r="AJ396" s="43">
        <f t="shared" ref="AJ396:AJ459" si="70">+IF(ISBLANK(AI396),AH396,AI396)</f>
        <v>43922</v>
      </c>
      <c r="AK396" s="43">
        <f t="shared" ref="AK396:AK459" si="71">+EDATE(AJ396,$L396*12)</f>
        <v>49766</v>
      </c>
      <c r="AL396" s="47">
        <f t="shared" ref="AL396:AL459" si="72">IFERROR(DATEDIF(MAX($AJ396,$AL$4),$AK396,"m"),FALSE)</f>
        <v>192</v>
      </c>
      <c r="AM396" s="47">
        <f t="shared" ref="AM396:AM459" si="73">IFERROR(AG396/AL396,FALSE)</f>
        <v>6.7320833333333328</v>
      </c>
      <c r="AN396" s="47">
        <f t="shared" ref="AN396:AN459" si="74">IFERROR(DATEDIF(MAX($AJ396,$AN$4),$AK396,"m"),FALSE)</f>
        <v>183</v>
      </c>
      <c r="AO396" s="47">
        <f t="shared" ref="AO396:AO459" si="75">+AL396-AN396</f>
        <v>9</v>
      </c>
      <c r="AP396" s="47" t="b">
        <f t="shared" ref="AP396:AP459" si="76">+AK396&lt;$AN$4</f>
        <v>0</v>
      </c>
      <c r="AQ396" s="47">
        <f t="shared" ref="AQ396:AQ459" si="77">IF($AP396,AG396,AM396*AO396)</f>
        <v>60.588749999999997</v>
      </c>
      <c r="AR396" s="46">
        <f t="shared" ref="AR396:AR459" si="78">+AQ396-AC396</f>
        <v>0</v>
      </c>
      <c r="AS396" s="48"/>
    </row>
    <row r="397" spans="2:45" x14ac:dyDescent="0.2">
      <c r="B397" s="40">
        <v>387</v>
      </c>
      <c r="C397" s="41" t="s">
        <v>1200</v>
      </c>
      <c r="D397" s="41" t="s">
        <v>1081</v>
      </c>
      <c r="E397" s="41">
        <v>724</v>
      </c>
      <c r="F397" s="41" t="s">
        <v>806</v>
      </c>
      <c r="G397" s="41" t="str">
        <f t="shared" si="68"/>
        <v>TS</v>
      </c>
      <c r="H397" s="42">
        <v>230247</v>
      </c>
      <c r="I397" s="43" t="s">
        <v>1478</v>
      </c>
      <c r="J397" s="43" t="s">
        <v>704</v>
      </c>
      <c r="K397" s="43" t="s">
        <v>704</v>
      </c>
      <c r="L397" s="44">
        <v>7</v>
      </c>
      <c r="M397" s="45">
        <v>7</v>
      </c>
      <c r="N397" s="43" t="s">
        <v>704</v>
      </c>
      <c r="O397" s="43" t="s">
        <v>704</v>
      </c>
      <c r="P397" s="43" t="s">
        <v>534</v>
      </c>
      <c r="Q397" s="46">
        <v>2400</v>
      </c>
      <c r="R397" s="46">
        <v>0</v>
      </c>
      <c r="S397" s="46">
        <v>0</v>
      </c>
      <c r="T397" s="46">
        <v>0</v>
      </c>
      <c r="U397" s="46">
        <v>0</v>
      </c>
      <c r="V397" s="46">
        <v>0</v>
      </c>
      <c r="W397" s="46">
        <v>2400</v>
      </c>
      <c r="X397" s="46">
        <v>2400</v>
      </c>
      <c r="Y397" s="46">
        <v>0</v>
      </c>
      <c r="Z397" s="46">
        <v>0</v>
      </c>
      <c r="AA397" s="46">
        <v>0</v>
      </c>
      <c r="AB397" s="46">
        <v>0</v>
      </c>
      <c r="AC397" s="46">
        <v>0</v>
      </c>
      <c r="AD397" s="46">
        <v>0</v>
      </c>
      <c r="AE397" s="31"/>
      <c r="AF397" s="31"/>
      <c r="AG397" s="46">
        <v>0</v>
      </c>
      <c r="AH397" s="43">
        <f t="shared" si="69"/>
        <v>44044</v>
      </c>
      <c r="AI397" s="46"/>
      <c r="AJ397" s="43">
        <f t="shared" si="70"/>
        <v>44044</v>
      </c>
      <c r="AK397" s="43">
        <f t="shared" si="71"/>
        <v>46600</v>
      </c>
      <c r="AL397" s="47">
        <f t="shared" si="72"/>
        <v>84</v>
      </c>
      <c r="AM397" s="47">
        <f t="shared" si="73"/>
        <v>0</v>
      </c>
      <c r="AN397" s="47">
        <f t="shared" si="74"/>
        <v>79</v>
      </c>
      <c r="AO397" s="47">
        <f t="shared" si="75"/>
        <v>5</v>
      </c>
      <c r="AP397" s="47" t="b">
        <f t="shared" si="76"/>
        <v>0</v>
      </c>
      <c r="AQ397" s="47">
        <f t="shared" si="77"/>
        <v>0</v>
      </c>
      <c r="AR397" s="46">
        <f t="shared" si="78"/>
        <v>0</v>
      </c>
    </row>
    <row r="398" spans="2:45" x14ac:dyDescent="0.2">
      <c r="B398" s="40">
        <v>388</v>
      </c>
      <c r="C398" s="41" t="s">
        <v>1235</v>
      </c>
      <c r="D398" s="41" t="s">
        <v>1233</v>
      </c>
      <c r="E398" s="41">
        <v>716</v>
      </c>
      <c r="F398" s="41" t="s">
        <v>757</v>
      </c>
      <c r="G398" s="41" t="str">
        <f t="shared" si="68"/>
        <v>TS</v>
      </c>
      <c r="H398" s="42">
        <v>230244</v>
      </c>
      <c r="I398" s="43" t="s">
        <v>1479</v>
      </c>
      <c r="J398" s="43" t="s">
        <v>704</v>
      </c>
      <c r="K398" s="43" t="s">
        <v>704</v>
      </c>
      <c r="L398" s="44">
        <v>16</v>
      </c>
      <c r="M398" s="45">
        <v>16</v>
      </c>
      <c r="N398" s="43" t="s">
        <v>704</v>
      </c>
      <c r="O398" s="43" t="s">
        <v>704</v>
      </c>
      <c r="P398" s="43" t="s">
        <v>534</v>
      </c>
      <c r="Q398" s="46">
        <v>5866</v>
      </c>
      <c r="R398" s="46">
        <v>0</v>
      </c>
      <c r="S398" s="46">
        <v>0</v>
      </c>
      <c r="T398" s="46">
        <v>0</v>
      </c>
      <c r="U398" s="46">
        <v>0</v>
      </c>
      <c r="V398" s="46">
        <v>0</v>
      </c>
      <c r="W398" s="46">
        <v>5866</v>
      </c>
      <c r="X398" s="46">
        <v>5866</v>
      </c>
      <c r="Y398" s="46">
        <v>0</v>
      </c>
      <c r="Z398" s="46">
        <v>0</v>
      </c>
      <c r="AA398" s="46">
        <v>0</v>
      </c>
      <c r="AB398" s="46">
        <v>0</v>
      </c>
      <c r="AC398" s="46">
        <v>0</v>
      </c>
      <c r="AD398" s="46">
        <v>0</v>
      </c>
      <c r="AE398" s="31"/>
      <c r="AF398" s="31"/>
      <c r="AG398" s="46">
        <v>0</v>
      </c>
      <c r="AH398" s="43">
        <f t="shared" si="69"/>
        <v>43922</v>
      </c>
      <c r="AI398" s="46"/>
      <c r="AJ398" s="43">
        <f t="shared" si="70"/>
        <v>43922</v>
      </c>
      <c r="AK398" s="43">
        <f t="shared" si="71"/>
        <v>49766</v>
      </c>
      <c r="AL398" s="47">
        <f t="shared" si="72"/>
        <v>192</v>
      </c>
      <c r="AM398" s="47">
        <f t="shared" si="73"/>
        <v>0</v>
      </c>
      <c r="AN398" s="47">
        <f t="shared" si="74"/>
        <v>183</v>
      </c>
      <c r="AO398" s="47">
        <f t="shared" si="75"/>
        <v>9</v>
      </c>
      <c r="AP398" s="47" t="b">
        <f t="shared" si="76"/>
        <v>0</v>
      </c>
      <c r="AQ398" s="47">
        <f t="shared" si="77"/>
        <v>0</v>
      </c>
      <c r="AR398" s="46">
        <f t="shared" si="78"/>
        <v>0</v>
      </c>
    </row>
    <row r="399" spans="2:45" x14ac:dyDescent="0.2">
      <c r="B399" s="40">
        <v>389</v>
      </c>
      <c r="C399" s="41" t="s">
        <v>1235</v>
      </c>
      <c r="D399" s="41" t="s">
        <v>1233</v>
      </c>
      <c r="E399" s="41">
        <v>716</v>
      </c>
      <c r="F399" s="41" t="s">
        <v>757</v>
      </c>
      <c r="G399" s="41" t="str">
        <f t="shared" si="68"/>
        <v>TS</v>
      </c>
      <c r="H399" s="42">
        <v>230245</v>
      </c>
      <c r="I399" s="43" t="s">
        <v>1479</v>
      </c>
      <c r="J399" s="43" t="s">
        <v>704</v>
      </c>
      <c r="K399" s="43" t="s">
        <v>704</v>
      </c>
      <c r="L399" s="44">
        <v>16</v>
      </c>
      <c r="M399" s="45">
        <v>16</v>
      </c>
      <c r="N399" s="43" t="s">
        <v>704</v>
      </c>
      <c r="O399" s="43" t="s">
        <v>704</v>
      </c>
      <c r="P399" s="43" t="s">
        <v>534</v>
      </c>
      <c r="Q399" s="46">
        <v>5866</v>
      </c>
      <c r="R399" s="46">
        <v>0</v>
      </c>
      <c r="S399" s="46">
        <v>0</v>
      </c>
      <c r="T399" s="46">
        <v>0</v>
      </c>
      <c r="U399" s="46">
        <v>0</v>
      </c>
      <c r="V399" s="46">
        <v>0</v>
      </c>
      <c r="W399" s="46">
        <v>5866</v>
      </c>
      <c r="X399" s="46">
        <v>5866</v>
      </c>
      <c r="Y399" s="46">
        <v>0</v>
      </c>
      <c r="Z399" s="46">
        <v>0</v>
      </c>
      <c r="AA399" s="46">
        <v>0</v>
      </c>
      <c r="AB399" s="46">
        <v>0</v>
      </c>
      <c r="AC399" s="46">
        <v>0</v>
      </c>
      <c r="AD399" s="46">
        <v>0</v>
      </c>
      <c r="AE399" s="31"/>
      <c r="AF399" s="31"/>
      <c r="AG399" s="46">
        <v>0</v>
      </c>
      <c r="AH399" s="43">
        <f t="shared" si="69"/>
        <v>43922</v>
      </c>
      <c r="AI399" s="46"/>
      <c r="AJ399" s="43">
        <f t="shared" si="70"/>
        <v>43922</v>
      </c>
      <c r="AK399" s="43">
        <f t="shared" si="71"/>
        <v>49766</v>
      </c>
      <c r="AL399" s="47">
        <f t="shared" si="72"/>
        <v>192</v>
      </c>
      <c r="AM399" s="47">
        <f t="shared" si="73"/>
        <v>0</v>
      </c>
      <c r="AN399" s="47">
        <f t="shared" si="74"/>
        <v>183</v>
      </c>
      <c r="AO399" s="47">
        <f t="shared" si="75"/>
        <v>9</v>
      </c>
      <c r="AP399" s="47" t="b">
        <f t="shared" si="76"/>
        <v>0</v>
      </c>
      <c r="AQ399" s="47">
        <f t="shared" si="77"/>
        <v>0</v>
      </c>
      <c r="AR399" s="46">
        <f t="shared" si="78"/>
        <v>0</v>
      </c>
    </row>
    <row r="400" spans="2:45" x14ac:dyDescent="0.2">
      <c r="B400" s="40">
        <v>390</v>
      </c>
      <c r="C400" s="41" t="s">
        <v>1236</v>
      </c>
      <c r="D400" s="41" t="s">
        <v>1237</v>
      </c>
      <c r="E400" s="41">
        <v>724</v>
      </c>
      <c r="F400" s="41" t="s">
        <v>816</v>
      </c>
      <c r="G400" s="41" t="str">
        <f t="shared" si="68"/>
        <v>TS</v>
      </c>
      <c r="H400" s="42">
        <v>230243</v>
      </c>
      <c r="I400" s="43" t="s">
        <v>1480</v>
      </c>
      <c r="J400" s="43" t="s">
        <v>704</v>
      </c>
      <c r="K400" s="43" t="s">
        <v>704</v>
      </c>
      <c r="L400" s="44">
        <v>10</v>
      </c>
      <c r="M400" s="45">
        <v>10</v>
      </c>
      <c r="N400" s="43" t="s">
        <v>704</v>
      </c>
      <c r="O400" s="43" t="s">
        <v>704</v>
      </c>
      <c r="P400" s="43" t="s">
        <v>534</v>
      </c>
      <c r="Q400" s="46">
        <v>3450</v>
      </c>
      <c r="R400" s="46">
        <v>0</v>
      </c>
      <c r="S400" s="46">
        <v>0</v>
      </c>
      <c r="T400" s="46">
        <v>0</v>
      </c>
      <c r="U400" s="46">
        <v>0</v>
      </c>
      <c r="V400" s="46">
        <v>0</v>
      </c>
      <c r="W400" s="46">
        <v>3450</v>
      </c>
      <c r="X400" s="46">
        <v>0</v>
      </c>
      <c r="Y400" s="46">
        <v>0</v>
      </c>
      <c r="Z400" s="46">
        <v>3450</v>
      </c>
      <c r="AA400" s="46">
        <v>258.75</v>
      </c>
      <c r="AB400" s="46">
        <v>3191.25</v>
      </c>
      <c r="AC400" s="46">
        <v>258.75</v>
      </c>
      <c r="AD400" s="46">
        <v>0</v>
      </c>
      <c r="AE400" s="31"/>
      <c r="AF400" s="31"/>
      <c r="AG400" s="46">
        <v>3450</v>
      </c>
      <c r="AH400" s="43">
        <f t="shared" si="69"/>
        <v>43922</v>
      </c>
      <c r="AI400" s="46"/>
      <c r="AJ400" s="43">
        <f t="shared" si="70"/>
        <v>43922</v>
      </c>
      <c r="AK400" s="43">
        <f t="shared" si="71"/>
        <v>47574</v>
      </c>
      <c r="AL400" s="47">
        <f t="shared" si="72"/>
        <v>120</v>
      </c>
      <c r="AM400" s="47">
        <f t="shared" si="73"/>
        <v>28.75</v>
      </c>
      <c r="AN400" s="47">
        <f t="shared" si="74"/>
        <v>111</v>
      </c>
      <c r="AO400" s="47">
        <f t="shared" si="75"/>
        <v>9</v>
      </c>
      <c r="AP400" s="47" t="b">
        <f t="shared" si="76"/>
        <v>0</v>
      </c>
      <c r="AQ400" s="47">
        <f t="shared" si="77"/>
        <v>258.75</v>
      </c>
      <c r="AR400" s="46">
        <f t="shared" si="78"/>
        <v>0</v>
      </c>
      <c r="AS400" s="48"/>
    </row>
    <row r="401" spans="2:45" x14ac:dyDescent="0.2">
      <c r="B401" s="40">
        <v>391</v>
      </c>
      <c r="C401" s="41" t="s">
        <v>1238</v>
      </c>
      <c r="D401" s="41" t="s">
        <v>1086</v>
      </c>
      <c r="E401" s="41">
        <v>721</v>
      </c>
      <c r="F401" s="41" t="s">
        <v>806</v>
      </c>
      <c r="G401" s="41" t="str">
        <f t="shared" si="68"/>
        <v>TS</v>
      </c>
      <c r="H401" s="42">
        <v>230248</v>
      </c>
      <c r="I401" s="43" t="s">
        <v>1481</v>
      </c>
      <c r="J401" s="43" t="s">
        <v>704</v>
      </c>
      <c r="K401" s="43" t="s">
        <v>704</v>
      </c>
      <c r="L401" s="44">
        <v>10</v>
      </c>
      <c r="M401" s="45">
        <v>10</v>
      </c>
      <c r="N401" s="43" t="s">
        <v>704</v>
      </c>
      <c r="O401" s="43" t="s">
        <v>704</v>
      </c>
      <c r="P401" s="43" t="s">
        <v>534</v>
      </c>
      <c r="Q401" s="46">
        <v>180</v>
      </c>
      <c r="R401" s="46">
        <v>0</v>
      </c>
      <c r="S401" s="46">
        <v>0</v>
      </c>
      <c r="T401" s="46">
        <v>0</v>
      </c>
      <c r="U401" s="46">
        <v>0</v>
      </c>
      <c r="V401" s="46">
        <v>0</v>
      </c>
      <c r="W401" s="46">
        <v>180</v>
      </c>
      <c r="X401" s="46">
        <v>180</v>
      </c>
      <c r="Y401" s="46">
        <v>0</v>
      </c>
      <c r="Z401" s="46">
        <v>0</v>
      </c>
      <c r="AA401" s="46">
        <v>0</v>
      </c>
      <c r="AB401" s="46">
        <v>0</v>
      </c>
      <c r="AC401" s="46">
        <v>0</v>
      </c>
      <c r="AD401" s="46">
        <v>0</v>
      </c>
      <c r="AE401" s="31"/>
      <c r="AF401" s="31"/>
      <c r="AG401" s="46">
        <v>0</v>
      </c>
      <c r="AH401" s="43">
        <f t="shared" si="69"/>
        <v>44044</v>
      </c>
      <c r="AI401" s="46"/>
      <c r="AJ401" s="43">
        <f t="shared" si="70"/>
        <v>44044</v>
      </c>
      <c r="AK401" s="43">
        <f t="shared" si="71"/>
        <v>47696</v>
      </c>
      <c r="AL401" s="47">
        <f t="shared" si="72"/>
        <v>120</v>
      </c>
      <c r="AM401" s="47">
        <f t="shared" si="73"/>
        <v>0</v>
      </c>
      <c r="AN401" s="47">
        <f t="shared" si="74"/>
        <v>115</v>
      </c>
      <c r="AO401" s="47">
        <f t="shared" si="75"/>
        <v>5</v>
      </c>
      <c r="AP401" s="47" t="b">
        <f t="shared" si="76"/>
        <v>0</v>
      </c>
      <c r="AQ401" s="47">
        <f t="shared" si="77"/>
        <v>0</v>
      </c>
      <c r="AR401" s="46">
        <f t="shared" si="78"/>
        <v>0</v>
      </c>
    </row>
    <row r="402" spans="2:45" x14ac:dyDescent="0.2">
      <c r="B402" s="40">
        <v>392</v>
      </c>
      <c r="C402" s="41" t="s">
        <v>1195</v>
      </c>
      <c r="D402" s="41" t="s">
        <v>1237</v>
      </c>
      <c r="E402" s="41">
        <v>724</v>
      </c>
      <c r="F402" s="41" t="s">
        <v>816</v>
      </c>
      <c r="G402" s="41" t="str">
        <f t="shared" si="68"/>
        <v>TS</v>
      </c>
      <c r="H402" s="42">
        <v>230250</v>
      </c>
      <c r="I402" s="43" t="s">
        <v>1482</v>
      </c>
      <c r="J402" s="43" t="s">
        <v>704</v>
      </c>
      <c r="K402" s="43" t="s">
        <v>704</v>
      </c>
      <c r="L402" s="44">
        <v>10</v>
      </c>
      <c r="M402" s="45">
        <v>10</v>
      </c>
      <c r="N402" s="43" t="s">
        <v>704</v>
      </c>
      <c r="O402" s="43" t="s">
        <v>704</v>
      </c>
      <c r="P402" s="43" t="s">
        <v>534</v>
      </c>
      <c r="Q402" s="46">
        <v>3300</v>
      </c>
      <c r="R402" s="46">
        <v>0</v>
      </c>
      <c r="S402" s="46">
        <v>0</v>
      </c>
      <c r="T402" s="46">
        <v>0</v>
      </c>
      <c r="U402" s="46">
        <v>0</v>
      </c>
      <c r="V402" s="46">
        <v>0</v>
      </c>
      <c r="W402" s="46">
        <v>3300</v>
      </c>
      <c r="X402" s="46">
        <v>0</v>
      </c>
      <c r="Y402" s="46">
        <v>0</v>
      </c>
      <c r="Z402" s="46">
        <v>3300</v>
      </c>
      <c r="AA402" s="46">
        <v>110</v>
      </c>
      <c r="AB402" s="46">
        <v>3190</v>
      </c>
      <c r="AC402" s="46">
        <v>110</v>
      </c>
      <c r="AD402" s="46">
        <v>0</v>
      </c>
      <c r="AE402" s="31"/>
      <c r="AF402" s="31"/>
      <c r="AG402" s="46">
        <v>3300</v>
      </c>
      <c r="AH402" s="43">
        <f t="shared" si="69"/>
        <v>44075</v>
      </c>
      <c r="AI402" s="46"/>
      <c r="AJ402" s="43">
        <f t="shared" si="70"/>
        <v>44075</v>
      </c>
      <c r="AK402" s="43">
        <f t="shared" si="71"/>
        <v>47727</v>
      </c>
      <c r="AL402" s="47">
        <f t="shared" si="72"/>
        <v>120</v>
      </c>
      <c r="AM402" s="47">
        <f t="shared" si="73"/>
        <v>27.5</v>
      </c>
      <c r="AN402" s="47">
        <f t="shared" si="74"/>
        <v>116</v>
      </c>
      <c r="AO402" s="47">
        <f t="shared" si="75"/>
        <v>4</v>
      </c>
      <c r="AP402" s="47" t="b">
        <f t="shared" si="76"/>
        <v>0</v>
      </c>
      <c r="AQ402" s="47">
        <f t="shared" si="77"/>
        <v>110</v>
      </c>
      <c r="AR402" s="46">
        <f t="shared" si="78"/>
        <v>0</v>
      </c>
      <c r="AS402" s="48"/>
    </row>
    <row r="403" spans="2:45" x14ac:dyDescent="0.2">
      <c r="B403" s="40">
        <v>393</v>
      </c>
      <c r="C403" s="41" t="s">
        <v>1239</v>
      </c>
      <c r="D403" s="41" t="s">
        <v>917</v>
      </c>
      <c r="E403" s="41">
        <v>704</v>
      </c>
      <c r="F403" s="41" t="s">
        <v>746</v>
      </c>
      <c r="G403" s="41" t="str">
        <f t="shared" si="68"/>
        <v>BS</v>
      </c>
      <c r="H403" s="42">
        <v>230251</v>
      </c>
      <c r="I403" s="43" t="s">
        <v>1483</v>
      </c>
      <c r="J403" s="43" t="s">
        <v>704</v>
      </c>
      <c r="K403" s="43" t="s">
        <v>704</v>
      </c>
      <c r="L403" s="44">
        <v>4</v>
      </c>
      <c r="M403" s="45">
        <v>4</v>
      </c>
      <c r="N403" s="43" t="s">
        <v>17</v>
      </c>
      <c r="O403" s="43" t="s">
        <v>704</v>
      </c>
      <c r="P403" s="43" t="s">
        <v>534</v>
      </c>
      <c r="Q403" s="46">
        <v>211.2</v>
      </c>
      <c r="R403" s="46">
        <v>0</v>
      </c>
      <c r="S403" s="46">
        <v>0</v>
      </c>
      <c r="T403" s="46">
        <v>0</v>
      </c>
      <c r="U403" s="46">
        <v>0</v>
      </c>
      <c r="V403" s="46">
        <v>0</v>
      </c>
      <c r="W403" s="46">
        <v>211.2</v>
      </c>
      <c r="X403" s="46">
        <v>211.2</v>
      </c>
      <c r="Y403" s="46">
        <v>0</v>
      </c>
      <c r="Z403" s="46">
        <v>0</v>
      </c>
      <c r="AA403" s="46">
        <v>0</v>
      </c>
      <c r="AB403" s="46">
        <v>0</v>
      </c>
      <c r="AC403" s="46">
        <v>0</v>
      </c>
      <c r="AD403" s="46">
        <v>0</v>
      </c>
      <c r="AE403" s="31"/>
      <c r="AF403" s="31"/>
      <c r="AG403" s="46">
        <v>0</v>
      </c>
      <c r="AH403" s="43">
        <f t="shared" si="69"/>
        <v>44105</v>
      </c>
      <c r="AI403" s="46"/>
      <c r="AJ403" s="43">
        <f t="shared" si="70"/>
        <v>44105</v>
      </c>
      <c r="AK403" s="43">
        <f t="shared" si="71"/>
        <v>45566</v>
      </c>
      <c r="AL403" s="47">
        <f t="shared" si="72"/>
        <v>48</v>
      </c>
      <c r="AM403" s="47">
        <f t="shared" si="73"/>
        <v>0</v>
      </c>
      <c r="AN403" s="47">
        <f t="shared" si="74"/>
        <v>45</v>
      </c>
      <c r="AO403" s="47">
        <f t="shared" si="75"/>
        <v>3</v>
      </c>
      <c r="AP403" s="47" t="b">
        <f t="shared" si="76"/>
        <v>0</v>
      </c>
      <c r="AQ403" s="47">
        <f t="shared" si="77"/>
        <v>0</v>
      </c>
      <c r="AR403" s="46">
        <f t="shared" si="78"/>
        <v>0</v>
      </c>
    </row>
    <row r="404" spans="2:45" x14ac:dyDescent="0.2">
      <c r="B404" s="40">
        <v>394</v>
      </c>
      <c r="C404" s="41" t="s">
        <v>1195</v>
      </c>
      <c r="D404" s="41" t="s">
        <v>1237</v>
      </c>
      <c r="E404" s="41">
        <v>724</v>
      </c>
      <c r="F404" s="41" t="s">
        <v>757</v>
      </c>
      <c r="G404" s="41" t="str">
        <f t="shared" si="68"/>
        <v>TS</v>
      </c>
      <c r="H404" s="42">
        <v>230252</v>
      </c>
      <c r="I404" s="43" t="s">
        <v>1484</v>
      </c>
      <c r="J404" s="43" t="s">
        <v>704</v>
      </c>
      <c r="K404" s="43" t="s">
        <v>704</v>
      </c>
      <c r="L404" s="44">
        <v>10</v>
      </c>
      <c r="M404" s="45">
        <v>10</v>
      </c>
      <c r="N404" s="43" t="s">
        <v>704</v>
      </c>
      <c r="O404" s="43" t="s">
        <v>704</v>
      </c>
      <c r="P404" s="43" t="s">
        <v>534</v>
      </c>
      <c r="Q404" s="46">
        <v>1950</v>
      </c>
      <c r="R404" s="46">
        <v>0</v>
      </c>
      <c r="S404" s="46">
        <v>0</v>
      </c>
      <c r="T404" s="46">
        <v>0</v>
      </c>
      <c r="U404" s="46">
        <v>0</v>
      </c>
      <c r="V404" s="46">
        <v>0</v>
      </c>
      <c r="W404" s="46">
        <v>1950</v>
      </c>
      <c r="X404" s="46">
        <v>1950</v>
      </c>
      <c r="Y404" s="46">
        <v>0</v>
      </c>
      <c r="Z404" s="46">
        <v>0</v>
      </c>
      <c r="AA404" s="46">
        <v>0</v>
      </c>
      <c r="AB404" s="46">
        <v>0</v>
      </c>
      <c r="AC404" s="46">
        <v>0</v>
      </c>
      <c r="AD404" s="46">
        <v>0</v>
      </c>
      <c r="AE404" s="31"/>
      <c r="AF404" s="31"/>
      <c r="AG404" s="46">
        <v>0</v>
      </c>
      <c r="AH404" s="43">
        <f t="shared" si="69"/>
        <v>44105</v>
      </c>
      <c r="AI404" s="46"/>
      <c r="AJ404" s="43">
        <f t="shared" si="70"/>
        <v>44105</v>
      </c>
      <c r="AK404" s="43">
        <f t="shared" si="71"/>
        <v>47757</v>
      </c>
      <c r="AL404" s="47">
        <f t="shared" si="72"/>
        <v>120</v>
      </c>
      <c r="AM404" s="47">
        <f t="shared" si="73"/>
        <v>0</v>
      </c>
      <c r="AN404" s="47">
        <f t="shared" si="74"/>
        <v>117</v>
      </c>
      <c r="AO404" s="47">
        <f t="shared" si="75"/>
        <v>3</v>
      </c>
      <c r="AP404" s="47" t="b">
        <f t="shared" si="76"/>
        <v>0</v>
      </c>
      <c r="AQ404" s="47">
        <f t="shared" si="77"/>
        <v>0</v>
      </c>
      <c r="AR404" s="46">
        <f t="shared" si="78"/>
        <v>0</v>
      </c>
    </row>
    <row r="405" spans="2:45" x14ac:dyDescent="0.2">
      <c r="B405" s="40">
        <v>395</v>
      </c>
      <c r="C405" s="41" t="s">
        <v>1239</v>
      </c>
      <c r="D405" s="41" t="s">
        <v>917</v>
      </c>
      <c r="E405" s="41">
        <v>704</v>
      </c>
      <c r="F405" s="41" t="s">
        <v>746</v>
      </c>
      <c r="G405" s="41" t="str">
        <f t="shared" si="68"/>
        <v>BS</v>
      </c>
      <c r="H405" s="42">
        <v>230253</v>
      </c>
      <c r="I405" s="43" t="s">
        <v>1485</v>
      </c>
      <c r="J405" s="43" t="s">
        <v>704</v>
      </c>
      <c r="K405" s="43" t="s">
        <v>704</v>
      </c>
      <c r="L405" s="44">
        <v>4</v>
      </c>
      <c r="M405" s="45">
        <v>4</v>
      </c>
      <c r="N405" s="43" t="s">
        <v>17</v>
      </c>
      <c r="O405" s="43" t="s">
        <v>704</v>
      </c>
      <c r="P405" s="43" t="s">
        <v>534</v>
      </c>
      <c r="Q405" s="46">
        <v>211.2</v>
      </c>
      <c r="R405" s="46">
        <v>0</v>
      </c>
      <c r="S405" s="46">
        <v>0</v>
      </c>
      <c r="T405" s="46">
        <v>0</v>
      </c>
      <c r="U405" s="46">
        <v>0</v>
      </c>
      <c r="V405" s="46">
        <v>0</v>
      </c>
      <c r="W405" s="46">
        <v>211.2</v>
      </c>
      <c r="X405" s="46">
        <v>211.2</v>
      </c>
      <c r="Y405" s="46">
        <v>0</v>
      </c>
      <c r="Z405" s="46">
        <v>0</v>
      </c>
      <c r="AA405" s="46">
        <v>0</v>
      </c>
      <c r="AB405" s="46">
        <v>0</v>
      </c>
      <c r="AC405" s="46">
        <v>0</v>
      </c>
      <c r="AD405" s="46">
        <v>0</v>
      </c>
      <c r="AE405" s="31"/>
      <c r="AF405" s="31"/>
      <c r="AG405" s="46">
        <v>0</v>
      </c>
      <c r="AH405" s="43">
        <f t="shared" si="69"/>
        <v>44136</v>
      </c>
      <c r="AI405" s="46"/>
      <c r="AJ405" s="43">
        <f t="shared" si="70"/>
        <v>44136</v>
      </c>
      <c r="AK405" s="43">
        <f t="shared" si="71"/>
        <v>45597</v>
      </c>
      <c r="AL405" s="47">
        <f t="shared" si="72"/>
        <v>48</v>
      </c>
      <c r="AM405" s="47">
        <f t="shared" si="73"/>
        <v>0</v>
      </c>
      <c r="AN405" s="47">
        <f t="shared" si="74"/>
        <v>46</v>
      </c>
      <c r="AO405" s="47">
        <f t="shared" si="75"/>
        <v>2</v>
      </c>
      <c r="AP405" s="47" t="b">
        <f t="shared" si="76"/>
        <v>0</v>
      </c>
      <c r="AQ405" s="47">
        <f t="shared" si="77"/>
        <v>0</v>
      </c>
      <c r="AR405" s="46">
        <f t="shared" si="78"/>
        <v>0</v>
      </c>
    </row>
    <row r="406" spans="2:45" x14ac:dyDescent="0.2">
      <c r="B406" s="40">
        <v>396</v>
      </c>
      <c r="C406" s="41" t="s">
        <v>1240</v>
      </c>
      <c r="D406" s="41" t="s">
        <v>1086</v>
      </c>
      <c r="E406" s="41">
        <v>721</v>
      </c>
      <c r="F406" s="41" t="s">
        <v>816</v>
      </c>
      <c r="G406" s="41" t="str">
        <f t="shared" si="68"/>
        <v>TS</v>
      </c>
      <c r="H406" s="42">
        <v>230254</v>
      </c>
      <c r="I406" s="43" t="s">
        <v>1486</v>
      </c>
      <c r="J406" s="43" t="s">
        <v>704</v>
      </c>
      <c r="K406" s="43" t="s">
        <v>704</v>
      </c>
      <c r="L406" s="44">
        <v>10</v>
      </c>
      <c r="M406" s="45">
        <v>10</v>
      </c>
      <c r="N406" s="43" t="s">
        <v>704</v>
      </c>
      <c r="O406" s="43" t="s">
        <v>704</v>
      </c>
      <c r="P406" s="43" t="s">
        <v>534</v>
      </c>
      <c r="Q406" s="46">
        <v>1930</v>
      </c>
      <c r="R406" s="46">
        <v>0</v>
      </c>
      <c r="S406" s="46">
        <v>0</v>
      </c>
      <c r="T406" s="46">
        <v>0</v>
      </c>
      <c r="U406" s="46">
        <v>0</v>
      </c>
      <c r="V406" s="46">
        <v>0</v>
      </c>
      <c r="W406" s="46">
        <v>1930</v>
      </c>
      <c r="X406" s="46">
        <v>0</v>
      </c>
      <c r="Y406" s="46">
        <v>0</v>
      </c>
      <c r="Z406" s="46">
        <v>1930</v>
      </c>
      <c r="AA406" s="46">
        <v>32.170000000000073</v>
      </c>
      <c r="AB406" s="46">
        <v>1897.83</v>
      </c>
      <c r="AC406" s="46">
        <v>32.166666666666664</v>
      </c>
      <c r="AD406" s="46">
        <v>0</v>
      </c>
      <c r="AE406" s="31"/>
      <c r="AF406" s="31"/>
      <c r="AG406" s="46">
        <v>1930</v>
      </c>
      <c r="AH406" s="43">
        <f t="shared" si="69"/>
        <v>44136</v>
      </c>
      <c r="AI406" s="46"/>
      <c r="AJ406" s="43">
        <f t="shared" si="70"/>
        <v>44136</v>
      </c>
      <c r="AK406" s="43">
        <f t="shared" si="71"/>
        <v>47788</v>
      </c>
      <c r="AL406" s="47">
        <f t="shared" si="72"/>
        <v>120</v>
      </c>
      <c r="AM406" s="47">
        <f t="shared" si="73"/>
        <v>16.083333333333332</v>
      </c>
      <c r="AN406" s="47">
        <f t="shared" si="74"/>
        <v>118</v>
      </c>
      <c r="AO406" s="47">
        <f t="shared" si="75"/>
        <v>2</v>
      </c>
      <c r="AP406" s="47" t="b">
        <f t="shared" si="76"/>
        <v>0</v>
      </c>
      <c r="AQ406" s="47">
        <f t="shared" si="77"/>
        <v>32.166666666666664</v>
      </c>
      <c r="AR406" s="46">
        <f t="shared" si="78"/>
        <v>0</v>
      </c>
      <c r="AS406" s="48"/>
    </row>
    <row r="407" spans="2:45" x14ac:dyDescent="0.2">
      <c r="B407" s="40">
        <v>397</v>
      </c>
      <c r="C407" s="41" t="s">
        <v>1218</v>
      </c>
      <c r="D407" s="41" t="s">
        <v>1116</v>
      </c>
      <c r="E407" s="41">
        <v>721</v>
      </c>
      <c r="F407" s="41" t="s">
        <v>757</v>
      </c>
      <c r="G407" s="41" t="str">
        <f t="shared" si="68"/>
        <v>TS</v>
      </c>
      <c r="H407" s="42">
        <v>230203</v>
      </c>
      <c r="I407" s="43">
        <v>43708</v>
      </c>
      <c r="J407" s="43" t="s">
        <v>704</v>
      </c>
      <c r="K407" s="43" t="s">
        <v>704</v>
      </c>
      <c r="L407" s="44">
        <v>7</v>
      </c>
      <c r="M407" s="45">
        <v>7</v>
      </c>
      <c r="N407" s="43" t="s">
        <v>704</v>
      </c>
      <c r="O407" s="43" t="s">
        <v>704</v>
      </c>
      <c r="P407" s="43" t="s">
        <v>534</v>
      </c>
      <c r="Q407" s="46">
        <v>350</v>
      </c>
      <c r="R407" s="46">
        <v>0</v>
      </c>
      <c r="S407" s="46">
        <v>0</v>
      </c>
      <c r="T407" s="46">
        <v>0</v>
      </c>
      <c r="U407" s="46">
        <v>0</v>
      </c>
      <c r="V407" s="46">
        <v>0</v>
      </c>
      <c r="W407" s="46">
        <v>350</v>
      </c>
      <c r="X407" s="46">
        <v>350</v>
      </c>
      <c r="Y407" s="46">
        <v>0</v>
      </c>
      <c r="Z407" s="46">
        <v>0</v>
      </c>
      <c r="AA407" s="46">
        <v>0</v>
      </c>
      <c r="AB407" s="46">
        <v>0</v>
      </c>
      <c r="AC407" s="46">
        <v>0</v>
      </c>
      <c r="AD407" s="46">
        <v>0</v>
      </c>
      <c r="AE407" s="31"/>
      <c r="AF407" s="31"/>
      <c r="AG407" s="46">
        <v>0</v>
      </c>
      <c r="AH407" s="43">
        <f t="shared" si="69"/>
        <v>43709</v>
      </c>
      <c r="AI407" s="46"/>
      <c r="AJ407" s="43">
        <f t="shared" si="70"/>
        <v>43709</v>
      </c>
      <c r="AK407" s="43">
        <f t="shared" si="71"/>
        <v>46266</v>
      </c>
      <c r="AL407" s="47">
        <f t="shared" si="72"/>
        <v>80</v>
      </c>
      <c r="AM407" s="47">
        <f t="shared" si="73"/>
        <v>0</v>
      </c>
      <c r="AN407" s="47">
        <f t="shared" si="74"/>
        <v>68</v>
      </c>
      <c r="AO407" s="47">
        <f t="shared" si="75"/>
        <v>12</v>
      </c>
      <c r="AP407" s="47" t="b">
        <f t="shared" si="76"/>
        <v>0</v>
      </c>
      <c r="AQ407" s="47">
        <f t="shared" si="77"/>
        <v>0</v>
      </c>
      <c r="AR407" s="46">
        <f t="shared" si="78"/>
        <v>0</v>
      </c>
    </row>
    <row r="408" spans="2:45" x14ac:dyDescent="0.2">
      <c r="B408" s="40">
        <v>398</v>
      </c>
      <c r="C408" s="41" t="s">
        <v>1241</v>
      </c>
      <c r="D408" s="41" t="s">
        <v>1116</v>
      </c>
      <c r="E408" s="41">
        <v>721</v>
      </c>
      <c r="F408" s="41" t="s">
        <v>757</v>
      </c>
      <c r="G408" s="41" t="str">
        <f t="shared" si="68"/>
        <v>TS</v>
      </c>
      <c r="H408" s="42">
        <v>230204</v>
      </c>
      <c r="I408" s="43">
        <v>43708</v>
      </c>
      <c r="J408" s="43" t="s">
        <v>704</v>
      </c>
      <c r="K408" s="43" t="s">
        <v>704</v>
      </c>
      <c r="L408" s="44">
        <v>7</v>
      </c>
      <c r="M408" s="45">
        <v>7</v>
      </c>
      <c r="N408" s="43" t="s">
        <v>704</v>
      </c>
      <c r="O408" s="43" t="s">
        <v>704</v>
      </c>
      <c r="P408" s="43" t="s">
        <v>534</v>
      </c>
      <c r="Q408" s="46">
        <v>250</v>
      </c>
      <c r="R408" s="46">
        <v>0</v>
      </c>
      <c r="S408" s="46">
        <v>0</v>
      </c>
      <c r="T408" s="46">
        <v>0</v>
      </c>
      <c r="U408" s="46">
        <v>0</v>
      </c>
      <c r="V408" s="46">
        <v>0</v>
      </c>
      <c r="W408" s="46">
        <v>250</v>
      </c>
      <c r="X408" s="46">
        <v>250</v>
      </c>
      <c r="Y408" s="46">
        <v>0</v>
      </c>
      <c r="Z408" s="46">
        <v>0</v>
      </c>
      <c r="AA408" s="46">
        <v>0</v>
      </c>
      <c r="AB408" s="46">
        <v>0</v>
      </c>
      <c r="AC408" s="46">
        <v>0</v>
      </c>
      <c r="AD408" s="46">
        <v>0</v>
      </c>
      <c r="AE408" s="31"/>
      <c r="AF408" s="31"/>
      <c r="AG408" s="46">
        <v>0</v>
      </c>
      <c r="AH408" s="43">
        <f t="shared" si="69"/>
        <v>43709</v>
      </c>
      <c r="AI408" s="46"/>
      <c r="AJ408" s="43">
        <f t="shared" si="70"/>
        <v>43709</v>
      </c>
      <c r="AK408" s="43">
        <f t="shared" si="71"/>
        <v>46266</v>
      </c>
      <c r="AL408" s="47">
        <f t="shared" si="72"/>
        <v>80</v>
      </c>
      <c r="AM408" s="47">
        <f t="shared" si="73"/>
        <v>0</v>
      </c>
      <c r="AN408" s="47">
        <f t="shared" si="74"/>
        <v>68</v>
      </c>
      <c r="AO408" s="47">
        <f t="shared" si="75"/>
        <v>12</v>
      </c>
      <c r="AP408" s="47" t="b">
        <f t="shared" si="76"/>
        <v>0</v>
      </c>
      <c r="AQ408" s="47">
        <f t="shared" si="77"/>
        <v>0</v>
      </c>
      <c r="AR408" s="46">
        <f t="shared" si="78"/>
        <v>0</v>
      </c>
    </row>
    <row r="409" spans="2:45" x14ac:dyDescent="0.2">
      <c r="B409" s="40">
        <v>399</v>
      </c>
      <c r="C409" s="41" t="s">
        <v>1241</v>
      </c>
      <c r="D409" s="41" t="s">
        <v>1116</v>
      </c>
      <c r="E409" s="41">
        <v>721</v>
      </c>
      <c r="F409" s="41" t="s">
        <v>757</v>
      </c>
      <c r="G409" s="41" t="str">
        <f t="shared" si="68"/>
        <v>TS</v>
      </c>
      <c r="H409" s="42">
        <v>230205</v>
      </c>
      <c r="I409" s="43">
        <v>43708</v>
      </c>
      <c r="J409" s="43" t="s">
        <v>704</v>
      </c>
      <c r="K409" s="43" t="s">
        <v>704</v>
      </c>
      <c r="L409" s="44">
        <v>7</v>
      </c>
      <c r="M409" s="45">
        <v>7</v>
      </c>
      <c r="N409" s="43" t="s">
        <v>704</v>
      </c>
      <c r="O409" s="43" t="s">
        <v>704</v>
      </c>
      <c r="P409" s="43" t="s">
        <v>534</v>
      </c>
      <c r="Q409" s="46">
        <v>250</v>
      </c>
      <c r="R409" s="46">
        <v>0</v>
      </c>
      <c r="S409" s="46">
        <v>0</v>
      </c>
      <c r="T409" s="46">
        <v>0</v>
      </c>
      <c r="U409" s="46">
        <v>0</v>
      </c>
      <c r="V409" s="46">
        <v>0</v>
      </c>
      <c r="W409" s="46">
        <v>250</v>
      </c>
      <c r="X409" s="46">
        <v>250</v>
      </c>
      <c r="Y409" s="46">
        <v>0</v>
      </c>
      <c r="Z409" s="46">
        <v>0</v>
      </c>
      <c r="AA409" s="46">
        <v>0</v>
      </c>
      <c r="AB409" s="46">
        <v>0</v>
      </c>
      <c r="AC409" s="46">
        <v>0</v>
      </c>
      <c r="AD409" s="46">
        <v>0</v>
      </c>
      <c r="AE409" s="31"/>
      <c r="AF409" s="31"/>
      <c r="AG409" s="46">
        <v>0</v>
      </c>
      <c r="AH409" s="43">
        <f t="shared" si="69"/>
        <v>43709</v>
      </c>
      <c r="AI409" s="46"/>
      <c r="AJ409" s="43">
        <f t="shared" si="70"/>
        <v>43709</v>
      </c>
      <c r="AK409" s="43">
        <f t="shared" si="71"/>
        <v>46266</v>
      </c>
      <c r="AL409" s="47">
        <f t="shared" si="72"/>
        <v>80</v>
      </c>
      <c r="AM409" s="47">
        <f t="shared" si="73"/>
        <v>0</v>
      </c>
      <c r="AN409" s="47">
        <f t="shared" si="74"/>
        <v>68</v>
      </c>
      <c r="AO409" s="47">
        <f t="shared" si="75"/>
        <v>12</v>
      </c>
      <c r="AP409" s="47" t="b">
        <f t="shared" si="76"/>
        <v>0</v>
      </c>
      <c r="AQ409" s="47">
        <f t="shared" si="77"/>
        <v>0</v>
      </c>
      <c r="AR409" s="46">
        <f t="shared" si="78"/>
        <v>0</v>
      </c>
    </row>
    <row r="410" spans="2:45" x14ac:dyDescent="0.2">
      <c r="B410" s="40">
        <v>400</v>
      </c>
      <c r="C410" s="41" t="s">
        <v>1241</v>
      </c>
      <c r="D410" s="41" t="s">
        <v>1116</v>
      </c>
      <c r="E410" s="41">
        <v>721</v>
      </c>
      <c r="F410" s="41" t="s">
        <v>757</v>
      </c>
      <c r="G410" s="41" t="str">
        <f t="shared" si="68"/>
        <v>TS</v>
      </c>
      <c r="H410" s="42">
        <v>230206</v>
      </c>
      <c r="I410" s="43">
        <v>43708</v>
      </c>
      <c r="J410" s="43" t="s">
        <v>704</v>
      </c>
      <c r="K410" s="43" t="s">
        <v>704</v>
      </c>
      <c r="L410" s="44">
        <v>7</v>
      </c>
      <c r="M410" s="45">
        <v>7</v>
      </c>
      <c r="N410" s="43" t="s">
        <v>704</v>
      </c>
      <c r="O410" s="43" t="s">
        <v>704</v>
      </c>
      <c r="P410" s="43" t="s">
        <v>534</v>
      </c>
      <c r="Q410" s="46">
        <v>250</v>
      </c>
      <c r="R410" s="46">
        <v>0</v>
      </c>
      <c r="S410" s="46">
        <v>0</v>
      </c>
      <c r="T410" s="46">
        <v>0</v>
      </c>
      <c r="U410" s="46">
        <v>0</v>
      </c>
      <c r="V410" s="46">
        <v>0</v>
      </c>
      <c r="W410" s="46">
        <v>250</v>
      </c>
      <c r="X410" s="46">
        <v>250</v>
      </c>
      <c r="Y410" s="46">
        <v>0</v>
      </c>
      <c r="Z410" s="46">
        <v>0</v>
      </c>
      <c r="AA410" s="46">
        <v>0</v>
      </c>
      <c r="AB410" s="46">
        <v>0</v>
      </c>
      <c r="AC410" s="46">
        <v>0</v>
      </c>
      <c r="AD410" s="46">
        <v>0</v>
      </c>
      <c r="AE410" s="31"/>
      <c r="AF410" s="31"/>
      <c r="AG410" s="46">
        <v>0</v>
      </c>
      <c r="AH410" s="43">
        <f t="shared" si="69"/>
        <v>43709</v>
      </c>
      <c r="AI410" s="46"/>
      <c r="AJ410" s="43">
        <f t="shared" si="70"/>
        <v>43709</v>
      </c>
      <c r="AK410" s="43">
        <f t="shared" si="71"/>
        <v>46266</v>
      </c>
      <c r="AL410" s="47">
        <f t="shared" si="72"/>
        <v>80</v>
      </c>
      <c r="AM410" s="47">
        <f t="shared" si="73"/>
        <v>0</v>
      </c>
      <c r="AN410" s="47">
        <f t="shared" si="74"/>
        <v>68</v>
      </c>
      <c r="AO410" s="47">
        <f t="shared" si="75"/>
        <v>12</v>
      </c>
      <c r="AP410" s="47" t="b">
        <f t="shared" si="76"/>
        <v>0</v>
      </c>
      <c r="AQ410" s="47">
        <f t="shared" si="77"/>
        <v>0</v>
      </c>
      <c r="AR410" s="46">
        <f t="shared" si="78"/>
        <v>0</v>
      </c>
    </row>
    <row r="411" spans="2:45" x14ac:dyDescent="0.2">
      <c r="B411" s="40">
        <v>401</v>
      </c>
      <c r="C411" s="41" t="s">
        <v>1241</v>
      </c>
      <c r="D411" s="41" t="s">
        <v>1116</v>
      </c>
      <c r="E411" s="41">
        <v>721</v>
      </c>
      <c r="F411" s="41" t="s">
        <v>757</v>
      </c>
      <c r="G411" s="41" t="str">
        <f t="shared" si="68"/>
        <v>TS</v>
      </c>
      <c r="H411" s="42">
        <v>230209</v>
      </c>
      <c r="I411" s="43">
        <v>43738</v>
      </c>
      <c r="J411" s="43" t="s">
        <v>704</v>
      </c>
      <c r="K411" s="43" t="s">
        <v>704</v>
      </c>
      <c r="L411" s="44">
        <v>7</v>
      </c>
      <c r="M411" s="45">
        <v>7</v>
      </c>
      <c r="N411" s="43" t="s">
        <v>704</v>
      </c>
      <c r="O411" s="43" t="s">
        <v>704</v>
      </c>
      <c r="P411" s="43" t="s">
        <v>534</v>
      </c>
      <c r="Q411" s="46">
        <v>250</v>
      </c>
      <c r="R411" s="46">
        <v>0</v>
      </c>
      <c r="S411" s="46">
        <v>0</v>
      </c>
      <c r="T411" s="46">
        <v>0</v>
      </c>
      <c r="U411" s="46">
        <v>0</v>
      </c>
      <c r="V411" s="46">
        <v>0</v>
      </c>
      <c r="W411" s="46">
        <v>250</v>
      </c>
      <c r="X411" s="46">
        <v>250</v>
      </c>
      <c r="Y411" s="46">
        <v>0</v>
      </c>
      <c r="Z411" s="46">
        <v>0</v>
      </c>
      <c r="AA411" s="46">
        <v>0</v>
      </c>
      <c r="AB411" s="46">
        <v>0</v>
      </c>
      <c r="AC411" s="46">
        <v>0</v>
      </c>
      <c r="AD411" s="46">
        <v>0</v>
      </c>
      <c r="AE411" s="31"/>
      <c r="AF411" s="31"/>
      <c r="AG411" s="46">
        <v>0</v>
      </c>
      <c r="AH411" s="43">
        <f t="shared" si="69"/>
        <v>43739</v>
      </c>
      <c r="AI411" s="46"/>
      <c r="AJ411" s="43">
        <f t="shared" si="70"/>
        <v>43739</v>
      </c>
      <c r="AK411" s="43">
        <f t="shared" si="71"/>
        <v>46296</v>
      </c>
      <c r="AL411" s="47">
        <f t="shared" si="72"/>
        <v>81</v>
      </c>
      <c r="AM411" s="47">
        <f t="shared" si="73"/>
        <v>0</v>
      </c>
      <c r="AN411" s="47">
        <f t="shared" si="74"/>
        <v>69</v>
      </c>
      <c r="AO411" s="47">
        <f t="shared" si="75"/>
        <v>12</v>
      </c>
      <c r="AP411" s="47" t="b">
        <f t="shared" si="76"/>
        <v>0</v>
      </c>
      <c r="AQ411" s="47">
        <f t="shared" si="77"/>
        <v>0</v>
      </c>
      <c r="AR411" s="46">
        <f t="shared" si="78"/>
        <v>0</v>
      </c>
    </row>
    <row r="412" spans="2:45" x14ac:dyDescent="0.2">
      <c r="B412" s="40">
        <v>402</v>
      </c>
      <c r="C412" s="41" t="s">
        <v>1242</v>
      </c>
      <c r="D412" s="41" t="s">
        <v>1116</v>
      </c>
      <c r="E412" s="41">
        <v>721</v>
      </c>
      <c r="F412" s="41" t="s">
        <v>757</v>
      </c>
      <c r="G412" s="41" t="str">
        <f t="shared" si="68"/>
        <v>TS</v>
      </c>
      <c r="H412" s="42">
        <v>230210</v>
      </c>
      <c r="I412" s="43">
        <v>43738</v>
      </c>
      <c r="J412" s="43" t="s">
        <v>704</v>
      </c>
      <c r="K412" s="43" t="s">
        <v>704</v>
      </c>
      <c r="L412" s="44">
        <v>7</v>
      </c>
      <c r="M412" s="45">
        <v>7</v>
      </c>
      <c r="N412" s="43" t="s">
        <v>704</v>
      </c>
      <c r="O412" s="43" t="s">
        <v>704</v>
      </c>
      <c r="P412" s="43" t="s">
        <v>534</v>
      </c>
      <c r="Q412" s="46">
        <v>190</v>
      </c>
      <c r="R412" s="46">
        <v>0</v>
      </c>
      <c r="S412" s="46">
        <v>0</v>
      </c>
      <c r="T412" s="46">
        <v>0</v>
      </c>
      <c r="U412" s="46">
        <v>0</v>
      </c>
      <c r="V412" s="46">
        <v>0</v>
      </c>
      <c r="W412" s="46">
        <v>190</v>
      </c>
      <c r="X412" s="46">
        <v>190</v>
      </c>
      <c r="Y412" s="46">
        <v>0</v>
      </c>
      <c r="Z412" s="46">
        <v>0</v>
      </c>
      <c r="AA412" s="46">
        <v>0</v>
      </c>
      <c r="AB412" s="46">
        <v>0</v>
      </c>
      <c r="AC412" s="46">
        <v>0</v>
      </c>
      <c r="AD412" s="46">
        <v>0</v>
      </c>
      <c r="AE412" s="31"/>
      <c r="AF412" s="31"/>
      <c r="AG412" s="46">
        <v>0</v>
      </c>
      <c r="AH412" s="43">
        <f t="shared" si="69"/>
        <v>43739</v>
      </c>
      <c r="AI412" s="46"/>
      <c r="AJ412" s="43">
        <f t="shared" si="70"/>
        <v>43739</v>
      </c>
      <c r="AK412" s="43">
        <f t="shared" si="71"/>
        <v>46296</v>
      </c>
      <c r="AL412" s="47">
        <f t="shared" si="72"/>
        <v>81</v>
      </c>
      <c r="AM412" s="47">
        <f t="shared" si="73"/>
        <v>0</v>
      </c>
      <c r="AN412" s="47">
        <f t="shared" si="74"/>
        <v>69</v>
      </c>
      <c r="AO412" s="47">
        <f t="shared" si="75"/>
        <v>12</v>
      </c>
      <c r="AP412" s="47" t="b">
        <f t="shared" si="76"/>
        <v>0</v>
      </c>
      <c r="AQ412" s="47">
        <f t="shared" si="77"/>
        <v>0</v>
      </c>
      <c r="AR412" s="46">
        <f t="shared" si="78"/>
        <v>0</v>
      </c>
    </row>
    <row r="413" spans="2:45" x14ac:dyDescent="0.2">
      <c r="B413" s="40">
        <v>403</v>
      </c>
      <c r="C413" s="41" t="s">
        <v>1242</v>
      </c>
      <c r="D413" s="41" t="s">
        <v>1116</v>
      </c>
      <c r="E413" s="41">
        <v>721</v>
      </c>
      <c r="F413" s="41" t="s">
        <v>757</v>
      </c>
      <c r="G413" s="41" t="str">
        <f t="shared" si="68"/>
        <v>TS</v>
      </c>
      <c r="H413" s="42">
        <v>230211</v>
      </c>
      <c r="I413" s="43">
        <v>43738</v>
      </c>
      <c r="J413" s="43" t="s">
        <v>704</v>
      </c>
      <c r="K413" s="43" t="s">
        <v>704</v>
      </c>
      <c r="L413" s="44">
        <v>7</v>
      </c>
      <c r="M413" s="45">
        <v>7</v>
      </c>
      <c r="N413" s="43" t="s">
        <v>704</v>
      </c>
      <c r="O413" s="43" t="s">
        <v>704</v>
      </c>
      <c r="P413" s="43" t="s">
        <v>534</v>
      </c>
      <c r="Q413" s="46">
        <v>190</v>
      </c>
      <c r="R413" s="46">
        <v>0</v>
      </c>
      <c r="S413" s="46">
        <v>0</v>
      </c>
      <c r="T413" s="46">
        <v>0</v>
      </c>
      <c r="U413" s="46">
        <v>0</v>
      </c>
      <c r="V413" s="46">
        <v>0</v>
      </c>
      <c r="W413" s="46">
        <v>190</v>
      </c>
      <c r="X413" s="46">
        <v>190</v>
      </c>
      <c r="Y413" s="46">
        <v>0</v>
      </c>
      <c r="Z413" s="46">
        <v>0</v>
      </c>
      <c r="AA413" s="46">
        <v>0</v>
      </c>
      <c r="AB413" s="46">
        <v>0</v>
      </c>
      <c r="AC413" s="46">
        <v>0</v>
      </c>
      <c r="AD413" s="46">
        <v>0</v>
      </c>
      <c r="AE413" s="31"/>
      <c r="AF413" s="31"/>
      <c r="AG413" s="46">
        <v>0</v>
      </c>
      <c r="AH413" s="43">
        <f t="shared" si="69"/>
        <v>43739</v>
      </c>
      <c r="AI413" s="46"/>
      <c r="AJ413" s="43">
        <f t="shared" si="70"/>
        <v>43739</v>
      </c>
      <c r="AK413" s="43">
        <f t="shared" si="71"/>
        <v>46296</v>
      </c>
      <c r="AL413" s="47">
        <f t="shared" si="72"/>
        <v>81</v>
      </c>
      <c r="AM413" s="47">
        <f t="shared" si="73"/>
        <v>0</v>
      </c>
      <c r="AN413" s="47">
        <f t="shared" si="74"/>
        <v>69</v>
      </c>
      <c r="AO413" s="47">
        <f t="shared" si="75"/>
        <v>12</v>
      </c>
      <c r="AP413" s="47" t="b">
        <f t="shared" si="76"/>
        <v>0</v>
      </c>
      <c r="AQ413" s="47">
        <f t="shared" si="77"/>
        <v>0</v>
      </c>
      <c r="AR413" s="46">
        <f t="shared" si="78"/>
        <v>0</v>
      </c>
    </row>
    <row r="414" spans="2:45" x14ac:dyDescent="0.2">
      <c r="B414" s="40">
        <v>404</v>
      </c>
      <c r="C414" s="41" t="s">
        <v>1243</v>
      </c>
      <c r="D414" s="41" t="s">
        <v>1015</v>
      </c>
      <c r="E414" s="41">
        <v>720</v>
      </c>
      <c r="F414" s="41" t="s">
        <v>757</v>
      </c>
      <c r="G414" s="41" t="str">
        <f t="shared" si="68"/>
        <v>TS</v>
      </c>
      <c r="H414" s="42">
        <v>230212</v>
      </c>
      <c r="I414" s="43">
        <v>43763</v>
      </c>
      <c r="J414" s="43" t="s">
        <v>704</v>
      </c>
      <c r="K414" s="43" t="s">
        <v>704</v>
      </c>
      <c r="L414" s="44">
        <v>5</v>
      </c>
      <c r="M414" s="45" t="s">
        <v>1519</v>
      </c>
      <c r="N414" s="43" t="s">
        <v>704</v>
      </c>
      <c r="O414" s="43" t="s">
        <v>704</v>
      </c>
      <c r="P414" s="43" t="s">
        <v>534</v>
      </c>
      <c r="Q414" s="46">
        <v>4462</v>
      </c>
      <c r="R414" s="46">
        <v>0</v>
      </c>
      <c r="S414" s="46">
        <v>4462</v>
      </c>
      <c r="T414" s="46">
        <v>0</v>
      </c>
      <c r="U414" s="46">
        <v>0</v>
      </c>
      <c r="V414" s="46">
        <v>0</v>
      </c>
      <c r="W414" s="46">
        <v>0</v>
      </c>
      <c r="X414" s="46">
        <v>0</v>
      </c>
      <c r="Y414" s="46">
        <v>0</v>
      </c>
      <c r="Z414" s="46">
        <v>0</v>
      </c>
      <c r="AA414" s="46">
        <v>0</v>
      </c>
      <c r="AB414" s="46">
        <v>0</v>
      </c>
      <c r="AC414" s="46">
        <v>0</v>
      </c>
      <c r="AD414" s="46">
        <v>0</v>
      </c>
      <c r="AE414" s="31"/>
      <c r="AF414" s="31"/>
      <c r="AG414" s="46">
        <v>0</v>
      </c>
      <c r="AH414" s="43">
        <f t="shared" si="69"/>
        <v>43770</v>
      </c>
      <c r="AI414" s="46"/>
      <c r="AJ414" s="43">
        <f t="shared" si="70"/>
        <v>43770</v>
      </c>
      <c r="AK414" s="43">
        <f t="shared" si="71"/>
        <v>45597</v>
      </c>
      <c r="AL414" s="47">
        <f t="shared" si="72"/>
        <v>58</v>
      </c>
      <c r="AM414" s="47">
        <f t="shared" si="73"/>
        <v>0</v>
      </c>
      <c r="AN414" s="47">
        <f t="shared" si="74"/>
        <v>46</v>
      </c>
      <c r="AO414" s="47">
        <f t="shared" si="75"/>
        <v>12</v>
      </c>
      <c r="AP414" s="47" t="b">
        <f t="shared" si="76"/>
        <v>0</v>
      </c>
      <c r="AQ414" s="47">
        <f t="shared" si="77"/>
        <v>0</v>
      </c>
      <c r="AR414" s="46">
        <f t="shared" si="78"/>
        <v>0</v>
      </c>
    </row>
    <row r="415" spans="2:45" x14ac:dyDescent="0.2">
      <c r="B415" s="40">
        <v>405</v>
      </c>
      <c r="C415" s="41" t="s">
        <v>1217</v>
      </c>
      <c r="D415" s="41" t="s">
        <v>1116</v>
      </c>
      <c r="E415" s="41">
        <v>721</v>
      </c>
      <c r="F415" s="41" t="s">
        <v>757</v>
      </c>
      <c r="G415" s="41" t="str">
        <f t="shared" si="68"/>
        <v>TS</v>
      </c>
      <c r="H415" s="42">
        <v>230213</v>
      </c>
      <c r="I415" s="43">
        <v>43769</v>
      </c>
      <c r="J415" s="43" t="s">
        <v>704</v>
      </c>
      <c r="K415" s="43" t="s">
        <v>704</v>
      </c>
      <c r="L415" s="44">
        <v>7</v>
      </c>
      <c r="M415" s="45">
        <v>7</v>
      </c>
      <c r="N415" s="43" t="s">
        <v>704</v>
      </c>
      <c r="O415" s="43" t="s">
        <v>704</v>
      </c>
      <c r="P415" s="43" t="s">
        <v>534</v>
      </c>
      <c r="Q415" s="46">
        <v>275</v>
      </c>
      <c r="R415" s="46">
        <v>0</v>
      </c>
      <c r="S415" s="46">
        <v>0</v>
      </c>
      <c r="T415" s="46">
        <v>0</v>
      </c>
      <c r="U415" s="46">
        <v>0</v>
      </c>
      <c r="V415" s="46">
        <v>0</v>
      </c>
      <c r="W415" s="46">
        <v>275</v>
      </c>
      <c r="X415" s="46">
        <v>275</v>
      </c>
      <c r="Y415" s="46">
        <v>0</v>
      </c>
      <c r="Z415" s="46">
        <v>0</v>
      </c>
      <c r="AA415" s="46">
        <v>0</v>
      </c>
      <c r="AB415" s="46">
        <v>0</v>
      </c>
      <c r="AC415" s="46">
        <v>0</v>
      </c>
      <c r="AD415" s="46">
        <v>0</v>
      </c>
      <c r="AE415" s="31"/>
      <c r="AF415" s="31"/>
      <c r="AG415" s="46">
        <v>0</v>
      </c>
      <c r="AH415" s="43">
        <f t="shared" si="69"/>
        <v>43770</v>
      </c>
      <c r="AI415" s="46"/>
      <c r="AJ415" s="43">
        <f t="shared" si="70"/>
        <v>43770</v>
      </c>
      <c r="AK415" s="43">
        <f t="shared" si="71"/>
        <v>46327</v>
      </c>
      <c r="AL415" s="47">
        <f t="shared" si="72"/>
        <v>82</v>
      </c>
      <c r="AM415" s="47">
        <f t="shared" si="73"/>
        <v>0</v>
      </c>
      <c r="AN415" s="47">
        <f t="shared" si="74"/>
        <v>70</v>
      </c>
      <c r="AO415" s="47">
        <f t="shared" si="75"/>
        <v>12</v>
      </c>
      <c r="AP415" s="47" t="b">
        <f t="shared" si="76"/>
        <v>0</v>
      </c>
      <c r="AQ415" s="47">
        <f t="shared" si="77"/>
        <v>0</v>
      </c>
      <c r="AR415" s="46">
        <f t="shared" si="78"/>
        <v>0</v>
      </c>
    </row>
    <row r="416" spans="2:45" x14ac:dyDescent="0.2">
      <c r="B416" s="40">
        <v>406</v>
      </c>
      <c r="C416" s="41" t="s">
        <v>1241</v>
      </c>
      <c r="D416" s="41" t="s">
        <v>1116</v>
      </c>
      <c r="E416" s="41">
        <v>721</v>
      </c>
      <c r="F416" s="41" t="s">
        <v>757</v>
      </c>
      <c r="G416" s="41" t="str">
        <f t="shared" si="68"/>
        <v>TS</v>
      </c>
      <c r="H416" s="42">
        <v>230214</v>
      </c>
      <c r="I416" s="43">
        <v>43769</v>
      </c>
      <c r="J416" s="43" t="s">
        <v>704</v>
      </c>
      <c r="K416" s="43" t="s">
        <v>704</v>
      </c>
      <c r="L416" s="44">
        <v>7</v>
      </c>
      <c r="M416" s="45">
        <v>7</v>
      </c>
      <c r="N416" s="43" t="s">
        <v>704</v>
      </c>
      <c r="O416" s="43" t="s">
        <v>704</v>
      </c>
      <c r="P416" s="43" t="s">
        <v>534</v>
      </c>
      <c r="Q416" s="46">
        <v>250</v>
      </c>
      <c r="R416" s="46">
        <v>0</v>
      </c>
      <c r="S416" s="46">
        <v>0</v>
      </c>
      <c r="T416" s="46">
        <v>0</v>
      </c>
      <c r="U416" s="46">
        <v>0</v>
      </c>
      <c r="V416" s="46">
        <v>0</v>
      </c>
      <c r="W416" s="46">
        <v>250</v>
      </c>
      <c r="X416" s="46">
        <v>250</v>
      </c>
      <c r="Y416" s="46">
        <v>0</v>
      </c>
      <c r="Z416" s="46">
        <v>0</v>
      </c>
      <c r="AA416" s="46">
        <v>0</v>
      </c>
      <c r="AB416" s="46">
        <v>0</v>
      </c>
      <c r="AC416" s="46">
        <v>0</v>
      </c>
      <c r="AD416" s="46">
        <v>0</v>
      </c>
      <c r="AE416" s="31"/>
      <c r="AF416" s="31"/>
      <c r="AG416" s="46">
        <v>0</v>
      </c>
      <c r="AH416" s="43">
        <f t="shared" si="69"/>
        <v>43770</v>
      </c>
      <c r="AI416" s="46"/>
      <c r="AJ416" s="43">
        <f t="shared" si="70"/>
        <v>43770</v>
      </c>
      <c r="AK416" s="43">
        <f t="shared" si="71"/>
        <v>46327</v>
      </c>
      <c r="AL416" s="47">
        <f t="shared" si="72"/>
        <v>82</v>
      </c>
      <c r="AM416" s="47">
        <f t="shared" si="73"/>
        <v>0</v>
      </c>
      <c r="AN416" s="47">
        <f t="shared" si="74"/>
        <v>70</v>
      </c>
      <c r="AO416" s="47">
        <f t="shared" si="75"/>
        <v>12</v>
      </c>
      <c r="AP416" s="47" t="b">
        <f t="shared" si="76"/>
        <v>0</v>
      </c>
      <c r="AQ416" s="47">
        <f t="shared" si="77"/>
        <v>0</v>
      </c>
      <c r="AR416" s="46">
        <f t="shared" si="78"/>
        <v>0</v>
      </c>
    </row>
    <row r="417" spans="2:45" x14ac:dyDescent="0.2">
      <c r="B417" s="40">
        <v>407</v>
      </c>
      <c r="C417" s="41" t="s">
        <v>1241</v>
      </c>
      <c r="D417" s="41" t="s">
        <v>1116</v>
      </c>
      <c r="E417" s="41">
        <v>721</v>
      </c>
      <c r="F417" s="41" t="s">
        <v>757</v>
      </c>
      <c r="G417" s="41" t="str">
        <f t="shared" si="68"/>
        <v>TS</v>
      </c>
      <c r="H417" s="42">
        <v>230215</v>
      </c>
      <c r="I417" s="43">
        <v>43769</v>
      </c>
      <c r="J417" s="43" t="s">
        <v>704</v>
      </c>
      <c r="K417" s="43" t="s">
        <v>704</v>
      </c>
      <c r="L417" s="44">
        <v>7</v>
      </c>
      <c r="M417" s="45">
        <v>7</v>
      </c>
      <c r="N417" s="43" t="s">
        <v>704</v>
      </c>
      <c r="O417" s="43" t="s">
        <v>704</v>
      </c>
      <c r="P417" s="43" t="s">
        <v>534</v>
      </c>
      <c r="Q417" s="46">
        <v>250</v>
      </c>
      <c r="R417" s="46">
        <v>0</v>
      </c>
      <c r="S417" s="46">
        <v>0</v>
      </c>
      <c r="T417" s="46">
        <v>0</v>
      </c>
      <c r="U417" s="46">
        <v>0</v>
      </c>
      <c r="V417" s="46">
        <v>0</v>
      </c>
      <c r="W417" s="46">
        <v>250</v>
      </c>
      <c r="X417" s="46">
        <v>250</v>
      </c>
      <c r="Y417" s="46">
        <v>0</v>
      </c>
      <c r="Z417" s="46">
        <v>0</v>
      </c>
      <c r="AA417" s="46">
        <v>0</v>
      </c>
      <c r="AB417" s="46">
        <v>0</v>
      </c>
      <c r="AC417" s="46">
        <v>0</v>
      </c>
      <c r="AD417" s="46">
        <v>0</v>
      </c>
      <c r="AE417" s="31"/>
      <c r="AF417" s="31"/>
      <c r="AG417" s="46">
        <v>0</v>
      </c>
      <c r="AH417" s="43">
        <f t="shared" si="69"/>
        <v>43770</v>
      </c>
      <c r="AI417" s="46"/>
      <c r="AJ417" s="43">
        <f t="shared" si="70"/>
        <v>43770</v>
      </c>
      <c r="AK417" s="43">
        <f t="shared" si="71"/>
        <v>46327</v>
      </c>
      <c r="AL417" s="47">
        <f t="shared" si="72"/>
        <v>82</v>
      </c>
      <c r="AM417" s="47">
        <f t="shared" si="73"/>
        <v>0</v>
      </c>
      <c r="AN417" s="47">
        <f t="shared" si="74"/>
        <v>70</v>
      </c>
      <c r="AO417" s="47">
        <f t="shared" si="75"/>
        <v>12</v>
      </c>
      <c r="AP417" s="47" t="b">
        <f t="shared" si="76"/>
        <v>0</v>
      </c>
      <c r="AQ417" s="47">
        <f t="shared" si="77"/>
        <v>0</v>
      </c>
      <c r="AR417" s="46">
        <f t="shared" si="78"/>
        <v>0</v>
      </c>
    </row>
    <row r="418" spans="2:45" x14ac:dyDescent="0.2">
      <c r="B418" s="40">
        <v>408</v>
      </c>
      <c r="C418" s="41" t="s">
        <v>1244</v>
      </c>
      <c r="D418" s="41" t="s">
        <v>1015</v>
      </c>
      <c r="E418" s="41">
        <v>720</v>
      </c>
      <c r="F418" s="41" t="s">
        <v>806</v>
      </c>
      <c r="G418" s="41" t="str">
        <f t="shared" si="68"/>
        <v>TS</v>
      </c>
      <c r="H418" s="42">
        <v>230230</v>
      </c>
      <c r="I418" s="43">
        <v>43818</v>
      </c>
      <c r="J418" s="43" t="s">
        <v>704</v>
      </c>
      <c r="K418" s="43" t="s">
        <v>704</v>
      </c>
      <c r="L418" s="44">
        <v>5</v>
      </c>
      <c r="M418" s="45" t="s">
        <v>1519</v>
      </c>
      <c r="N418" s="43" t="s">
        <v>704</v>
      </c>
      <c r="O418" s="43" t="s">
        <v>704</v>
      </c>
      <c r="P418" s="43" t="s">
        <v>534</v>
      </c>
      <c r="Q418" s="46">
        <v>245.06</v>
      </c>
      <c r="R418" s="46">
        <v>0</v>
      </c>
      <c r="S418" s="46">
        <v>245.06</v>
      </c>
      <c r="T418" s="46">
        <v>0</v>
      </c>
      <c r="U418" s="46">
        <v>0</v>
      </c>
      <c r="V418" s="46">
        <v>0</v>
      </c>
      <c r="W418" s="46">
        <v>0</v>
      </c>
      <c r="X418" s="46">
        <v>0</v>
      </c>
      <c r="Y418" s="46">
        <v>0</v>
      </c>
      <c r="Z418" s="46">
        <v>0</v>
      </c>
      <c r="AA418" s="46">
        <v>0</v>
      </c>
      <c r="AB418" s="46">
        <v>0</v>
      </c>
      <c r="AC418" s="46">
        <v>0</v>
      </c>
      <c r="AD418" s="46">
        <v>0</v>
      </c>
      <c r="AE418" s="31"/>
      <c r="AF418" s="31"/>
      <c r="AG418" s="46">
        <v>0</v>
      </c>
      <c r="AH418" s="43">
        <f t="shared" si="69"/>
        <v>43831</v>
      </c>
      <c r="AI418" s="46"/>
      <c r="AJ418" s="43">
        <f t="shared" si="70"/>
        <v>43831</v>
      </c>
      <c r="AK418" s="43">
        <f t="shared" si="71"/>
        <v>45658</v>
      </c>
      <c r="AL418" s="47">
        <f t="shared" si="72"/>
        <v>60</v>
      </c>
      <c r="AM418" s="47">
        <f t="shared" si="73"/>
        <v>0</v>
      </c>
      <c r="AN418" s="47">
        <f t="shared" si="74"/>
        <v>48</v>
      </c>
      <c r="AO418" s="47">
        <f t="shared" si="75"/>
        <v>12</v>
      </c>
      <c r="AP418" s="47" t="b">
        <f t="shared" si="76"/>
        <v>0</v>
      </c>
      <c r="AQ418" s="47">
        <f t="shared" si="77"/>
        <v>0</v>
      </c>
      <c r="AR418" s="46">
        <f t="shared" si="78"/>
        <v>0</v>
      </c>
    </row>
    <row r="419" spans="2:45" x14ac:dyDescent="0.2">
      <c r="B419" s="40">
        <v>409</v>
      </c>
      <c r="C419" s="41" t="s">
        <v>1191</v>
      </c>
      <c r="D419" s="41" t="s">
        <v>1149</v>
      </c>
      <c r="E419" s="41">
        <v>721</v>
      </c>
      <c r="F419" s="41" t="s">
        <v>806</v>
      </c>
      <c r="G419" s="41" t="str">
        <f t="shared" si="68"/>
        <v>TS</v>
      </c>
      <c r="H419" s="42">
        <v>230217</v>
      </c>
      <c r="I419" s="43">
        <v>43769</v>
      </c>
      <c r="J419" s="43" t="s">
        <v>704</v>
      </c>
      <c r="K419" s="43" t="s">
        <v>704</v>
      </c>
      <c r="L419" s="44">
        <v>5</v>
      </c>
      <c r="M419" s="45" t="s">
        <v>1519</v>
      </c>
      <c r="N419" s="43" t="s">
        <v>704</v>
      </c>
      <c r="O419" s="43" t="s">
        <v>704</v>
      </c>
      <c r="P419" s="43" t="s">
        <v>534</v>
      </c>
      <c r="Q419" s="46">
        <v>21.51</v>
      </c>
      <c r="R419" s="46">
        <v>0</v>
      </c>
      <c r="S419" s="46">
        <v>0</v>
      </c>
      <c r="T419" s="46">
        <v>0</v>
      </c>
      <c r="U419" s="46">
        <v>0</v>
      </c>
      <c r="V419" s="46">
        <v>0</v>
      </c>
      <c r="W419" s="46">
        <v>21.51</v>
      </c>
      <c r="X419" s="46">
        <v>0</v>
      </c>
      <c r="Y419" s="46">
        <v>0</v>
      </c>
      <c r="Z419" s="46">
        <v>21.51</v>
      </c>
      <c r="AA419" s="46">
        <v>5.3000000000000007</v>
      </c>
      <c r="AB419" s="46">
        <v>16.21</v>
      </c>
      <c r="AC419" s="46">
        <v>4.2278275862068968</v>
      </c>
      <c r="AD419" s="46">
        <v>0</v>
      </c>
      <c r="AE419" s="31"/>
      <c r="AF419" s="31"/>
      <c r="AG419" s="46">
        <v>20.4345</v>
      </c>
      <c r="AH419" s="43">
        <f t="shared" si="69"/>
        <v>43770</v>
      </c>
      <c r="AI419" s="46"/>
      <c r="AJ419" s="43">
        <f t="shared" si="70"/>
        <v>43770</v>
      </c>
      <c r="AK419" s="43">
        <f t="shared" si="71"/>
        <v>45597</v>
      </c>
      <c r="AL419" s="47">
        <f t="shared" si="72"/>
        <v>58</v>
      </c>
      <c r="AM419" s="47">
        <f t="shared" si="73"/>
        <v>0.3523189655172414</v>
      </c>
      <c r="AN419" s="47">
        <f t="shared" si="74"/>
        <v>46</v>
      </c>
      <c r="AO419" s="47">
        <f t="shared" si="75"/>
        <v>12</v>
      </c>
      <c r="AP419" s="47" t="b">
        <f t="shared" si="76"/>
        <v>0</v>
      </c>
      <c r="AQ419" s="47">
        <f t="shared" si="77"/>
        <v>4.2278275862068968</v>
      </c>
      <c r="AR419" s="46">
        <f t="shared" si="78"/>
        <v>0</v>
      </c>
    </row>
    <row r="420" spans="2:45" x14ac:dyDescent="0.2">
      <c r="B420" s="40">
        <v>410</v>
      </c>
      <c r="C420" s="41" t="s">
        <v>1115</v>
      </c>
      <c r="D420" s="41" t="s">
        <v>1116</v>
      </c>
      <c r="E420" s="41">
        <v>721</v>
      </c>
      <c r="F420" s="41" t="s">
        <v>783</v>
      </c>
      <c r="G420" s="41" t="str">
        <f t="shared" si="68"/>
        <v>TS</v>
      </c>
      <c r="H420" s="42" t="s">
        <v>1487</v>
      </c>
      <c r="I420" s="43">
        <v>41729</v>
      </c>
      <c r="J420" s="43" t="s">
        <v>704</v>
      </c>
      <c r="K420" s="43" t="s">
        <v>704</v>
      </c>
      <c r="L420" s="44">
        <v>7</v>
      </c>
      <c r="M420" s="45">
        <v>7</v>
      </c>
      <c r="N420" s="43" t="s">
        <v>704</v>
      </c>
      <c r="O420" s="43" t="s">
        <v>704</v>
      </c>
      <c r="P420" s="43" t="s">
        <v>534</v>
      </c>
      <c r="Q420" s="46">
        <v>376.51</v>
      </c>
      <c r="R420" s="46">
        <v>0</v>
      </c>
      <c r="S420" s="46">
        <v>0</v>
      </c>
      <c r="T420" s="46">
        <v>0</v>
      </c>
      <c r="U420" s="46">
        <v>0</v>
      </c>
      <c r="V420" s="46">
        <v>0</v>
      </c>
      <c r="W420" s="46">
        <v>376.51</v>
      </c>
      <c r="X420" s="46">
        <v>0</v>
      </c>
      <c r="Y420" s="46">
        <v>0</v>
      </c>
      <c r="Z420" s="46">
        <v>376.51</v>
      </c>
      <c r="AA420" s="46">
        <v>363.48</v>
      </c>
      <c r="AB420" s="46">
        <v>13.03</v>
      </c>
      <c r="AC420" s="46">
        <v>52.132153846153827</v>
      </c>
      <c r="AD420" s="46">
        <v>0</v>
      </c>
      <c r="AE420" s="31"/>
      <c r="AF420" s="31"/>
      <c r="AG420" s="46">
        <v>65.165192307692294</v>
      </c>
      <c r="AH420" s="43">
        <f t="shared" si="69"/>
        <v>41730</v>
      </c>
      <c r="AI420" s="43"/>
      <c r="AJ420" s="43">
        <f t="shared" si="70"/>
        <v>41730</v>
      </c>
      <c r="AK420" s="43">
        <f t="shared" si="71"/>
        <v>44287</v>
      </c>
      <c r="AL420" s="47">
        <f t="shared" si="72"/>
        <v>15</v>
      </c>
      <c r="AM420" s="47">
        <f t="shared" si="73"/>
        <v>4.3443461538461525</v>
      </c>
      <c r="AN420" s="47">
        <f t="shared" si="74"/>
        <v>3</v>
      </c>
      <c r="AO420" s="47">
        <f t="shared" si="75"/>
        <v>12</v>
      </c>
      <c r="AP420" s="47" t="b">
        <f t="shared" si="76"/>
        <v>0</v>
      </c>
      <c r="AQ420" s="47">
        <f t="shared" si="77"/>
        <v>52.132153846153827</v>
      </c>
      <c r="AR420" s="46">
        <f t="shared" si="78"/>
        <v>0</v>
      </c>
      <c r="AS420" s="48"/>
    </row>
    <row r="421" spans="2:45" x14ac:dyDescent="0.2">
      <c r="B421" s="40">
        <v>411</v>
      </c>
      <c r="C421" s="41" t="s">
        <v>1245</v>
      </c>
      <c r="D421" s="41" t="s">
        <v>1086</v>
      </c>
      <c r="E421" s="41">
        <v>721</v>
      </c>
      <c r="F421" s="41" t="s">
        <v>816</v>
      </c>
      <c r="G421" s="41" t="str">
        <f t="shared" si="68"/>
        <v>TS</v>
      </c>
      <c r="H421" s="42" t="s">
        <v>1488</v>
      </c>
      <c r="I421" s="43">
        <v>41730</v>
      </c>
      <c r="J421" s="43" t="s">
        <v>704</v>
      </c>
      <c r="K421" s="43" t="s">
        <v>704</v>
      </c>
      <c r="L421" s="44">
        <v>10</v>
      </c>
      <c r="M421" s="45">
        <v>10</v>
      </c>
      <c r="N421" s="43" t="s">
        <v>704</v>
      </c>
      <c r="O421" s="43" t="s">
        <v>704</v>
      </c>
      <c r="P421" s="43" t="s">
        <v>534</v>
      </c>
      <c r="Q421" s="46">
        <v>478.71</v>
      </c>
      <c r="R421" s="46">
        <v>0</v>
      </c>
      <c r="S421" s="46">
        <v>0</v>
      </c>
      <c r="T421" s="46">
        <v>0</v>
      </c>
      <c r="U421" s="46">
        <v>0</v>
      </c>
      <c r="V421" s="46">
        <v>0</v>
      </c>
      <c r="W421" s="46">
        <v>478.71</v>
      </c>
      <c r="X421" s="46">
        <v>0</v>
      </c>
      <c r="Y421" s="46">
        <v>0</v>
      </c>
      <c r="Z421" s="46">
        <v>478.71</v>
      </c>
      <c r="AA421" s="46">
        <v>478.53</v>
      </c>
      <c r="AB421" s="46">
        <v>0.18</v>
      </c>
      <c r="AC421" s="46">
        <v>5.4175824175828002E-2</v>
      </c>
      <c r="AD421" s="46">
        <v>0</v>
      </c>
      <c r="AE421" s="31"/>
      <c r="AF421" s="31"/>
      <c r="AG421" s="46">
        <v>0.23476190476192133</v>
      </c>
      <c r="AH421" s="43">
        <f t="shared" si="69"/>
        <v>41760</v>
      </c>
      <c r="AI421" s="46"/>
      <c r="AJ421" s="43">
        <f t="shared" si="70"/>
        <v>41760</v>
      </c>
      <c r="AK421" s="43">
        <f t="shared" si="71"/>
        <v>45413</v>
      </c>
      <c r="AL421" s="47">
        <f t="shared" si="72"/>
        <v>52</v>
      </c>
      <c r="AM421" s="47">
        <f t="shared" si="73"/>
        <v>4.5146520146523332E-3</v>
      </c>
      <c r="AN421" s="47">
        <f t="shared" si="74"/>
        <v>40</v>
      </c>
      <c r="AO421" s="47">
        <f t="shared" si="75"/>
        <v>12</v>
      </c>
      <c r="AP421" s="47" t="b">
        <f t="shared" si="76"/>
        <v>0</v>
      </c>
      <c r="AQ421" s="47">
        <f t="shared" si="77"/>
        <v>5.4175824175828002E-2</v>
      </c>
      <c r="AR421" s="46">
        <f t="shared" si="78"/>
        <v>0</v>
      </c>
    </row>
    <row r="422" spans="2:45" x14ac:dyDescent="0.2">
      <c r="B422" s="40">
        <v>412</v>
      </c>
      <c r="C422" s="41" t="s">
        <v>1246</v>
      </c>
      <c r="D422" s="41" t="s">
        <v>1086</v>
      </c>
      <c r="E422" s="41">
        <v>721</v>
      </c>
      <c r="F422" s="41" t="s">
        <v>806</v>
      </c>
      <c r="G422" s="41" t="str">
        <f t="shared" si="68"/>
        <v>TS</v>
      </c>
      <c r="H422" s="42" t="s">
        <v>1489</v>
      </c>
      <c r="I422" s="43">
        <v>41744</v>
      </c>
      <c r="J422" s="43" t="s">
        <v>704</v>
      </c>
      <c r="K422" s="43" t="s">
        <v>704</v>
      </c>
      <c r="L422" s="44">
        <v>10</v>
      </c>
      <c r="M422" s="45">
        <v>10</v>
      </c>
      <c r="N422" s="43" t="s">
        <v>704</v>
      </c>
      <c r="O422" s="43" t="s">
        <v>704</v>
      </c>
      <c r="P422" s="43" t="s">
        <v>534</v>
      </c>
      <c r="Q422" s="46">
        <v>926.78</v>
      </c>
      <c r="R422" s="46">
        <v>0</v>
      </c>
      <c r="S422" s="46">
        <v>0</v>
      </c>
      <c r="T422" s="46">
        <v>0</v>
      </c>
      <c r="U422" s="46">
        <v>0</v>
      </c>
      <c r="V422" s="46">
        <v>0</v>
      </c>
      <c r="W422" s="46">
        <v>926.78</v>
      </c>
      <c r="X422" s="46">
        <v>0</v>
      </c>
      <c r="Y422" s="46">
        <v>0</v>
      </c>
      <c r="Z422" s="46">
        <v>926.78</v>
      </c>
      <c r="AA422" s="46">
        <v>618.98</v>
      </c>
      <c r="AB422" s="46">
        <v>307.8</v>
      </c>
      <c r="AC422" s="46">
        <v>92.338520146520125</v>
      </c>
      <c r="AD422" s="46">
        <v>0</v>
      </c>
      <c r="AE422" s="31"/>
      <c r="AF422" s="31"/>
      <c r="AG422" s="46">
        <v>400.13358730158723</v>
      </c>
      <c r="AH422" s="43">
        <f t="shared" si="69"/>
        <v>41760</v>
      </c>
      <c r="AI422" s="43"/>
      <c r="AJ422" s="43">
        <f t="shared" si="70"/>
        <v>41760</v>
      </c>
      <c r="AK422" s="43">
        <f t="shared" si="71"/>
        <v>45413</v>
      </c>
      <c r="AL422" s="47">
        <f t="shared" si="72"/>
        <v>52</v>
      </c>
      <c r="AM422" s="47">
        <f t="shared" si="73"/>
        <v>7.6948766788766774</v>
      </c>
      <c r="AN422" s="47">
        <f t="shared" si="74"/>
        <v>40</v>
      </c>
      <c r="AO422" s="47">
        <f t="shared" si="75"/>
        <v>12</v>
      </c>
      <c r="AP422" s="47" t="b">
        <f t="shared" si="76"/>
        <v>0</v>
      </c>
      <c r="AQ422" s="47">
        <f t="shared" si="77"/>
        <v>92.338520146520125</v>
      </c>
      <c r="AR422" s="46">
        <f t="shared" si="78"/>
        <v>0</v>
      </c>
      <c r="AS422" s="48"/>
    </row>
    <row r="423" spans="2:45" x14ac:dyDescent="0.2">
      <c r="B423" s="40">
        <v>413</v>
      </c>
      <c r="C423" s="41" t="s">
        <v>1247</v>
      </c>
      <c r="D423" s="41" t="s">
        <v>1086</v>
      </c>
      <c r="E423" s="41">
        <v>721</v>
      </c>
      <c r="F423" s="41" t="s">
        <v>806</v>
      </c>
      <c r="G423" s="41" t="str">
        <f t="shared" si="68"/>
        <v>TS</v>
      </c>
      <c r="H423" s="42" t="s">
        <v>1490</v>
      </c>
      <c r="I423" s="43">
        <v>41787</v>
      </c>
      <c r="J423" s="43" t="s">
        <v>704</v>
      </c>
      <c r="K423" s="43" t="s">
        <v>704</v>
      </c>
      <c r="L423" s="44">
        <v>10</v>
      </c>
      <c r="M423" s="45">
        <v>10</v>
      </c>
      <c r="N423" s="43" t="s">
        <v>704</v>
      </c>
      <c r="O423" s="43" t="s">
        <v>704</v>
      </c>
      <c r="P423" s="43" t="s">
        <v>534</v>
      </c>
      <c r="Q423" s="46">
        <v>311.45999999999998</v>
      </c>
      <c r="R423" s="46">
        <v>0</v>
      </c>
      <c r="S423" s="46">
        <v>0</v>
      </c>
      <c r="T423" s="46">
        <v>0</v>
      </c>
      <c r="U423" s="46">
        <v>0</v>
      </c>
      <c r="V423" s="46">
        <v>0</v>
      </c>
      <c r="W423" s="46">
        <v>311.45999999999998</v>
      </c>
      <c r="X423" s="46">
        <v>0</v>
      </c>
      <c r="Y423" s="46">
        <v>0</v>
      </c>
      <c r="Z423" s="46">
        <v>311.45999999999998</v>
      </c>
      <c r="AA423" s="46">
        <v>311.27999999999997</v>
      </c>
      <c r="AB423" s="46">
        <v>0.18</v>
      </c>
      <c r="AC423" s="46">
        <v>5.3349056603777353E-2</v>
      </c>
      <c r="AD423" s="46">
        <v>0</v>
      </c>
      <c r="AE423" s="31"/>
      <c r="AF423" s="31"/>
      <c r="AG423" s="46">
        <v>0.23562500000001663</v>
      </c>
      <c r="AH423" s="43">
        <f t="shared" si="69"/>
        <v>41791</v>
      </c>
      <c r="AI423" s="46"/>
      <c r="AJ423" s="43">
        <f t="shared" si="70"/>
        <v>41791</v>
      </c>
      <c r="AK423" s="43">
        <f t="shared" si="71"/>
        <v>45444</v>
      </c>
      <c r="AL423" s="47">
        <f t="shared" si="72"/>
        <v>53</v>
      </c>
      <c r="AM423" s="47">
        <f t="shared" si="73"/>
        <v>4.4457547169814461E-3</v>
      </c>
      <c r="AN423" s="47">
        <f t="shared" si="74"/>
        <v>41</v>
      </c>
      <c r="AO423" s="47">
        <f t="shared" si="75"/>
        <v>12</v>
      </c>
      <c r="AP423" s="47" t="b">
        <f t="shared" si="76"/>
        <v>0</v>
      </c>
      <c r="AQ423" s="47">
        <f t="shared" si="77"/>
        <v>5.3349056603777353E-2</v>
      </c>
      <c r="AR423" s="46">
        <f t="shared" si="78"/>
        <v>0</v>
      </c>
    </row>
    <row r="424" spans="2:45" x14ac:dyDescent="0.2">
      <c r="B424" s="40">
        <v>414</v>
      </c>
      <c r="C424" s="41" t="s">
        <v>1248</v>
      </c>
      <c r="D424" s="41" t="s">
        <v>1086</v>
      </c>
      <c r="E424" s="41">
        <v>721</v>
      </c>
      <c r="F424" s="41" t="s">
        <v>816</v>
      </c>
      <c r="G424" s="41" t="str">
        <f t="shared" si="68"/>
        <v>TS</v>
      </c>
      <c r="H424" s="42" t="s">
        <v>1491</v>
      </c>
      <c r="I424" s="43">
        <v>41772</v>
      </c>
      <c r="J424" s="43" t="s">
        <v>704</v>
      </c>
      <c r="K424" s="43" t="s">
        <v>704</v>
      </c>
      <c r="L424" s="44">
        <v>10</v>
      </c>
      <c r="M424" s="45">
        <v>10</v>
      </c>
      <c r="N424" s="43" t="s">
        <v>704</v>
      </c>
      <c r="O424" s="43" t="s">
        <v>704</v>
      </c>
      <c r="P424" s="43" t="s">
        <v>534</v>
      </c>
      <c r="Q424" s="46">
        <v>478.71</v>
      </c>
      <c r="R424" s="46">
        <v>0</v>
      </c>
      <c r="S424" s="46">
        <v>0</v>
      </c>
      <c r="T424" s="46">
        <v>0</v>
      </c>
      <c r="U424" s="46">
        <v>0</v>
      </c>
      <c r="V424" s="46">
        <v>0</v>
      </c>
      <c r="W424" s="46">
        <v>478.71</v>
      </c>
      <c r="X424" s="46">
        <v>0</v>
      </c>
      <c r="Y424" s="46">
        <v>0</v>
      </c>
      <c r="Z424" s="46">
        <v>478.71</v>
      </c>
      <c r="AA424" s="46">
        <v>478.53</v>
      </c>
      <c r="AB424" s="46">
        <v>0.18</v>
      </c>
      <c r="AC424" s="46">
        <v>5.3349056603777353E-2</v>
      </c>
      <c r="AD424" s="46">
        <v>0</v>
      </c>
      <c r="AE424" s="31"/>
      <c r="AF424" s="31"/>
      <c r="AG424" s="46">
        <v>0.23562500000001663</v>
      </c>
      <c r="AH424" s="43">
        <f t="shared" si="69"/>
        <v>41791</v>
      </c>
      <c r="AI424" s="46"/>
      <c r="AJ424" s="43">
        <f t="shared" si="70"/>
        <v>41791</v>
      </c>
      <c r="AK424" s="43">
        <f t="shared" si="71"/>
        <v>45444</v>
      </c>
      <c r="AL424" s="47">
        <f t="shared" si="72"/>
        <v>53</v>
      </c>
      <c r="AM424" s="47">
        <f t="shared" si="73"/>
        <v>4.4457547169814461E-3</v>
      </c>
      <c r="AN424" s="47">
        <f t="shared" si="74"/>
        <v>41</v>
      </c>
      <c r="AO424" s="47">
        <f t="shared" si="75"/>
        <v>12</v>
      </c>
      <c r="AP424" s="47" t="b">
        <f t="shared" si="76"/>
        <v>0</v>
      </c>
      <c r="AQ424" s="47">
        <f t="shared" si="77"/>
        <v>5.3349056603777353E-2</v>
      </c>
      <c r="AR424" s="46">
        <f t="shared" si="78"/>
        <v>0</v>
      </c>
    </row>
    <row r="425" spans="2:45" x14ac:dyDescent="0.2">
      <c r="B425" s="40">
        <v>415</v>
      </c>
      <c r="C425" s="41" t="s">
        <v>1249</v>
      </c>
      <c r="D425" s="41" t="s">
        <v>1086</v>
      </c>
      <c r="E425" s="41">
        <v>721</v>
      </c>
      <c r="F425" s="41" t="s">
        <v>863</v>
      </c>
      <c r="G425" s="41" t="str">
        <f t="shared" si="68"/>
        <v>NS</v>
      </c>
      <c r="H425" s="42" t="s">
        <v>1492</v>
      </c>
      <c r="I425" s="43">
        <v>41793</v>
      </c>
      <c r="J425" s="43" t="s">
        <v>704</v>
      </c>
      <c r="K425" s="43" t="s">
        <v>704</v>
      </c>
      <c r="L425" s="44">
        <v>10</v>
      </c>
      <c r="M425" s="45">
        <v>10</v>
      </c>
      <c r="N425" s="43" t="s">
        <v>704</v>
      </c>
      <c r="O425" s="43" t="s">
        <v>704</v>
      </c>
      <c r="P425" s="43" t="s">
        <v>534</v>
      </c>
      <c r="Q425" s="46">
        <v>263.29000000000002</v>
      </c>
      <c r="R425" s="46">
        <v>0</v>
      </c>
      <c r="S425" s="46">
        <v>0</v>
      </c>
      <c r="T425" s="46">
        <v>0</v>
      </c>
      <c r="U425" s="46">
        <v>0</v>
      </c>
      <c r="V425" s="46">
        <v>0</v>
      </c>
      <c r="W425" s="46">
        <v>263.29000000000002</v>
      </c>
      <c r="X425" s="46">
        <v>0</v>
      </c>
      <c r="Y425" s="46">
        <v>0</v>
      </c>
      <c r="Z425" s="46">
        <v>263.29000000000002</v>
      </c>
      <c r="AA425" s="46">
        <v>263.11</v>
      </c>
      <c r="AB425" s="46">
        <v>0.18</v>
      </c>
      <c r="AC425" s="46">
        <v>5.2547008547012261E-2</v>
      </c>
      <c r="AD425" s="46">
        <v>0</v>
      </c>
      <c r="AE425" s="31"/>
      <c r="AF425" s="31"/>
      <c r="AG425" s="46">
        <v>0.23646153846155515</v>
      </c>
      <c r="AH425" s="43">
        <f t="shared" si="69"/>
        <v>41821</v>
      </c>
      <c r="AI425" s="46"/>
      <c r="AJ425" s="43">
        <f t="shared" si="70"/>
        <v>41821</v>
      </c>
      <c r="AK425" s="43">
        <f t="shared" si="71"/>
        <v>45474</v>
      </c>
      <c r="AL425" s="47">
        <f t="shared" si="72"/>
        <v>54</v>
      </c>
      <c r="AM425" s="47">
        <f t="shared" si="73"/>
        <v>4.3789173789176884E-3</v>
      </c>
      <c r="AN425" s="47">
        <f t="shared" si="74"/>
        <v>42</v>
      </c>
      <c r="AO425" s="47">
        <f t="shared" si="75"/>
        <v>12</v>
      </c>
      <c r="AP425" s="47" t="b">
        <f t="shared" si="76"/>
        <v>0</v>
      </c>
      <c r="AQ425" s="47">
        <f t="shared" si="77"/>
        <v>5.2547008547012261E-2</v>
      </c>
      <c r="AR425" s="46">
        <f t="shared" si="78"/>
        <v>0</v>
      </c>
    </row>
    <row r="426" spans="2:45" x14ac:dyDescent="0.2">
      <c r="B426" s="40">
        <v>416</v>
      </c>
      <c r="C426" s="41" t="s">
        <v>1250</v>
      </c>
      <c r="D426" s="41" t="s">
        <v>1086</v>
      </c>
      <c r="E426" s="41">
        <v>721</v>
      </c>
      <c r="F426" s="41" t="s">
        <v>863</v>
      </c>
      <c r="G426" s="41" t="str">
        <f t="shared" si="68"/>
        <v>NS</v>
      </c>
      <c r="H426" s="42" t="s">
        <v>1493</v>
      </c>
      <c r="I426" s="43">
        <v>41793</v>
      </c>
      <c r="J426" s="43" t="s">
        <v>704</v>
      </c>
      <c r="K426" s="43" t="s">
        <v>704</v>
      </c>
      <c r="L426" s="44">
        <v>10</v>
      </c>
      <c r="M426" s="45">
        <v>10</v>
      </c>
      <c r="N426" s="43" t="s">
        <v>704</v>
      </c>
      <c r="O426" s="43" t="s">
        <v>704</v>
      </c>
      <c r="P426" s="43" t="s">
        <v>534</v>
      </c>
      <c r="Q426" s="46">
        <v>263.29000000000002</v>
      </c>
      <c r="R426" s="46">
        <v>0</v>
      </c>
      <c r="S426" s="46">
        <v>0</v>
      </c>
      <c r="T426" s="46">
        <v>0</v>
      </c>
      <c r="U426" s="46">
        <v>0</v>
      </c>
      <c r="V426" s="46">
        <v>0</v>
      </c>
      <c r="W426" s="46">
        <v>263.29000000000002</v>
      </c>
      <c r="X426" s="46">
        <v>0</v>
      </c>
      <c r="Y426" s="46">
        <v>0</v>
      </c>
      <c r="Z426" s="46">
        <v>263.29000000000002</v>
      </c>
      <c r="AA426" s="46">
        <v>263.11</v>
      </c>
      <c r="AB426" s="46">
        <v>0.18</v>
      </c>
      <c r="AC426" s="46">
        <v>5.2547008547012261E-2</v>
      </c>
      <c r="AD426" s="46">
        <v>0</v>
      </c>
      <c r="AE426" s="31"/>
      <c r="AF426" s="31"/>
      <c r="AG426" s="46">
        <v>0.23646153846155515</v>
      </c>
      <c r="AH426" s="43">
        <f t="shared" si="69"/>
        <v>41821</v>
      </c>
      <c r="AI426" s="46"/>
      <c r="AJ426" s="43">
        <f t="shared" si="70"/>
        <v>41821</v>
      </c>
      <c r="AK426" s="43">
        <f t="shared" si="71"/>
        <v>45474</v>
      </c>
      <c r="AL426" s="47">
        <f t="shared" si="72"/>
        <v>54</v>
      </c>
      <c r="AM426" s="47">
        <f t="shared" si="73"/>
        <v>4.3789173789176884E-3</v>
      </c>
      <c r="AN426" s="47">
        <f t="shared" si="74"/>
        <v>42</v>
      </c>
      <c r="AO426" s="47">
        <f t="shared" si="75"/>
        <v>12</v>
      </c>
      <c r="AP426" s="47" t="b">
        <f t="shared" si="76"/>
        <v>0</v>
      </c>
      <c r="AQ426" s="47">
        <f t="shared" si="77"/>
        <v>5.2547008547012261E-2</v>
      </c>
      <c r="AR426" s="46">
        <f t="shared" si="78"/>
        <v>0</v>
      </c>
    </row>
    <row r="427" spans="2:45" x14ac:dyDescent="0.2">
      <c r="B427" s="40">
        <v>417</v>
      </c>
      <c r="C427" s="41" t="s">
        <v>1251</v>
      </c>
      <c r="D427" s="41" t="s">
        <v>1086</v>
      </c>
      <c r="E427" s="41">
        <v>721</v>
      </c>
      <c r="F427" s="41" t="s">
        <v>806</v>
      </c>
      <c r="G427" s="41" t="str">
        <f t="shared" si="68"/>
        <v>TS</v>
      </c>
      <c r="H427" s="42" t="s">
        <v>1494</v>
      </c>
      <c r="I427" s="43">
        <v>41830</v>
      </c>
      <c r="J427" s="43" t="s">
        <v>704</v>
      </c>
      <c r="K427" s="43" t="s">
        <v>704</v>
      </c>
      <c r="L427" s="44">
        <v>10</v>
      </c>
      <c r="M427" s="45">
        <v>10</v>
      </c>
      <c r="N427" s="43" t="s">
        <v>704</v>
      </c>
      <c r="O427" s="43" t="s">
        <v>704</v>
      </c>
      <c r="P427" s="43" t="s">
        <v>534</v>
      </c>
      <c r="Q427" s="46">
        <v>475.83</v>
      </c>
      <c r="R427" s="46">
        <v>0</v>
      </c>
      <c r="S427" s="46">
        <v>0</v>
      </c>
      <c r="T427" s="46">
        <v>0</v>
      </c>
      <c r="U427" s="46">
        <v>0</v>
      </c>
      <c r="V427" s="46">
        <v>0</v>
      </c>
      <c r="W427" s="46">
        <v>475.83</v>
      </c>
      <c r="X427" s="46">
        <v>0</v>
      </c>
      <c r="Y427" s="46">
        <v>0</v>
      </c>
      <c r="Z427" s="46">
        <v>475.83</v>
      </c>
      <c r="AA427" s="46">
        <v>440.32</v>
      </c>
      <c r="AB427" s="46">
        <v>35.51</v>
      </c>
      <c r="AC427" s="46">
        <v>9.9098479338843006</v>
      </c>
      <c r="AD427" s="46">
        <v>0</v>
      </c>
      <c r="AE427" s="31"/>
      <c r="AF427" s="31"/>
      <c r="AG427" s="46">
        <v>45.420136363636381</v>
      </c>
      <c r="AH427" s="43">
        <f t="shared" si="69"/>
        <v>41852</v>
      </c>
      <c r="AI427" s="46"/>
      <c r="AJ427" s="43">
        <f t="shared" si="70"/>
        <v>41852</v>
      </c>
      <c r="AK427" s="43">
        <f t="shared" si="71"/>
        <v>45505</v>
      </c>
      <c r="AL427" s="47">
        <f t="shared" si="72"/>
        <v>55</v>
      </c>
      <c r="AM427" s="47">
        <f t="shared" si="73"/>
        <v>0.82582066115702513</v>
      </c>
      <c r="AN427" s="47">
        <f t="shared" si="74"/>
        <v>43</v>
      </c>
      <c r="AO427" s="47">
        <f t="shared" si="75"/>
        <v>12</v>
      </c>
      <c r="AP427" s="47" t="b">
        <f t="shared" si="76"/>
        <v>0</v>
      </c>
      <c r="AQ427" s="47">
        <f t="shared" si="77"/>
        <v>9.9098479338843006</v>
      </c>
      <c r="AR427" s="46">
        <f t="shared" si="78"/>
        <v>0</v>
      </c>
    </row>
    <row r="428" spans="2:45" x14ac:dyDescent="0.2">
      <c r="B428" s="40">
        <v>418</v>
      </c>
      <c r="C428" s="41" t="s">
        <v>1252</v>
      </c>
      <c r="D428" s="41" t="s">
        <v>1086</v>
      </c>
      <c r="E428" s="41">
        <v>721</v>
      </c>
      <c r="F428" s="41" t="s">
        <v>746</v>
      </c>
      <c r="G428" s="41" t="str">
        <f t="shared" si="68"/>
        <v>BS</v>
      </c>
      <c r="H428" s="42" t="s">
        <v>1495</v>
      </c>
      <c r="I428" s="43">
        <v>41859</v>
      </c>
      <c r="J428" s="43" t="s">
        <v>704</v>
      </c>
      <c r="K428" s="43" t="s">
        <v>704</v>
      </c>
      <c r="L428" s="44">
        <v>10</v>
      </c>
      <c r="M428" s="45">
        <v>10</v>
      </c>
      <c r="N428" s="43" t="s">
        <v>17</v>
      </c>
      <c r="O428" s="43" t="s">
        <v>704</v>
      </c>
      <c r="P428" s="43" t="s">
        <v>534</v>
      </c>
      <c r="Q428" s="46">
        <v>359.03</v>
      </c>
      <c r="R428" s="46">
        <v>0</v>
      </c>
      <c r="S428" s="46">
        <v>0</v>
      </c>
      <c r="T428" s="46">
        <v>0</v>
      </c>
      <c r="U428" s="46">
        <v>0</v>
      </c>
      <c r="V428" s="46">
        <v>0</v>
      </c>
      <c r="W428" s="46">
        <v>359.03</v>
      </c>
      <c r="X428" s="46">
        <v>0</v>
      </c>
      <c r="Y428" s="46">
        <v>0</v>
      </c>
      <c r="Z428" s="46">
        <v>359.03</v>
      </c>
      <c r="AA428" s="46">
        <v>358.84</v>
      </c>
      <c r="AB428" s="46">
        <v>0.19</v>
      </c>
      <c r="AC428" s="46">
        <v>5.1012793176975886E-2</v>
      </c>
      <c r="AD428" s="46">
        <v>0</v>
      </c>
      <c r="AE428" s="31"/>
      <c r="AF428" s="31"/>
      <c r="AG428" s="46">
        <v>0.23805970149255412</v>
      </c>
      <c r="AH428" s="43">
        <f t="shared" si="69"/>
        <v>41883</v>
      </c>
      <c r="AI428" s="46"/>
      <c r="AJ428" s="43">
        <f t="shared" si="70"/>
        <v>41883</v>
      </c>
      <c r="AK428" s="43">
        <f t="shared" si="71"/>
        <v>45536</v>
      </c>
      <c r="AL428" s="47">
        <f t="shared" si="72"/>
        <v>56</v>
      </c>
      <c r="AM428" s="47">
        <f t="shared" si="73"/>
        <v>4.2510660980813238E-3</v>
      </c>
      <c r="AN428" s="47">
        <f t="shared" si="74"/>
        <v>44</v>
      </c>
      <c r="AO428" s="47">
        <f t="shared" si="75"/>
        <v>12</v>
      </c>
      <c r="AP428" s="47" t="b">
        <f t="shared" si="76"/>
        <v>0</v>
      </c>
      <c r="AQ428" s="47">
        <f t="shared" si="77"/>
        <v>5.1012793176975886E-2</v>
      </c>
      <c r="AR428" s="46">
        <f t="shared" si="78"/>
        <v>0</v>
      </c>
    </row>
    <row r="429" spans="2:45" x14ac:dyDescent="0.2">
      <c r="B429" s="40">
        <v>419</v>
      </c>
      <c r="C429" s="41" t="s">
        <v>1253</v>
      </c>
      <c r="D429" s="41" t="s">
        <v>1086</v>
      </c>
      <c r="E429" s="41">
        <v>721</v>
      </c>
      <c r="F429" s="41" t="s">
        <v>806</v>
      </c>
      <c r="G429" s="41" t="str">
        <f t="shared" si="68"/>
        <v>TS</v>
      </c>
      <c r="H429" s="42" t="s">
        <v>1496</v>
      </c>
      <c r="I429" s="43">
        <v>41862</v>
      </c>
      <c r="J429" s="43" t="s">
        <v>704</v>
      </c>
      <c r="K429" s="43" t="s">
        <v>704</v>
      </c>
      <c r="L429" s="44">
        <v>10</v>
      </c>
      <c r="M429" s="45">
        <v>10</v>
      </c>
      <c r="N429" s="43" t="s">
        <v>704</v>
      </c>
      <c r="O429" s="43" t="s">
        <v>704</v>
      </c>
      <c r="P429" s="43" t="s">
        <v>534</v>
      </c>
      <c r="Q429" s="46">
        <v>311.45999999999998</v>
      </c>
      <c r="R429" s="46">
        <v>0</v>
      </c>
      <c r="S429" s="46">
        <v>0</v>
      </c>
      <c r="T429" s="46">
        <v>0</v>
      </c>
      <c r="U429" s="46">
        <v>0</v>
      </c>
      <c r="V429" s="46">
        <v>0</v>
      </c>
      <c r="W429" s="46">
        <v>311.45999999999998</v>
      </c>
      <c r="X429" s="46">
        <v>0</v>
      </c>
      <c r="Y429" s="46">
        <v>0</v>
      </c>
      <c r="Z429" s="46">
        <v>311.45999999999998</v>
      </c>
      <c r="AA429" s="46">
        <v>311.27</v>
      </c>
      <c r="AB429" s="46">
        <v>0.19</v>
      </c>
      <c r="AC429" s="46">
        <v>5.1012793176975886E-2</v>
      </c>
      <c r="AD429" s="46">
        <v>0</v>
      </c>
      <c r="AE429" s="31"/>
      <c r="AF429" s="31"/>
      <c r="AG429" s="46">
        <v>0.23805970149255412</v>
      </c>
      <c r="AH429" s="43">
        <f t="shared" si="69"/>
        <v>41883</v>
      </c>
      <c r="AI429" s="46"/>
      <c r="AJ429" s="43">
        <f t="shared" si="70"/>
        <v>41883</v>
      </c>
      <c r="AK429" s="43">
        <f t="shared" si="71"/>
        <v>45536</v>
      </c>
      <c r="AL429" s="47">
        <f t="shared" si="72"/>
        <v>56</v>
      </c>
      <c r="AM429" s="47">
        <f t="shared" si="73"/>
        <v>4.2510660980813238E-3</v>
      </c>
      <c r="AN429" s="47">
        <f t="shared" si="74"/>
        <v>44</v>
      </c>
      <c r="AO429" s="47">
        <f t="shared" si="75"/>
        <v>12</v>
      </c>
      <c r="AP429" s="47" t="b">
        <f t="shared" si="76"/>
        <v>0</v>
      </c>
      <c r="AQ429" s="47">
        <f t="shared" si="77"/>
        <v>5.1012793176975886E-2</v>
      </c>
      <c r="AR429" s="46">
        <f t="shared" si="78"/>
        <v>0</v>
      </c>
    </row>
    <row r="430" spans="2:45" x14ac:dyDescent="0.2">
      <c r="B430" s="40">
        <v>420</v>
      </c>
      <c r="C430" s="41" t="s">
        <v>1141</v>
      </c>
      <c r="D430" s="41" t="s">
        <v>1086</v>
      </c>
      <c r="E430" s="41">
        <v>721</v>
      </c>
      <c r="F430" s="41" t="s">
        <v>806</v>
      </c>
      <c r="G430" s="41" t="str">
        <f t="shared" si="68"/>
        <v>TS</v>
      </c>
      <c r="H430" s="42" t="s">
        <v>1497</v>
      </c>
      <c r="I430" s="43">
        <v>41862</v>
      </c>
      <c r="J430" s="43" t="s">
        <v>704</v>
      </c>
      <c r="K430" s="43" t="s">
        <v>704</v>
      </c>
      <c r="L430" s="44">
        <v>10</v>
      </c>
      <c r="M430" s="45">
        <v>10</v>
      </c>
      <c r="N430" s="43" t="s">
        <v>704</v>
      </c>
      <c r="O430" s="43" t="s">
        <v>704</v>
      </c>
      <c r="P430" s="43" t="s">
        <v>534</v>
      </c>
      <c r="Q430" s="46">
        <v>418.63</v>
      </c>
      <c r="R430" s="46">
        <v>0</v>
      </c>
      <c r="S430" s="46">
        <v>0</v>
      </c>
      <c r="T430" s="46">
        <v>0</v>
      </c>
      <c r="U430" s="46">
        <v>0</v>
      </c>
      <c r="V430" s="46">
        <v>0</v>
      </c>
      <c r="W430" s="46">
        <v>418.63</v>
      </c>
      <c r="X430" s="46">
        <v>0</v>
      </c>
      <c r="Y430" s="46">
        <v>0</v>
      </c>
      <c r="Z430" s="46">
        <v>418.63</v>
      </c>
      <c r="AA430" s="46">
        <v>418.44</v>
      </c>
      <c r="AB430" s="46">
        <v>0.19</v>
      </c>
      <c r="AC430" s="46">
        <v>5.1012793176975886E-2</v>
      </c>
      <c r="AD430" s="46">
        <v>0</v>
      </c>
      <c r="AE430" s="31"/>
      <c r="AF430" s="31"/>
      <c r="AG430" s="46">
        <v>0.23805970149255412</v>
      </c>
      <c r="AH430" s="43">
        <f t="shared" si="69"/>
        <v>41883</v>
      </c>
      <c r="AI430" s="46"/>
      <c r="AJ430" s="43">
        <f t="shared" si="70"/>
        <v>41883</v>
      </c>
      <c r="AK430" s="43">
        <f t="shared" si="71"/>
        <v>45536</v>
      </c>
      <c r="AL430" s="47">
        <f t="shared" si="72"/>
        <v>56</v>
      </c>
      <c r="AM430" s="47">
        <f t="shared" si="73"/>
        <v>4.2510660980813238E-3</v>
      </c>
      <c r="AN430" s="47">
        <f t="shared" si="74"/>
        <v>44</v>
      </c>
      <c r="AO430" s="47">
        <f t="shared" si="75"/>
        <v>12</v>
      </c>
      <c r="AP430" s="47" t="b">
        <f t="shared" si="76"/>
        <v>0</v>
      </c>
      <c r="AQ430" s="47">
        <f t="shared" si="77"/>
        <v>5.1012793176975886E-2</v>
      </c>
      <c r="AR430" s="46">
        <f t="shared" si="78"/>
        <v>0</v>
      </c>
    </row>
    <row r="431" spans="2:45" x14ac:dyDescent="0.2">
      <c r="B431" s="40">
        <v>421</v>
      </c>
      <c r="C431" s="41" t="s">
        <v>1141</v>
      </c>
      <c r="D431" s="41" t="s">
        <v>1086</v>
      </c>
      <c r="E431" s="41">
        <v>721</v>
      </c>
      <c r="F431" s="41" t="s">
        <v>806</v>
      </c>
      <c r="G431" s="41" t="str">
        <f t="shared" si="68"/>
        <v>TS</v>
      </c>
      <c r="H431" s="42" t="s">
        <v>1498</v>
      </c>
      <c r="I431" s="43">
        <v>41862</v>
      </c>
      <c r="J431" s="43" t="s">
        <v>704</v>
      </c>
      <c r="K431" s="43" t="s">
        <v>704</v>
      </c>
      <c r="L431" s="44">
        <v>10</v>
      </c>
      <c r="M431" s="45">
        <v>10</v>
      </c>
      <c r="N431" s="43" t="s">
        <v>704</v>
      </c>
      <c r="O431" s="43" t="s">
        <v>704</v>
      </c>
      <c r="P431" s="43" t="s">
        <v>534</v>
      </c>
      <c r="Q431" s="46">
        <v>418.63</v>
      </c>
      <c r="R431" s="46">
        <v>0</v>
      </c>
      <c r="S431" s="46">
        <v>0</v>
      </c>
      <c r="T431" s="46">
        <v>0</v>
      </c>
      <c r="U431" s="46">
        <v>0</v>
      </c>
      <c r="V431" s="46">
        <v>0</v>
      </c>
      <c r="W431" s="46">
        <v>418.63</v>
      </c>
      <c r="X431" s="46">
        <v>0</v>
      </c>
      <c r="Y431" s="46">
        <v>0</v>
      </c>
      <c r="Z431" s="46">
        <v>418.63</v>
      </c>
      <c r="AA431" s="46">
        <v>418.44</v>
      </c>
      <c r="AB431" s="46">
        <v>0.19</v>
      </c>
      <c r="AC431" s="46">
        <v>5.1012793176975886E-2</v>
      </c>
      <c r="AD431" s="46">
        <v>0</v>
      </c>
      <c r="AE431" s="31"/>
      <c r="AF431" s="31"/>
      <c r="AG431" s="46">
        <v>0.23805970149255412</v>
      </c>
      <c r="AH431" s="43">
        <f t="shared" si="69"/>
        <v>41883</v>
      </c>
      <c r="AI431" s="46"/>
      <c r="AJ431" s="43">
        <f t="shared" si="70"/>
        <v>41883</v>
      </c>
      <c r="AK431" s="43">
        <f t="shared" si="71"/>
        <v>45536</v>
      </c>
      <c r="AL431" s="47">
        <f t="shared" si="72"/>
        <v>56</v>
      </c>
      <c r="AM431" s="47">
        <f t="shared" si="73"/>
        <v>4.2510660980813238E-3</v>
      </c>
      <c r="AN431" s="47">
        <f t="shared" si="74"/>
        <v>44</v>
      </c>
      <c r="AO431" s="47">
        <f t="shared" si="75"/>
        <v>12</v>
      </c>
      <c r="AP431" s="47" t="b">
        <f t="shared" si="76"/>
        <v>0</v>
      </c>
      <c r="AQ431" s="47">
        <f t="shared" si="77"/>
        <v>5.1012793176975886E-2</v>
      </c>
      <c r="AR431" s="46">
        <f t="shared" si="78"/>
        <v>0</v>
      </c>
    </row>
    <row r="432" spans="2:45" x14ac:dyDescent="0.2">
      <c r="B432" s="40">
        <v>422</v>
      </c>
      <c r="C432" s="41" t="s">
        <v>1254</v>
      </c>
      <c r="D432" s="41" t="s">
        <v>1086</v>
      </c>
      <c r="E432" s="41">
        <v>721</v>
      </c>
      <c r="F432" s="41" t="s">
        <v>806</v>
      </c>
      <c r="G432" s="41" t="str">
        <f t="shared" si="68"/>
        <v>TS</v>
      </c>
      <c r="H432" s="42" t="s">
        <v>1499</v>
      </c>
      <c r="I432" s="43">
        <v>41862</v>
      </c>
      <c r="J432" s="43" t="s">
        <v>704</v>
      </c>
      <c r="K432" s="43" t="s">
        <v>704</v>
      </c>
      <c r="L432" s="44">
        <v>10</v>
      </c>
      <c r="M432" s="45">
        <v>10</v>
      </c>
      <c r="N432" s="43" t="s">
        <v>704</v>
      </c>
      <c r="O432" s="43" t="s">
        <v>704</v>
      </c>
      <c r="P432" s="43" t="s">
        <v>534</v>
      </c>
      <c r="Q432" s="46">
        <v>289.62</v>
      </c>
      <c r="R432" s="46">
        <v>0</v>
      </c>
      <c r="S432" s="46">
        <v>0</v>
      </c>
      <c r="T432" s="46">
        <v>0</v>
      </c>
      <c r="U432" s="46">
        <v>0</v>
      </c>
      <c r="V432" s="46">
        <v>0</v>
      </c>
      <c r="W432" s="46">
        <v>289.62</v>
      </c>
      <c r="X432" s="46">
        <v>0</v>
      </c>
      <c r="Y432" s="46">
        <v>0</v>
      </c>
      <c r="Z432" s="46">
        <v>289.62</v>
      </c>
      <c r="AA432" s="46">
        <v>289.43</v>
      </c>
      <c r="AB432" s="46">
        <v>0.19</v>
      </c>
      <c r="AC432" s="46">
        <v>5.1012793176975886E-2</v>
      </c>
      <c r="AD432" s="46">
        <v>0</v>
      </c>
      <c r="AE432" s="31"/>
      <c r="AF432" s="31"/>
      <c r="AG432" s="46">
        <v>0.23805970149255412</v>
      </c>
      <c r="AH432" s="43">
        <f t="shared" si="69"/>
        <v>41883</v>
      </c>
      <c r="AI432" s="46"/>
      <c r="AJ432" s="43">
        <f t="shared" si="70"/>
        <v>41883</v>
      </c>
      <c r="AK432" s="43">
        <f t="shared" si="71"/>
        <v>45536</v>
      </c>
      <c r="AL432" s="47">
        <f t="shared" si="72"/>
        <v>56</v>
      </c>
      <c r="AM432" s="47">
        <f t="shared" si="73"/>
        <v>4.2510660980813238E-3</v>
      </c>
      <c r="AN432" s="47">
        <f t="shared" si="74"/>
        <v>44</v>
      </c>
      <c r="AO432" s="47">
        <f t="shared" si="75"/>
        <v>12</v>
      </c>
      <c r="AP432" s="47" t="b">
        <f t="shared" si="76"/>
        <v>0</v>
      </c>
      <c r="AQ432" s="47">
        <f t="shared" si="77"/>
        <v>5.1012793176975886E-2</v>
      </c>
      <c r="AR432" s="46">
        <f t="shared" si="78"/>
        <v>0</v>
      </c>
    </row>
    <row r="433" spans="2:45" x14ac:dyDescent="0.2">
      <c r="B433" s="40">
        <v>423</v>
      </c>
      <c r="C433" s="41" t="s">
        <v>1254</v>
      </c>
      <c r="D433" s="41" t="s">
        <v>1086</v>
      </c>
      <c r="E433" s="41">
        <v>721</v>
      </c>
      <c r="F433" s="41" t="s">
        <v>806</v>
      </c>
      <c r="G433" s="41" t="str">
        <f t="shared" si="68"/>
        <v>TS</v>
      </c>
      <c r="H433" s="42" t="s">
        <v>1500</v>
      </c>
      <c r="I433" s="43">
        <v>41862</v>
      </c>
      <c r="J433" s="43" t="s">
        <v>704</v>
      </c>
      <c r="K433" s="43" t="s">
        <v>704</v>
      </c>
      <c r="L433" s="44">
        <v>10</v>
      </c>
      <c r="M433" s="45">
        <v>10</v>
      </c>
      <c r="N433" s="43" t="s">
        <v>704</v>
      </c>
      <c r="O433" s="43" t="s">
        <v>704</v>
      </c>
      <c r="P433" s="43" t="s">
        <v>534</v>
      </c>
      <c r="Q433" s="46">
        <v>289.62</v>
      </c>
      <c r="R433" s="46">
        <v>0</v>
      </c>
      <c r="S433" s="46">
        <v>0</v>
      </c>
      <c r="T433" s="46">
        <v>0</v>
      </c>
      <c r="U433" s="46">
        <v>0</v>
      </c>
      <c r="V433" s="46">
        <v>0</v>
      </c>
      <c r="W433" s="46">
        <v>289.62</v>
      </c>
      <c r="X433" s="46">
        <v>0</v>
      </c>
      <c r="Y433" s="46">
        <v>0</v>
      </c>
      <c r="Z433" s="46">
        <v>289.62</v>
      </c>
      <c r="AA433" s="46">
        <v>289.43</v>
      </c>
      <c r="AB433" s="46">
        <v>0.19</v>
      </c>
      <c r="AC433" s="46">
        <v>5.1012793176975886E-2</v>
      </c>
      <c r="AD433" s="46">
        <v>0</v>
      </c>
      <c r="AE433" s="31"/>
      <c r="AF433" s="31"/>
      <c r="AG433" s="46">
        <v>0.23805970149255412</v>
      </c>
      <c r="AH433" s="43">
        <f t="shared" si="69"/>
        <v>41883</v>
      </c>
      <c r="AI433" s="46"/>
      <c r="AJ433" s="43">
        <f t="shared" si="70"/>
        <v>41883</v>
      </c>
      <c r="AK433" s="43">
        <f t="shared" si="71"/>
        <v>45536</v>
      </c>
      <c r="AL433" s="47">
        <f t="shared" si="72"/>
        <v>56</v>
      </c>
      <c r="AM433" s="47">
        <f t="shared" si="73"/>
        <v>4.2510660980813238E-3</v>
      </c>
      <c r="AN433" s="47">
        <f t="shared" si="74"/>
        <v>44</v>
      </c>
      <c r="AO433" s="47">
        <f t="shared" si="75"/>
        <v>12</v>
      </c>
      <c r="AP433" s="47" t="b">
        <f t="shared" si="76"/>
        <v>0</v>
      </c>
      <c r="AQ433" s="47">
        <f t="shared" si="77"/>
        <v>5.1012793176975886E-2</v>
      </c>
      <c r="AR433" s="46">
        <f t="shared" si="78"/>
        <v>0</v>
      </c>
    </row>
    <row r="434" spans="2:45" x14ac:dyDescent="0.2">
      <c r="B434" s="40">
        <v>424</v>
      </c>
      <c r="C434" s="41" t="s">
        <v>1255</v>
      </c>
      <c r="D434" s="41" t="s">
        <v>1086</v>
      </c>
      <c r="E434" s="41">
        <v>721</v>
      </c>
      <c r="F434" s="41" t="s">
        <v>746</v>
      </c>
      <c r="G434" s="41" t="str">
        <f t="shared" si="68"/>
        <v>BS</v>
      </c>
      <c r="H434" s="42" t="s">
        <v>1501</v>
      </c>
      <c r="I434" s="43">
        <v>41852</v>
      </c>
      <c r="J434" s="43" t="s">
        <v>704</v>
      </c>
      <c r="K434" s="43" t="s">
        <v>704</v>
      </c>
      <c r="L434" s="44">
        <v>10</v>
      </c>
      <c r="M434" s="45">
        <v>10</v>
      </c>
      <c r="N434" s="43" t="s">
        <v>17</v>
      </c>
      <c r="O434" s="43" t="s">
        <v>704</v>
      </c>
      <c r="P434" s="43" t="s">
        <v>534</v>
      </c>
      <c r="Q434" s="46">
        <v>478.71</v>
      </c>
      <c r="R434" s="46">
        <v>0</v>
      </c>
      <c r="S434" s="46">
        <v>0</v>
      </c>
      <c r="T434" s="46">
        <v>0</v>
      </c>
      <c r="U434" s="46">
        <v>0</v>
      </c>
      <c r="V434" s="46">
        <v>0</v>
      </c>
      <c r="W434" s="46">
        <v>478.71</v>
      </c>
      <c r="X434" s="46">
        <v>0</v>
      </c>
      <c r="Y434" s="46">
        <v>0</v>
      </c>
      <c r="Z434" s="46">
        <v>478.71</v>
      </c>
      <c r="AA434" s="46">
        <v>478.52</v>
      </c>
      <c r="AB434" s="46">
        <v>0.19</v>
      </c>
      <c r="AC434" s="46">
        <v>5.1012793176975886E-2</v>
      </c>
      <c r="AD434" s="46">
        <v>0</v>
      </c>
      <c r="AE434" s="31"/>
      <c r="AF434" s="31"/>
      <c r="AG434" s="46">
        <v>0.23805970149255412</v>
      </c>
      <c r="AH434" s="43">
        <f t="shared" si="69"/>
        <v>41883</v>
      </c>
      <c r="AI434" s="46"/>
      <c r="AJ434" s="43">
        <f t="shared" si="70"/>
        <v>41883</v>
      </c>
      <c r="AK434" s="43">
        <f t="shared" si="71"/>
        <v>45536</v>
      </c>
      <c r="AL434" s="47">
        <f t="shared" si="72"/>
        <v>56</v>
      </c>
      <c r="AM434" s="47">
        <f t="shared" si="73"/>
        <v>4.2510660980813238E-3</v>
      </c>
      <c r="AN434" s="47">
        <f t="shared" si="74"/>
        <v>44</v>
      </c>
      <c r="AO434" s="47">
        <f t="shared" si="75"/>
        <v>12</v>
      </c>
      <c r="AP434" s="47" t="b">
        <f t="shared" si="76"/>
        <v>0</v>
      </c>
      <c r="AQ434" s="47">
        <f t="shared" si="77"/>
        <v>5.1012793176975886E-2</v>
      </c>
      <c r="AR434" s="46">
        <f t="shared" si="78"/>
        <v>0</v>
      </c>
    </row>
    <row r="435" spans="2:45" x14ac:dyDescent="0.2">
      <c r="B435" s="40">
        <v>425</v>
      </c>
      <c r="C435" s="41" t="s">
        <v>1256</v>
      </c>
      <c r="D435" s="41" t="s">
        <v>1020</v>
      </c>
      <c r="E435" s="41">
        <v>718</v>
      </c>
      <c r="F435" s="41" t="s">
        <v>806</v>
      </c>
      <c r="G435" s="41" t="str">
        <f t="shared" si="68"/>
        <v>TS</v>
      </c>
      <c r="H435" s="42" t="s">
        <v>1502</v>
      </c>
      <c r="I435" s="43">
        <v>41879</v>
      </c>
      <c r="J435" s="43" t="s">
        <v>704</v>
      </c>
      <c r="K435" s="43" t="s">
        <v>704</v>
      </c>
      <c r="L435" s="44">
        <v>10</v>
      </c>
      <c r="M435" s="45">
        <v>10</v>
      </c>
      <c r="N435" s="43" t="s">
        <v>704</v>
      </c>
      <c r="O435" s="43" t="s">
        <v>704</v>
      </c>
      <c r="P435" s="43" t="s">
        <v>534</v>
      </c>
      <c r="Q435" s="46">
        <v>1642.15</v>
      </c>
      <c r="R435" s="46">
        <v>0</v>
      </c>
      <c r="S435" s="46">
        <v>0</v>
      </c>
      <c r="T435" s="46">
        <v>0</v>
      </c>
      <c r="U435" s="46">
        <v>0</v>
      </c>
      <c r="V435" s="46">
        <v>0</v>
      </c>
      <c r="W435" s="46">
        <v>1642.15</v>
      </c>
      <c r="X435" s="46">
        <v>0</v>
      </c>
      <c r="Y435" s="46">
        <v>0</v>
      </c>
      <c r="Z435" s="46">
        <v>1642.15</v>
      </c>
      <c r="AA435" s="46">
        <v>1041.95</v>
      </c>
      <c r="AB435" s="46">
        <v>600.20000000000005</v>
      </c>
      <c r="AC435" s="46">
        <v>163.68979211087421</v>
      </c>
      <c r="AD435" s="46">
        <v>0</v>
      </c>
      <c r="AE435" s="31"/>
      <c r="AF435" s="31"/>
      <c r="AG435" s="46">
        <v>763.88569651741295</v>
      </c>
      <c r="AH435" s="43">
        <f t="shared" si="69"/>
        <v>41883</v>
      </c>
      <c r="AI435" s="43"/>
      <c r="AJ435" s="43">
        <f t="shared" si="70"/>
        <v>41883</v>
      </c>
      <c r="AK435" s="43">
        <f t="shared" si="71"/>
        <v>45536</v>
      </c>
      <c r="AL435" s="47">
        <f t="shared" si="72"/>
        <v>56</v>
      </c>
      <c r="AM435" s="47">
        <f t="shared" si="73"/>
        <v>13.640816009239517</v>
      </c>
      <c r="AN435" s="47">
        <f t="shared" si="74"/>
        <v>44</v>
      </c>
      <c r="AO435" s="47">
        <f t="shared" si="75"/>
        <v>12</v>
      </c>
      <c r="AP435" s="47" t="b">
        <f t="shared" si="76"/>
        <v>0</v>
      </c>
      <c r="AQ435" s="47">
        <f t="shared" si="77"/>
        <v>163.68979211087421</v>
      </c>
      <c r="AR435" s="46">
        <f t="shared" si="78"/>
        <v>0</v>
      </c>
      <c r="AS435" s="48"/>
    </row>
    <row r="436" spans="2:45" x14ac:dyDescent="0.2">
      <c r="B436" s="40">
        <v>426</v>
      </c>
      <c r="C436" s="41" t="s">
        <v>1257</v>
      </c>
      <c r="D436" s="41" t="s">
        <v>1086</v>
      </c>
      <c r="E436" s="41">
        <v>721</v>
      </c>
      <c r="F436" s="41" t="s">
        <v>757</v>
      </c>
      <c r="G436" s="41" t="str">
        <f t="shared" si="68"/>
        <v>TS</v>
      </c>
      <c r="H436" s="42" t="s">
        <v>1503</v>
      </c>
      <c r="I436" s="43">
        <v>41904</v>
      </c>
      <c r="J436" s="43" t="s">
        <v>704</v>
      </c>
      <c r="K436" s="43" t="s">
        <v>704</v>
      </c>
      <c r="L436" s="44">
        <v>10</v>
      </c>
      <c r="M436" s="45">
        <v>10</v>
      </c>
      <c r="N436" s="43" t="s">
        <v>704</v>
      </c>
      <c r="O436" s="43" t="s">
        <v>704</v>
      </c>
      <c r="P436" s="43" t="s">
        <v>534</v>
      </c>
      <c r="Q436" s="46">
        <v>776.71</v>
      </c>
      <c r="R436" s="46">
        <v>0</v>
      </c>
      <c r="S436" s="46">
        <v>0</v>
      </c>
      <c r="T436" s="46">
        <v>0</v>
      </c>
      <c r="U436" s="46">
        <v>0</v>
      </c>
      <c r="V436" s="46">
        <v>0</v>
      </c>
      <c r="W436" s="46">
        <v>776.71</v>
      </c>
      <c r="X436" s="46">
        <v>0</v>
      </c>
      <c r="Y436" s="46">
        <v>0</v>
      </c>
      <c r="Z436" s="46">
        <v>776.71</v>
      </c>
      <c r="AA436" s="46">
        <v>776.52</v>
      </c>
      <c r="AB436" s="46">
        <v>0.19</v>
      </c>
      <c r="AC436" s="46">
        <v>5.0278637770891518E-2</v>
      </c>
      <c r="AD436" s="46">
        <v>0</v>
      </c>
      <c r="AE436" s="31"/>
      <c r="AF436" s="31"/>
      <c r="AG436" s="46">
        <v>0.23882352941173474</v>
      </c>
      <c r="AH436" s="43">
        <f t="shared" si="69"/>
        <v>41913</v>
      </c>
      <c r="AI436" s="46"/>
      <c r="AJ436" s="43">
        <f t="shared" si="70"/>
        <v>41913</v>
      </c>
      <c r="AK436" s="43">
        <f t="shared" si="71"/>
        <v>45566</v>
      </c>
      <c r="AL436" s="47">
        <f t="shared" si="72"/>
        <v>57</v>
      </c>
      <c r="AM436" s="47">
        <f t="shared" si="73"/>
        <v>4.1898864809076265E-3</v>
      </c>
      <c r="AN436" s="47">
        <f t="shared" si="74"/>
        <v>45</v>
      </c>
      <c r="AO436" s="47">
        <f t="shared" si="75"/>
        <v>12</v>
      </c>
      <c r="AP436" s="47" t="b">
        <f t="shared" si="76"/>
        <v>0</v>
      </c>
      <c r="AQ436" s="47">
        <f t="shared" si="77"/>
        <v>5.0278637770891518E-2</v>
      </c>
      <c r="AR436" s="46">
        <f t="shared" si="78"/>
        <v>0</v>
      </c>
    </row>
    <row r="437" spans="2:45" x14ac:dyDescent="0.2">
      <c r="B437" s="40">
        <v>427</v>
      </c>
      <c r="C437" s="41" t="s">
        <v>1258</v>
      </c>
      <c r="D437" s="41" t="s">
        <v>1086</v>
      </c>
      <c r="E437" s="41">
        <v>721</v>
      </c>
      <c r="F437" s="41" t="s">
        <v>806</v>
      </c>
      <c r="G437" s="41" t="str">
        <f t="shared" si="68"/>
        <v>TS</v>
      </c>
      <c r="H437" s="42" t="s">
        <v>1504</v>
      </c>
      <c r="I437" s="43">
        <v>41929</v>
      </c>
      <c r="J437" s="43" t="s">
        <v>704</v>
      </c>
      <c r="K437" s="43" t="s">
        <v>704</v>
      </c>
      <c r="L437" s="44">
        <v>10</v>
      </c>
      <c r="M437" s="45">
        <v>10</v>
      </c>
      <c r="N437" s="43" t="s">
        <v>704</v>
      </c>
      <c r="O437" s="43" t="s">
        <v>704</v>
      </c>
      <c r="P437" s="43" t="s">
        <v>534</v>
      </c>
      <c r="Q437" s="46">
        <v>434.43</v>
      </c>
      <c r="R437" s="46">
        <v>0</v>
      </c>
      <c r="S437" s="46">
        <v>0</v>
      </c>
      <c r="T437" s="46">
        <v>0</v>
      </c>
      <c r="U437" s="46">
        <v>0</v>
      </c>
      <c r="V437" s="46">
        <v>0</v>
      </c>
      <c r="W437" s="46">
        <v>434.43</v>
      </c>
      <c r="X437" s="46">
        <v>0</v>
      </c>
      <c r="Y437" s="46">
        <v>0</v>
      </c>
      <c r="Z437" s="46">
        <v>434.43</v>
      </c>
      <c r="AA437" s="46">
        <v>434.24</v>
      </c>
      <c r="AB437" s="46">
        <v>0.19</v>
      </c>
      <c r="AC437" s="46">
        <v>4.9565217391307842E-2</v>
      </c>
      <c r="AD437" s="46">
        <v>0</v>
      </c>
      <c r="AE437" s="31"/>
      <c r="AF437" s="31"/>
      <c r="AG437" s="46">
        <v>0.23956521739132125</v>
      </c>
      <c r="AH437" s="43">
        <f t="shared" si="69"/>
        <v>41944</v>
      </c>
      <c r="AI437" s="46"/>
      <c r="AJ437" s="43">
        <f t="shared" si="70"/>
        <v>41944</v>
      </c>
      <c r="AK437" s="43">
        <f t="shared" si="71"/>
        <v>45597</v>
      </c>
      <c r="AL437" s="47">
        <f t="shared" si="72"/>
        <v>58</v>
      </c>
      <c r="AM437" s="47">
        <f t="shared" si="73"/>
        <v>4.1304347826089868E-3</v>
      </c>
      <c r="AN437" s="47">
        <f t="shared" si="74"/>
        <v>46</v>
      </c>
      <c r="AO437" s="47">
        <f t="shared" si="75"/>
        <v>12</v>
      </c>
      <c r="AP437" s="47" t="b">
        <f t="shared" si="76"/>
        <v>0</v>
      </c>
      <c r="AQ437" s="47">
        <f t="shared" si="77"/>
        <v>4.9565217391307842E-2</v>
      </c>
      <c r="AR437" s="46">
        <f t="shared" si="78"/>
        <v>0</v>
      </c>
    </row>
    <row r="438" spans="2:45" x14ac:dyDescent="0.2">
      <c r="B438" s="40">
        <v>428</v>
      </c>
      <c r="C438" s="41" t="s">
        <v>1253</v>
      </c>
      <c r="D438" s="41" t="s">
        <v>1086</v>
      </c>
      <c r="E438" s="41">
        <v>721</v>
      </c>
      <c r="F438" s="41" t="s">
        <v>806</v>
      </c>
      <c r="G438" s="41" t="str">
        <f t="shared" si="68"/>
        <v>TS</v>
      </c>
      <c r="H438" s="42">
        <v>12400070</v>
      </c>
      <c r="I438" s="43">
        <v>42046</v>
      </c>
      <c r="J438" s="43" t="s">
        <v>704</v>
      </c>
      <c r="K438" s="43" t="s">
        <v>704</v>
      </c>
      <c r="L438" s="44">
        <v>10</v>
      </c>
      <c r="M438" s="45">
        <v>10</v>
      </c>
      <c r="N438" s="43" t="s">
        <v>704</v>
      </c>
      <c r="O438" s="43" t="s">
        <v>704</v>
      </c>
      <c r="P438" s="43" t="s">
        <v>534</v>
      </c>
      <c r="Q438" s="46">
        <v>311.45999999999998</v>
      </c>
      <c r="R438" s="46">
        <v>0</v>
      </c>
      <c r="S438" s="46">
        <v>0</v>
      </c>
      <c r="T438" s="46">
        <v>0</v>
      </c>
      <c r="U438" s="46">
        <v>0</v>
      </c>
      <c r="V438" s="46">
        <v>0</v>
      </c>
      <c r="W438" s="46">
        <v>311.45999999999998</v>
      </c>
      <c r="X438" s="46">
        <v>0</v>
      </c>
      <c r="Y438" s="46">
        <v>0</v>
      </c>
      <c r="Z438" s="46">
        <v>311.45999999999998</v>
      </c>
      <c r="AA438" s="46">
        <v>302.70999999999998</v>
      </c>
      <c r="AB438" s="46">
        <v>8.75</v>
      </c>
      <c r="AC438" s="46">
        <v>2.0988798055678335</v>
      </c>
      <c r="AD438" s="46">
        <v>0</v>
      </c>
      <c r="AE438" s="31"/>
      <c r="AF438" s="31"/>
      <c r="AG438" s="46">
        <v>10.84421232876714</v>
      </c>
      <c r="AH438" s="43">
        <f t="shared" si="69"/>
        <v>42064</v>
      </c>
      <c r="AI438" s="46"/>
      <c r="AJ438" s="43">
        <f t="shared" si="70"/>
        <v>42064</v>
      </c>
      <c r="AK438" s="43">
        <f t="shared" si="71"/>
        <v>45717</v>
      </c>
      <c r="AL438" s="47">
        <f t="shared" si="72"/>
        <v>62</v>
      </c>
      <c r="AM438" s="47">
        <f t="shared" si="73"/>
        <v>0.17490665046398612</v>
      </c>
      <c r="AN438" s="47">
        <f t="shared" si="74"/>
        <v>50</v>
      </c>
      <c r="AO438" s="47">
        <f t="shared" si="75"/>
        <v>12</v>
      </c>
      <c r="AP438" s="47" t="b">
        <f t="shared" si="76"/>
        <v>0</v>
      </c>
      <c r="AQ438" s="47">
        <f t="shared" si="77"/>
        <v>2.0988798055678335</v>
      </c>
      <c r="AR438" s="46">
        <f t="shared" si="78"/>
        <v>0</v>
      </c>
    </row>
    <row r="439" spans="2:45" x14ac:dyDescent="0.2">
      <c r="B439" s="40">
        <v>429</v>
      </c>
      <c r="C439" s="41" t="s">
        <v>1259</v>
      </c>
      <c r="D439" s="41" t="s">
        <v>1233</v>
      </c>
      <c r="E439" s="41">
        <v>716</v>
      </c>
      <c r="F439" s="41" t="s">
        <v>757</v>
      </c>
      <c r="G439" s="41" t="str">
        <f t="shared" si="68"/>
        <v>TS</v>
      </c>
      <c r="H439" s="42">
        <v>230255</v>
      </c>
      <c r="I439" s="43" t="s">
        <v>1505</v>
      </c>
      <c r="J439" s="43" t="s">
        <v>704</v>
      </c>
      <c r="K439" s="43" t="s">
        <v>704</v>
      </c>
      <c r="L439" s="44">
        <v>16</v>
      </c>
      <c r="M439" s="45">
        <v>16</v>
      </c>
      <c r="N439" s="43" t="s">
        <v>704</v>
      </c>
      <c r="O439" s="43" t="s">
        <v>704</v>
      </c>
      <c r="P439" s="43" t="s">
        <v>534</v>
      </c>
      <c r="Q439" s="46">
        <v>6380</v>
      </c>
      <c r="R439" s="46">
        <v>0</v>
      </c>
      <c r="S439" s="46">
        <v>0</v>
      </c>
      <c r="T439" s="46">
        <v>0</v>
      </c>
      <c r="U439" s="46">
        <v>0</v>
      </c>
      <c r="V439" s="46">
        <v>0</v>
      </c>
      <c r="W439" s="46">
        <v>6380</v>
      </c>
      <c r="X439" s="46">
        <v>6380</v>
      </c>
      <c r="Y439" s="46">
        <v>0</v>
      </c>
      <c r="Z439" s="46">
        <v>0</v>
      </c>
      <c r="AA439" s="46">
        <v>0</v>
      </c>
      <c r="AB439" s="46">
        <v>0</v>
      </c>
      <c r="AC439" s="46">
        <v>0</v>
      </c>
      <c r="AD439" s="46">
        <v>0</v>
      </c>
      <c r="AE439" s="31"/>
      <c r="AF439" s="31"/>
      <c r="AG439" s="46">
        <v>0</v>
      </c>
      <c r="AH439" s="43">
        <f t="shared" si="69"/>
        <v>44166</v>
      </c>
      <c r="AI439" s="46"/>
      <c r="AJ439" s="43">
        <f t="shared" si="70"/>
        <v>44166</v>
      </c>
      <c r="AK439" s="43">
        <f t="shared" si="71"/>
        <v>50010</v>
      </c>
      <c r="AL439" s="47">
        <f t="shared" si="72"/>
        <v>192</v>
      </c>
      <c r="AM439" s="47">
        <f t="shared" si="73"/>
        <v>0</v>
      </c>
      <c r="AN439" s="47">
        <f t="shared" si="74"/>
        <v>191</v>
      </c>
      <c r="AO439" s="47">
        <f t="shared" si="75"/>
        <v>1</v>
      </c>
      <c r="AP439" s="47" t="b">
        <f t="shared" si="76"/>
        <v>0</v>
      </c>
      <c r="AQ439" s="47">
        <f t="shared" si="77"/>
        <v>0</v>
      </c>
      <c r="AR439" s="46">
        <f t="shared" si="78"/>
        <v>0</v>
      </c>
    </row>
    <row r="440" spans="2:45" x14ac:dyDescent="0.2">
      <c r="B440" s="40">
        <v>430</v>
      </c>
      <c r="C440" s="41" t="s">
        <v>1259</v>
      </c>
      <c r="D440" s="41" t="s">
        <v>1233</v>
      </c>
      <c r="E440" s="41">
        <v>716</v>
      </c>
      <c r="F440" s="41" t="s">
        <v>757</v>
      </c>
      <c r="G440" s="41" t="str">
        <f t="shared" si="68"/>
        <v>TS</v>
      </c>
      <c r="H440" s="42">
        <v>230256</v>
      </c>
      <c r="I440" s="43" t="s">
        <v>1505</v>
      </c>
      <c r="J440" s="43" t="s">
        <v>704</v>
      </c>
      <c r="K440" s="43" t="s">
        <v>704</v>
      </c>
      <c r="L440" s="44">
        <v>16</v>
      </c>
      <c r="M440" s="45">
        <v>16</v>
      </c>
      <c r="N440" s="43" t="s">
        <v>704</v>
      </c>
      <c r="O440" s="43" t="s">
        <v>704</v>
      </c>
      <c r="P440" s="43" t="s">
        <v>534</v>
      </c>
      <c r="Q440" s="46">
        <v>7989</v>
      </c>
      <c r="R440" s="46">
        <v>0</v>
      </c>
      <c r="S440" s="46">
        <v>0</v>
      </c>
      <c r="T440" s="46">
        <v>0</v>
      </c>
      <c r="U440" s="46">
        <v>0</v>
      </c>
      <c r="V440" s="46">
        <v>0</v>
      </c>
      <c r="W440" s="46">
        <v>7989</v>
      </c>
      <c r="X440" s="46">
        <v>7989</v>
      </c>
      <c r="Y440" s="46">
        <v>0</v>
      </c>
      <c r="Z440" s="46">
        <v>0</v>
      </c>
      <c r="AA440" s="46">
        <v>0</v>
      </c>
      <c r="AB440" s="46">
        <v>0</v>
      </c>
      <c r="AC440" s="46">
        <v>0</v>
      </c>
      <c r="AD440" s="46">
        <v>0</v>
      </c>
      <c r="AE440" s="31"/>
      <c r="AF440" s="31"/>
      <c r="AG440" s="46">
        <v>0</v>
      </c>
      <c r="AH440" s="43">
        <f t="shared" si="69"/>
        <v>44166</v>
      </c>
      <c r="AI440" s="46"/>
      <c r="AJ440" s="43">
        <f t="shared" si="70"/>
        <v>44166</v>
      </c>
      <c r="AK440" s="43">
        <f t="shared" si="71"/>
        <v>50010</v>
      </c>
      <c r="AL440" s="47">
        <f t="shared" si="72"/>
        <v>192</v>
      </c>
      <c r="AM440" s="47">
        <f t="shared" si="73"/>
        <v>0</v>
      </c>
      <c r="AN440" s="47">
        <f t="shared" si="74"/>
        <v>191</v>
      </c>
      <c r="AO440" s="47">
        <f t="shared" si="75"/>
        <v>1</v>
      </c>
      <c r="AP440" s="47" t="b">
        <f t="shared" si="76"/>
        <v>0</v>
      </c>
      <c r="AQ440" s="47">
        <f t="shared" si="77"/>
        <v>0</v>
      </c>
      <c r="AR440" s="46">
        <f t="shared" si="78"/>
        <v>0</v>
      </c>
    </row>
    <row r="441" spans="2:45" x14ac:dyDescent="0.2">
      <c r="B441" s="40">
        <v>431</v>
      </c>
      <c r="C441" s="41" t="s">
        <v>1260</v>
      </c>
      <c r="D441" s="41" t="s">
        <v>1261</v>
      </c>
      <c r="E441" s="41">
        <v>712</v>
      </c>
      <c r="F441" s="41" t="s">
        <v>783</v>
      </c>
      <c r="G441" s="41" t="str">
        <f t="shared" si="68"/>
        <v>TS</v>
      </c>
      <c r="H441" s="42">
        <v>230257</v>
      </c>
      <c r="I441" s="43" t="s">
        <v>1506</v>
      </c>
      <c r="J441" s="43" t="s">
        <v>704</v>
      </c>
      <c r="K441" s="43" t="s">
        <v>704</v>
      </c>
      <c r="L441" s="44">
        <v>30</v>
      </c>
      <c r="M441" s="45">
        <v>30</v>
      </c>
      <c r="N441" s="43" t="s">
        <v>704</v>
      </c>
      <c r="O441" s="43" t="s">
        <v>704</v>
      </c>
      <c r="P441" s="43" t="s">
        <v>534</v>
      </c>
      <c r="Q441" s="46">
        <v>96800</v>
      </c>
      <c r="R441" s="46">
        <v>0</v>
      </c>
      <c r="S441" s="46">
        <v>0</v>
      </c>
      <c r="T441" s="46">
        <v>0</v>
      </c>
      <c r="U441" s="46">
        <v>78719.34</v>
      </c>
      <c r="V441" s="46">
        <v>0</v>
      </c>
      <c r="W441" s="46">
        <v>18080.660000000003</v>
      </c>
      <c r="X441" s="46">
        <v>18080.660000000003</v>
      </c>
      <c r="Y441" s="46">
        <v>0</v>
      </c>
      <c r="Z441" s="46">
        <v>0</v>
      </c>
      <c r="AA441" s="46">
        <v>0</v>
      </c>
      <c r="AB441" s="46">
        <v>0</v>
      </c>
      <c r="AC441" s="46">
        <v>0</v>
      </c>
      <c r="AD441" s="46">
        <v>0</v>
      </c>
      <c r="AE441" s="31"/>
      <c r="AF441" s="31"/>
      <c r="AG441" s="46">
        <v>0</v>
      </c>
      <c r="AH441" s="43">
        <f t="shared" si="69"/>
        <v>44197</v>
      </c>
      <c r="AI441" s="46"/>
      <c r="AJ441" s="43">
        <f t="shared" si="70"/>
        <v>44197</v>
      </c>
      <c r="AK441" s="43">
        <f t="shared" si="71"/>
        <v>55154</v>
      </c>
      <c r="AL441" s="47">
        <f t="shared" si="72"/>
        <v>360</v>
      </c>
      <c r="AM441" s="47">
        <f t="shared" si="73"/>
        <v>0</v>
      </c>
      <c r="AN441" s="47">
        <f t="shared" si="74"/>
        <v>360</v>
      </c>
      <c r="AO441" s="47">
        <f t="shared" si="75"/>
        <v>0</v>
      </c>
      <c r="AP441" s="47" t="b">
        <f t="shared" si="76"/>
        <v>0</v>
      </c>
      <c r="AQ441" s="47">
        <f t="shared" si="77"/>
        <v>0</v>
      </c>
      <c r="AR441" s="46">
        <f t="shared" si="78"/>
        <v>0</v>
      </c>
    </row>
    <row r="442" spans="2:45" x14ac:dyDescent="0.2">
      <c r="B442" s="40">
        <v>432</v>
      </c>
      <c r="C442" s="41" t="s">
        <v>1262</v>
      </c>
      <c r="D442" s="41" t="s">
        <v>1023</v>
      </c>
      <c r="E442" s="41">
        <v>717</v>
      </c>
      <c r="F442" s="41" t="s">
        <v>757</v>
      </c>
      <c r="G442" s="41" t="str">
        <f t="shared" si="68"/>
        <v>TS</v>
      </c>
      <c r="H442" s="42">
        <v>230258</v>
      </c>
      <c r="I442" s="43" t="s">
        <v>1506</v>
      </c>
      <c r="J442" s="43" t="s">
        <v>704</v>
      </c>
      <c r="K442" s="43" t="s">
        <v>704</v>
      </c>
      <c r="L442" s="44">
        <v>16</v>
      </c>
      <c r="M442" s="45">
        <v>16</v>
      </c>
      <c r="N442" s="43" t="s">
        <v>704</v>
      </c>
      <c r="O442" s="43" t="s">
        <v>704</v>
      </c>
      <c r="P442" s="43" t="s">
        <v>534</v>
      </c>
      <c r="Q442" s="46">
        <v>8555.76</v>
      </c>
      <c r="R442" s="46">
        <v>0</v>
      </c>
      <c r="S442" s="46">
        <v>0</v>
      </c>
      <c r="T442" s="46">
        <v>0</v>
      </c>
      <c r="U442" s="46">
        <v>0</v>
      </c>
      <c r="V442" s="46">
        <v>0</v>
      </c>
      <c r="W442" s="46">
        <v>8555.76</v>
      </c>
      <c r="X442" s="46">
        <v>8555.76</v>
      </c>
      <c r="Y442" s="46">
        <v>0</v>
      </c>
      <c r="Z442" s="46">
        <v>0</v>
      </c>
      <c r="AA442" s="46">
        <v>0</v>
      </c>
      <c r="AB442" s="46">
        <v>0</v>
      </c>
      <c r="AC442" s="46">
        <v>0</v>
      </c>
      <c r="AD442" s="46">
        <v>0</v>
      </c>
      <c r="AE442" s="31"/>
      <c r="AF442" s="31"/>
      <c r="AG442" s="46">
        <v>0</v>
      </c>
      <c r="AH442" s="43">
        <f t="shared" si="69"/>
        <v>44197</v>
      </c>
      <c r="AI442" s="46"/>
      <c r="AJ442" s="43">
        <f t="shared" si="70"/>
        <v>44197</v>
      </c>
      <c r="AK442" s="43">
        <f t="shared" si="71"/>
        <v>50041</v>
      </c>
      <c r="AL442" s="47">
        <f t="shared" si="72"/>
        <v>192</v>
      </c>
      <c r="AM442" s="47">
        <f t="shared" si="73"/>
        <v>0</v>
      </c>
      <c r="AN442" s="47">
        <f t="shared" si="74"/>
        <v>192</v>
      </c>
      <c r="AO442" s="47">
        <f t="shared" si="75"/>
        <v>0</v>
      </c>
      <c r="AP442" s="47" t="b">
        <f t="shared" si="76"/>
        <v>0</v>
      </c>
      <c r="AQ442" s="47">
        <f t="shared" si="77"/>
        <v>0</v>
      </c>
      <c r="AR442" s="46">
        <f t="shared" si="78"/>
        <v>0</v>
      </c>
    </row>
    <row r="443" spans="2:45" x14ac:dyDescent="0.2">
      <c r="B443" s="40">
        <v>433</v>
      </c>
      <c r="C443" s="41" t="s">
        <v>1263</v>
      </c>
      <c r="D443" s="41" t="s">
        <v>1233</v>
      </c>
      <c r="E443" s="41">
        <v>716</v>
      </c>
      <c r="F443" s="41" t="s">
        <v>757</v>
      </c>
      <c r="G443" s="41" t="str">
        <f t="shared" si="68"/>
        <v>TS</v>
      </c>
      <c r="H443" s="42">
        <v>230259</v>
      </c>
      <c r="I443" s="43" t="s">
        <v>1506</v>
      </c>
      <c r="J443" s="43" t="s">
        <v>704</v>
      </c>
      <c r="K443" s="43" t="s">
        <v>704</v>
      </c>
      <c r="L443" s="44">
        <v>16</v>
      </c>
      <c r="M443" s="45">
        <v>16</v>
      </c>
      <c r="N443" s="43" t="s">
        <v>704</v>
      </c>
      <c r="O443" s="43" t="s">
        <v>704</v>
      </c>
      <c r="P443" s="43" t="s">
        <v>534</v>
      </c>
      <c r="Q443" s="46">
        <v>3666.3</v>
      </c>
      <c r="R443" s="46">
        <v>0</v>
      </c>
      <c r="S443" s="46">
        <v>0</v>
      </c>
      <c r="T443" s="46">
        <v>0</v>
      </c>
      <c r="U443" s="46">
        <v>0</v>
      </c>
      <c r="V443" s="46">
        <v>0</v>
      </c>
      <c r="W443" s="46">
        <v>3666.3</v>
      </c>
      <c r="X443" s="46">
        <v>3666.3</v>
      </c>
      <c r="Y443" s="46">
        <v>0</v>
      </c>
      <c r="Z443" s="46">
        <v>0</v>
      </c>
      <c r="AA443" s="46">
        <v>0</v>
      </c>
      <c r="AB443" s="46">
        <v>0</v>
      </c>
      <c r="AC443" s="46">
        <v>0</v>
      </c>
      <c r="AD443" s="46">
        <v>0</v>
      </c>
      <c r="AE443" s="31"/>
      <c r="AF443" s="31"/>
      <c r="AG443" s="46">
        <v>0</v>
      </c>
      <c r="AH443" s="43">
        <f t="shared" si="69"/>
        <v>44197</v>
      </c>
      <c r="AI443" s="46"/>
      <c r="AJ443" s="43">
        <f t="shared" si="70"/>
        <v>44197</v>
      </c>
      <c r="AK443" s="43">
        <f t="shared" si="71"/>
        <v>50041</v>
      </c>
      <c r="AL443" s="47">
        <f t="shared" si="72"/>
        <v>192</v>
      </c>
      <c r="AM443" s="47">
        <f t="shared" si="73"/>
        <v>0</v>
      </c>
      <c r="AN443" s="47">
        <f t="shared" si="74"/>
        <v>192</v>
      </c>
      <c r="AO443" s="47">
        <f t="shared" si="75"/>
        <v>0</v>
      </c>
      <c r="AP443" s="47" t="b">
        <f t="shared" si="76"/>
        <v>0</v>
      </c>
      <c r="AQ443" s="47">
        <f t="shared" si="77"/>
        <v>0</v>
      </c>
      <c r="AR443" s="46">
        <f t="shared" si="78"/>
        <v>0</v>
      </c>
    </row>
    <row r="444" spans="2:45" x14ac:dyDescent="0.2">
      <c r="B444" s="40">
        <v>434</v>
      </c>
      <c r="C444" s="41" t="s">
        <v>1264</v>
      </c>
      <c r="D444" s="41" t="s">
        <v>1233</v>
      </c>
      <c r="E444" s="41">
        <v>716</v>
      </c>
      <c r="F444" s="41" t="s">
        <v>757</v>
      </c>
      <c r="G444" s="41" t="str">
        <f t="shared" si="68"/>
        <v>TS</v>
      </c>
      <c r="H444" s="42">
        <v>230260</v>
      </c>
      <c r="I444" s="43" t="s">
        <v>1506</v>
      </c>
      <c r="J444" s="43" t="s">
        <v>704</v>
      </c>
      <c r="K444" s="43" t="s">
        <v>704</v>
      </c>
      <c r="L444" s="44">
        <v>16</v>
      </c>
      <c r="M444" s="45">
        <v>16</v>
      </c>
      <c r="N444" s="43" t="s">
        <v>704</v>
      </c>
      <c r="O444" s="43" t="s">
        <v>704</v>
      </c>
      <c r="P444" s="43" t="s">
        <v>534</v>
      </c>
      <c r="Q444" s="46">
        <v>2504.1</v>
      </c>
      <c r="R444" s="46">
        <v>0</v>
      </c>
      <c r="S444" s="46">
        <v>0</v>
      </c>
      <c r="T444" s="46">
        <v>0</v>
      </c>
      <c r="U444" s="46">
        <v>0</v>
      </c>
      <c r="V444" s="46">
        <v>0</v>
      </c>
      <c r="W444" s="46">
        <v>2504.1</v>
      </c>
      <c r="X444" s="46">
        <v>2504.1</v>
      </c>
      <c r="Y444" s="46">
        <v>0</v>
      </c>
      <c r="Z444" s="46">
        <v>0</v>
      </c>
      <c r="AA444" s="46">
        <v>0</v>
      </c>
      <c r="AB444" s="46">
        <v>0</v>
      </c>
      <c r="AC444" s="46">
        <v>0</v>
      </c>
      <c r="AD444" s="46">
        <v>0</v>
      </c>
      <c r="AE444" s="31"/>
      <c r="AF444" s="31"/>
      <c r="AG444" s="46">
        <v>0</v>
      </c>
      <c r="AH444" s="43">
        <f t="shared" si="69"/>
        <v>44197</v>
      </c>
      <c r="AI444" s="46"/>
      <c r="AJ444" s="43">
        <f t="shared" si="70"/>
        <v>44197</v>
      </c>
      <c r="AK444" s="43">
        <f t="shared" si="71"/>
        <v>50041</v>
      </c>
      <c r="AL444" s="47">
        <f t="shared" si="72"/>
        <v>192</v>
      </c>
      <c r="AM444" s="47">
        <f t="shared" si="73"/>
        <v>0</v>
      </c>
      <c r="AN444" s="47">
        <f t="shared" si="74"/>
        <v>192</v>
      </c>
      <c r="AO444" s="47">
        <f t="shared" si="75"/>
        <v>0</v>
      </c>
      <c r="AP444" s="47" t="b">
        <f t="shared" si="76"/>
        <v>0</v>
      </c>
      <c r="AQ444" s="47">
        <f t="shared" si="77"/>
        <v>0</v>
      </c>
      <c r="AR444" s="46">
        <f t="shared" si="78"/>
        <v>0</v>
      </c>
    </row>
    <row r="445" spans="2:45" x14ac:dyDescent="0.2">
      <c r="B445" s="40">
        <v>435</v>
      </c>
      <c r="C445" s="41" t="s">
        <v>1202</v>
      </c>
      <c r="D445" s="41" t="s">
        <v>1149</v>
      </c>
      <c r="E445" s="41">
        <v>721</v>
      </c>
      <c r="F445" s="41" t="s">
        <v>806</v>
      </c>
      <c r="G445" s="41" t="str">
        <f t="shared" si="68"/>
        <v>TS</v>
      </c>
      <c r="H445" s="42">
        <v>230218</v>
      </c>
      <c r="I445" s="43">
        <v>43769</v>
      </c>
      <c r="J445" s="43" t="s">
        <v>704</v>
      </c>
      <c r="K445" s="43" t="s">
        <v>704</v>
      </c>
      <c r="L445" s="44">
        <v>5</v>
      </c>
      <c r="M445" s="45" t="s">
        <v>1519</v>
      </c>
      <c r="N445" s="43" t="s">
        <v>704</v>
      </c>
      <c r="O445" s="43" t="s">
        <v>704</v>
      </c>
      <c r="P445" s="43" t="s">
        <v>534</v>
      </c>
      <c r="Q445" s="46">
        <v>9</v>
      </c>
      <c r="R445" s="46">
        <v>0</v>
      </c>
      <c r="S445" s="46">
        <v>0</v>
      </c>
      <c r="T445" s="46">
        <v>0</v>
      </c>
      <c r="U445" s="46">
        <v>0</v>
      </c>
      <c r="V445" s="46">
        <v>0</v>
      </c>
      <c r="W445" s="46">
        <v>9</v>
      </c>
      <c r="X445" s="46">
        <v>0</v>
      </c>
      <c r="Y445" s="46">
        <v>0</v>
      </c>
      <c r="Z445" s="46">
        <v>9</v>
      </c>
      <c r="AA445" s="46">
        <v>2.2199999999999998</v>
      </c>
      <c r="AB445" s="46">
        <v>6.78</v>
      </c>
      <c r="AC445" s="46">
        <v>1.7689655172413796</v>
      </c>
      <c r="AD445" s="46">
        <v>0</v>
      </c>
      <c r="AE445" s="31"/>
      <c r="AF445" s="31"/>
      <c r="AG445" s="46">
        <v>8.5500000000000007</v>
      </c>
      <c r="AH445" s="43">
        <f t="shared" si="69"/>
        <v>43770</v>
      </c>
      <c r="AI445" s="46"/>
      <c r="AJ445" s="43">
        <f t="shared" si="70"/>
        <v>43770</v>
      </c>
      <c r="AK445" s="43">
        <f t="shared" si="71"/>
        <v>45597</v>
      </c>
      <c r="AL445" s="47">
        <f t="shared" si="72"/>
        <v>58</v>
      </c>
      <c r="AM445" s="47">
        <f t="shared" si="73"/>
        <v>0.14741379310344829</v>
      </c>
      <c r="AN445" s="47">
        <f t="shared" si="74"/>
        <v>46</v>
      </c>
      <c r="AO445" s="47">
        <f t="shared" si="75"/>
        <v>12</v>
      </c>
      <c r="AP445" s="47" t="b">
        <f t="shared" si="76"/>
        <v>0</v>
      </c>
      <c r="AQ445" s="47">
        <f t="shared" si="77"/>
        <v>1.7689655172413796</v>
      </c>
      <c r="AR445" s="46">
        <f t="shared" si="78"/>
        <v>0</v>
      </c>
    </row>
    <row r="446" spans="2:45" x14ac:dyDescent="0.2">
      <c r="B446" s="40">
        <v>436</v>
      </c>
      <c r="C446" s="41" t="s">
        <v>1204</v>
      </c>
      <c r="D446" s="41" t="s">
        <v>1149</v>
      </c>
      <c r="E446" s="41">
        <v>721</v>
      </c>
      <c r="F446" s="41" t="s">
        <v>806</v>
      </c>
      <c r="G446" s="41" t="str">
        <f t="shared" si="68"/>
        <v>TS</v>
      </c>
      <c r="H446" s="42">
        <v>230219</v>
      </c>
      <c r="I446" s="43">
        <v>43769</v>
      </c>
      <c r="J446" s="43" t="s">
        <v>704</v>
      </c>
      <c r="K446" s="43" t="s">
        <v>704</v>
      </c>
      <c r="L446" s="44">
        <v>5</v>
      </c>
      <c r="M446" s="45" t="s">
        <v>1519</v>
      </c>
      <c r="N446" s="43" t="s">
        <v>704</v>
      </c>
      <c r="O446" s="43" t="s">
        <v>704</v>
      </c>
      <c r="P446" s="43" t="s">
        <v>534</v>
      </c>
      <c r="Q446" s="46">
        <v>100.38</v>
      </c>
      <c r="R446" s="46">
        <v>0</v>
      </c>
      <c r="S446" s="46">
        <v>0</v>
      </c>
      <c r="T446" s="46">
        <v>0</v>
      </c>
      <c r="U446" s="46">
        <v>0</v>
      </c>
      <c r="V446" s="46">
        <v>0</v>
      </c>
      <c r="W446" s="46">
        <v>100.38</v>
      </c>
      <c r="X446" s="46">
        <v>0</v>
      </c>
      <c r="Y446" s="46">
        <v>0</v>
      </c>
      <c r="Z446" s="46">
        <v>100.38</v>
      </c>
      <c r="AA446" s="46">
        <v>24.75</v>
      </c>
      <c r="AB446" s="46">
        <v>75.63</v>
      </c>
      <c r="AC446" s="46">
        <v>19.729862068965513</v>
      </c>
      <c r="AD446" s="46">
        <v>0</v>
      </c>
      <c r="AE446" s="31"/>
      <c r="AF446" s="31"/>
      <c r="AG446" s="46">
        <v>95.36099999999999</v>
      </c>
      <c r="AH446" s="43">
        <f t="shared" si="69"/>
        <v>43770</v>
      </c>
      <c r="AI446" s="46"/>
      <c r="AJ446" s="43">
        <f t="shared" si="70"/>
        <v>43770</v>
      </c>
      <c r="AK446" s="43">
        <f t="shared" si="71"/>
        <v>45597</v>
      </c>
      <c r="AL446" s="47">
        <f t="shared" si="72"/>
        <v>58</v>
      </c>
      <c r="AM446" s="47">
        <f t="shared" si="73"/>
        <v>1.6441551724137928</v>
      </c>
      <c r="AN446" s="47">
        <f t="shared" si="74"/>
        <v>46</v>
      </c>
      <c r="AO446" s="47">
        <f t="shared" si="75"/>
        <v>12</v>
      </c>
      <c r="AP446" s="47" t="b">
        <f t="shared" si="76"/>
        <v>0</v>
      </c>
      <c r="AQ446" s="47">
        <f t="shared" si="77"/>
        <v>19.729862068965513</v>
      </c>
      <c r="AR446" s="46">
        <f t="shared" si="78"/>
        <v>0</v>
      </c>
      <c r="AS446" s="48"/>
    </row>
    <row r="447" spans="2:45" x14ac:dyDescent="0.2">
      <c r="B447" s="40">
        <v>437</v>
      </c>
      <c r="C447" s="41" t="s">
        <v>1265</v>
      </c>
      <c r="D447" s="41" t="s">
        <v>917</v>
      </c>
      <c r="E447" s="41">
        <v>704</v>
      </c>
      <c r="F447" s="41" t="s">
        <v>746</v>
      </c>
      <c r="G447" s="41" t="str">
        <f t="shared" si="68"/>
        <v>BS</v>
      </c>
      <c r="H447" s="42">
        <v>230229</v>
      </c>
      <c r="I447" s="43">
        <v>43790</v>
      </c>
      <c r="J447" s="43" t="s">
        <v>704</v>
      </c>
      <c r="K447" s="43" t="s">
        <v>704</v>
      </c>
      <c r="L447" s="44">
        <v>4</v>
      </c>
      <c r="M447" s="45">
        <v>4</v>
      </c>
      <c r="N447" s="43" t="s">
        <v>17</v>
      </c>
      <c r="O447" s="43" t="s">
        <v>704</v>
      </c>
      <c r="P447" s="43" t="s">
        <v>534</v>
      </c>
      <c r="Q447" s="46">
        <v>150</v>
      </c>
      <c r="R447" s="46">
        <v>0</v>
      </c>
      <c r="S447" s="46">
        <v>0</v>
      </c>
      <c r="T447" s="46">
        <v>0</v>
      </c>
      <c r="U447" s="46">
        <v>0</v>
      </c>
      <c r="V447" s="46">
        <v>0</v>
      </c>
      <c r="W447" s="46">
        <v>150</v>
      </c>
      <c r="X447" s="46">
        <v>150</v>
      </c>
      <c r="Y447" s="46">
        <v>0</v>
      </c>
      <c r="Z447" s="46">
        <v>0</v>
      </c>
      <c r="AA447" s="46">
        <v>0</v>
      </c>
      <c r="AB447" s="46">
        <v>0</v>
      </c>
      <c r="AC447" s="46">
        <v>0</v>
      </c>
      <c r="AD447" s="46">
        <v>0</v>
      </c>
      <c r="AE447" s="31"/>
      <c r="AF447" s="31"/>
      <c r="AG447" s="46">
        <v>0</v>
      </c>
      <c r="AH447" s="43">
        <f t="shared" si="69"/>
        <v>43800</v>
      </c>
      <c r="AI447" s="46"/>
      <c r="AJ447" s="43">
        <f t="shared" si="70"/>
        <v>43800</v>
      </c>
      <c r="AK447" s="43">
        <f t="shared" si="71"/>
        <v>45261</v>
      </c>
      <c r="AL447" s="47">
        <f t="shared" si="72"/>
        <v>47</v>
      </c>
      <c r="AM447" s="47">
        <f t="shared" si="73"/>
        <v>0</v>
      </c>
      <c r="AN447" s="47">
        <f t="shared" si="74"/>
        <v>35</v>
      </c>
      <c r="AO447" s="47">
        <f t="shared" si="75"/>
        <v>12</v>
      </c>
      <c r="AP447" s="47" t="b">
        <f t="shared" si="76"/>
        <v>0</v>
      </c>
      <c r="AQ447" s="47">
        <f t="shared" si="77"/>
        <v>0</v>
      </c>
      <c r="AR447" s="46">
        <f t="shared" si="78"/>
        <v>0</v>
      </c>
    </row>
    <row r="448" spans="2:45" x14ac:dyDescent="0.2">
      <c r="B448" s="40">
        <v>438</v>
      </c>
      <c r="C448" s="41" t="s">
        <v>1241</v>
      </c>
      <c r="D448" s="41" t="s">
        <v>1116</v>
      </c>
      <c r="E448" s="41">
        <v>721</v>
      </c>
      <c r="F448" s="41" t="s">
        <v>757</v>
      </c>
      <c r="G448" s="41" t="str">
        <f t="shared" si="68"/>
        <v>TS</v>
      </c>
      <c r="H448" s="42">
        <v>230222</v>
      </c>
      <c r="I448" s="43">
        <v>43769</v>
      </c>
      <c r="J448" s="43" t="s">
        <v>704</v>
      </c>
      <c r="K448" s="43" t="s">
        <v>704</v>
      </c>
      <c r="L448" s="44">
        <v>7</v>
      </c>
      <c r="M448" s="45">
        <v>7</v>
      </c>
      <c r="N448" s="43" t="s">
        <v>704</v>
      </c>
      <c r="O448" s="43" t="s">
        <v>704</v>
      </c>
      <c r="P448" s="43" t="s">
        <v>534</v>
      </c>
      <c r="Q448" s="46">
        <v>250</v>
      </c>
      <c r="R448" s="46">
        <v>0</v>
      </c>
      <c r="S448" s="46">
        <v>0</v>
      </c>
      <c r="T448" s="46">
        <v>0</v>
      </c>
      <c r="U448" s="46">
        <v>0</v>
      </c>
      <c r="V448" s="46">
        <v>0</v>
      </c>
      <c r="W448" s="46">
        <v>250</v>
      </c>
      <c r="X448" s="46">
        <v>250</v>
      </c>
      <c r="Y448" s="46">
        <v>0</v>
      </c>
      <c r="Z448" s="46">
        <v>0</v>
      </c>
      <c r="AA448" s="46">
        <v>0</v>
      </c>
      <c r="AB448" s="46">
        <v>0</v>
      </c>
      <c r="AC448" s="46">
        <v>0</v>
      </c>
      <c r="AD448" s="46">
        <v>0</v>
      </c>
      <c r="AE448" s="31"/>
      <c r="AF448" s="31"/>
      <c r="AG448" s="46">
        <v>0</v>
      </c>
      <c r="AH448" s="43">
        <f t="shared" si="69"/>
        <v>43770</v>
      </c>
      <c r="AI448" s="46"/>
      <c r="AJ448" s="43">
        <f t="shared" si="70"/>
        <v>43770</v>
      </c>
      <c r="AK448" s="43">
        <f t="shared" si="71"/>
        <v>46327</v>
      </c>
      <c r="AL448" s="47">
        <f t="shared" si="72"/>
        <v>82</v>
      </c>
      <c r="AM448" s="47">
        <f t="shared" si="73"/>
        <v>0</v>
      </c>
      <c r="AN448" s="47">
        <f t="shared" si="74"/>
        <v>70</v>
      </c>
      <c r="AO448" s="47">
        <f t="shared" si="75"/>
        <v>12</v>
      </c>
      <c r="AP448" s="47" t="b">
        <f t="shared" si="76"/>
        <v>0</v>
      </c>
      <c r="AQ448" s="47">
        <f t="shared" si="77"/>
        <v>0</v>
      </c>
      <c r="AR448" s="46">
        <f t="shared" si="78"/>
        <v>0</v>
      </c>
    </row>
    <row r="449" spans="2:45" x14ac:dyDescent="0.2">
      <c r="B449" s="40">
        <v>439</v>
      </c>
      <c r="C449" s="41" t="s">
        <v>1266</v>
      </c>
      <c r="D449" s="41" t="s">
        <v>1023</v>
      </c>
      <c r="E449" s="41">
        <v>717</v>
      </c>
      <c r="F449" s="41" t="s">
        <v>757</v>
      </c>
      <c r="G449" s="41" t="str">
        <f t="shared" si="68"/>
        <v>TS</v>
      </c>
      <c r="H449" s="42">
        <v>230231</v>
      </c>
      <c r="I449" s="43">
        <v>43830</v>
      </c>
      <c r="J449" s="43" t="s">
        <v>704</v>
      </c>
      <c r="K449" s="43" t="s">
        <v>704</v>
      </c>
      <c r="L449" s="44">
        <v>16</v>
      </c>
      <c r="M449" s="45">
        <v>16</v>
      </c>
      <c r="N449" s="43" t="s">
        <v>704</v>
      </c>
      <c r="O449" s="43" t="s">
        <v>704</v>
      </c>
      <c r="P449" s="43" t="s">
        <v>534</v>
      </c>
      <c r="Q449" s="46">
        <v>116970</v>
      </c>
      <c r="R449" s="46">
        <v>0</v>
      </c>
      <c r="S449" s="46">
        <v>0</v>
      </c>
      <c r="T449" s="46">
        <v>0</v>
      </c>
      <c r="U449" s="46">
        <v>0</v>
      </c>
      <c r="V449" s="46">
        <v>0</v>
      </c>
      <c r="W449" s="46">
        <v>116970</v>
      </c>
      <c r="X449" s="46">
        <v>116970</v>
      </c>
      <c r="Y449" s="46">
        <v>0</v>
      </c>
      <c r="Z449" s="46">
        <v>0</v>
      </c>
      <c r="AA449" s="46">
        <v>0</v>
      </c>
      <c r="AB449" s="46">
        <v>0</v>
      </c>
      <c r="AC449" s="46">
        <v>0</v>
      </c>
      <c r="AD449" s="46">
        <v>0</v>
      </c>
      <c r="AE449" s="31"/>
      <c r="AF449" s="31"/>
      <c r="AG449" s="46">
        <v>0</v>
      </c>
      <c r="AH449" s="43">
        <f t="shared" si="69"/>
        <v>43831</v>
      </c>
      <c r="AI449" s="46"/>
      <c r="AJ449" s="43">
        <f t="shared" si="70"/>
        <v>43831</v>
      </c>
      <c r="AK449" s="43">
        <f t="shared" si="71"/>
        <v>49675</v>
      </c>
      <c r="AL449" s="47">
        <f t="shared" si="72"/>
        <v>192</v>
      </c>
      <c r="AM449" s="47">
        <f t="shared" si="73"/>
        <v>0</v>
      </c>
      <c r="AN449" s="47">
        <f t="shared" si="74"/>
        <v>180</v>
      </c>
      <c r="AO449" s="47">
        <f t="shared" si="75"/>
        <v>12</v>
      </c>
      <c r="AP449" s="47" t="b">
        <f t="shared" si="76"/>
        <v>0</v>
      </c>
      <c r="AQ449" s="47">
        <f t="shared" si="77"/>
        <v>0</v>
      </c>
      <c r="AR449" s="46">
        <f t="shared" si="78"/>
        <v>0</v>
      </c>
    </row>
    <row r="450" spans="2:45" x14ac:dyDescent="0.2">
      <c r="B450" s="40">
        <v>440</v>
      </c>
      <c r="C450" s="41" t="s">
        <v>1267</v>
      </c>
      <c r="D450" s="41" t="s">
        <v>1215</v>
      </c>
      <c r="E450" s="41">
        <v>721</v>
      </c>
      <c r="F450" s="41" t="s">
        <v>757</v>
      </c>
      <c r="G450" s="41" t="str">
        <f t="shared" si="68"/>
        <v>TS</v>
      </c>
      <c r="H450" s="42">
        <v>230224</v>
      </c>
      <c r="I450" s="43">
        <v>43795</v>
      </c>
      <c r="J450" s="43" t="s">
        <v>704</v>
      </c>
      <c r="K450" s="43" t="s">
        <v>704</v>
      </c>
      <c r="L450" s="44">
        <v>3</v>
      </c>
      <c r="M450" s="45" t="s">
        <v>1519</v>
      </c>
      <c r="N450" s="43" t="s">
        <v>704</v>
      </c>
      <c r="O450" s="43" t="s">
        <v>704</v>
      </c>
      <c r="P450" s="43" t="s">
        <v>534</v>
      </c>
      <c r="Q450" s="46">
        <v>153</v>
      </c>
      <c r="R450" s="46">
        <v>0</v>
      </c>
      <c r="S450" s="46">
        <v>0</v>
      </c>
      <c r="T450" s="46">
        <v>0</v>
      </c>
      <c r="U450" s="46">
        <v>0</v>
      </c>
      <c r="V450" s="46">
        <v>0</v>
      </c>
      <c r="W450" s="46">
        <v>153</v>
      </c>
      <c r="X450" s="46">
        <v>153</v>
      </c>
      <c r="Y450" s="46">
        <v>0</v>
      </c>
      <c r="Z450" s="46">
        <v>0</v>
      </c>
      <c r="AA450" s="46">
        <v>0</v>
      </c>
      <c r="AB450" s="46">
        <v>0</v>
      </c>
      <c r="AC450" s="46">
        <v>0</v>
      </c>
      <c r="AD450" s="46">
        <v>0</v>
      </c>
      <c r="AE450" s="31"/>
      <c r="AF450" s="31"/>
      <c r="AG450" s="46">
        <v>0</v>
      </c>
      <c r="AH450" s="43">
        <f t="shared" si="69"/>
        <v>43800</v>
      </c>
      <c r="AI450" s="46"/>
      <c r="AJ450" s="43">
        <f t="shared" si="70"/>
        <v>43800</v>
      </c>
      <c r="AK450" s="43">
        <f t="shared" si="71"/>
        <v>44896</v>
      </c>
      <c r="AL450" s="47">
        <f t="shared" si="72"/>
        <v>35</v>
      </c>
      <c r="AM450" s="47">
        <f t="shared" si="73"/>
        <v>0</v>
      </c>
      <c r="AN450" s="47">
        <f t="shared" si="74"/>
        <v>23</v>
      </c>
      <c r="AO450" s="47">
        <f t="shared" si="75"/>
        <v>12</v>
      </c>
      <c r="AP450" s="47" t="b">
        <f t="shared" si="76"/>
        <v>0</v>
      </c>
      <c r="AQ450" s="47">
        <f t="shared" si="77"/>
        <v>0</v>
      </c>
      <c r="AR450" s="46">
        <f t="shared" si="78"/>
        <v>0</v>
      </c>
    </row>
    <row r="451" spans="2:45" x14ac:dyDescent="0.2">
      <c r="B451" s="40">
        <v>441</v>
      </c>
      <c r="C451" s="41" t="s">
        <v>1268</v>
      </c>
      <c r="D451" s="41" t="s">
        <v>1215</v>
      </c>
      <c r="E451" s="41">
        <v>721</v>
      </c>
      <c r="F451" s="41" t="s">
        <v>757</v>
      </c>
      <c r="G451" s="41" t="str">
        <f t="shared" si="68"/>
        <v>TS</v>
      </c>
      <c r="H451" s="42">
        <v>230225</v>
      </c>
      <c r="I451" s="43">
        <v>43797</v>
      </c>
      <c r="J451" s="43" t="s">
        <v>704</v>
      </c>
      <c r="K451" s="43" t="s">
        <v>704</v>
      </c>
      <c r="L451" s="44">
        <v>3</v>
      </c>
      <c r="M451" s="45" t="s">
        <v>1519</v>
      </c>
      <c r="N451" s="43" t="s">
        <v>704</v>
      </c>
      <c r="O451" s="43" t="s">
        <v>704</v>
      </c>
      <c r="P451" s="43" t="s">
        <v>534</v>
      </c>
      <c r="Q451" s="46">
        <v>153</v>
      </c>
      <c r="R451" s="46">
        <v>0</v>
      </c>
      <c r="S451" s="46">
        <v>0</v>
      </c>
      <c r="T451" s="46">
        <v>0</v>
      </c>
      <c r="U451" s="46">
        <v>0</v>
      </c>
      <c r="V451" s="46">
        <v>0</v>
      </c>
      <c r="W451" s="46">
        <v>153</v>
      </c>
      <c r="X451" s="46">
        <v>153</v>
      </c>
      <c r="Y451" s="46">
        <v>0</v>
      </c>
      <c r="Z451" s="46">
        <v>0</v>
      </c>
      <c r="AA451" s="46">
        <v>0</v>
      </c>
      <c r="AB451" s="46">
        <v>0</v>
      </c>
      <c r="AC451" s="46">
        <v>0</v>
      </c>
      <c r="AD451" s="46">
        <v>0</v>
      </c>
      <c r="AE451" s="31"/>
      <c r="AF451" s="31"/>
      <c r="AG451" s="46">
        <v>0</v>
      </c>
      <c r="AH451" s="43">
        <f t="shared" si="69"/>
        <v>43800</v>
      </c>
      <c r="AI451" s="46"/>
      <c r="AJ451" s="43">
        <f t="shared" si="70"/>
        <v>43800</v>
      </c>
      <c r="AK451" s="43">
        <f t="shared" si="71"/>
        <v>44896</v>
      </c>
      <c r="AL451" s="47">
        <f t="shared" si="72"/>
        <v>35</v>
      </c>
      <c r="AM451" s="47">
        <f t="shared" si="73"/>
        <v>0</v>
      </c>
      <c r="AN451" s="47">
        <f t="shared" si="74"/>
        <v>23</v>
      </c>
      <c r="AO451" s="47">
        <f t="shared" si="75"/>
        <v>12</v>
      </c>
      <c r="AP451" s="47" t="b">
        <f t="shared" si="76"/>
        <v>0</v>
      </c>
      <c r="AQ451" s="47">
        <f t="shared" si="77"/>
        <v>0</v>
      </c>
      <c r="AR451" s="46">
        <f t="shared" si="78"/>
        <v>0</v>
      </c>
    </row>
    <row r="452" spans="2:45" x14ac:dyDescent="0.2">
      <c r="B452" s="40">
        <v>442</v>
      </c>
      <c r="C452" s="41" t="s">
        <v>1242</v>
      </c>
      <c r="D452" s="41" t="s">
        <v>1116</v>
      </c>
      <c r="E452" s="41">
        <v>721</v>
      </c>
      <c r="F452" s="41" t="s">
        <v>757</v>
      </c>
      <c r="G452" s="41" t="str">
        <f t="shared" si="68"/>
        <v>TS</v>
      </c>
      <c r="H452" s="42">
        <v>230226</v>
      </c>
      <c r="I452" s="43">
        <v>43799</v>
      </c>
      <c r="J452" s="43" t="s">
        <v>704</v>
      </c>
      <c r="K452" s="43" t="s">
        <v>704</v>
      </c>
      <c r="L452" s="44">
        <v>7</v>
      </c>
      <c r="M452" s="45">
        <v>7</v>
      </c>
      <c r="N452" s="43" t="s">
        <v>704</v>
      </c>
      <c r="O452" s="43" t="s">
        <v>704</v>
      </c>
      <c r="P452" s="43" t="s">
        <v>534</v>
      </c>
      <c r="Q452" s="46">
        <v>170</v>
      </c>
      <c r="R452" s="46">
        <v>0</v>
      </c>
      <c r="S452" s="46">
        <v>0</v>
      </c>
      <c r="T452" s="46">
        <v>0</v>
      </c>
      <c r="U452" s="46">
        <v>0</v>
      </c>
      <c r="V452" s="46">
        <v>0</v>
      </c>
      <c r="W452" s="46">
        <v>170</v>
      </c>
      <c r="X452" s="46">
        <v>170</v>
      </c>
      <c r="Y452" s="46">
        <v>0</v>
      </c>
      <c r="Z452" s="46">
        <v>0</v>
      </c>
      <c r="AA452" s="46">
        <v>0</v>
      </c>
      <c r="AB452" s="46">
        <v>0</v>
      </c>
      <c r="AC452" s="46">
        <v>0</v>
      </c>
      <c r="AD452" s="46">
        <v>0</v>
      </c>
      <c r="AE452" s="31"/>
      <c r="AF452" s="31"/>
      <c r="AG452" s="46">
        <v>0</v>
      </c>
      <c r="AH452" s="43">
        <f t="shared" si="69"/>
        <v>43800</v>
      </c>
      <c r="AI452" s="46"/>
      <c r="AJ452" s="43">
        <f t="shared" si="70"/>
        <v>43800</v>
      </c>
      <c r="AK452" s="43">
        <f t="shared" si="71"/>
        <v>46357</v>
      </c>
      <c r="AL452" s="47">
        <f t="shared" si="72"/>
        <v>83</v>
      </c>
      <c r="AM452" s="47">
        <f t="shared" si="73"/>
        <v>0</v>
      </c>
      <c r="AN452" s="47">
        <f t="shared" si="74"/>
        <v>71</v>
      </c>
      <c r="AO452" s="47">
        <f t="shared" si="75"/>
        <v>12</v>
      </c>
      <c r="AP452" s="47" t="b">
        <f t="shared" si="76"/>
        <v>0</v>
      </c>
      <c r="AQ452" s="47">
        <f t="shared" si="77"/>
        <v>0</v>
      </c>
      <c r="AR452" s="46">
        <f t="shared" si="78"/>
        <v>0</v>
      </c>
    </row>
    <row r="453" spans="2:45" x14ac:dyDescent="0.2">
      <c r="B453" s="40">
        <v>443</v>
      </c>
      <c r="C453" s="41" t="s">
        <v>1191</v>
      </c>
      <c r="D453" s="41" t="s">
        <v>1149</v>
      </c>
      <c r="E453" s="41">
        <v>721</v>
      </c>
      <c r="F453" s="41" t="s">
        <v>806</v>
      </c>
      <c r="G453" s="41" t="str">
        <f t="shared" si="68"/>
        <v>TS</v>
      </c>
      <c r="H453" s="42">
        <v>230207</v>
      </c>
      <c r="I453" s="43">
        <v>43738</v>
      </c>
      <c r="J453" s="43" t="s">
        <v>704</v>
      </c>
      <c r="K453" s="43" t="s">
        <v>704</v>
      </c>
      <c r="L453" s="44">
        <v>5</v>
      </c>
      <c r="M453" s="45" t="s">
        <v>1519</v>
      </c>
      <c r="N453" s="43" t="s">
        <v>704</v>
      </c>
      <c r="O453" s="43" t="s">
        <v>704</v>
      </c>
      <c r="P453" s="43" t="s">
        <v>534</v>
      </c>
      <c r="Q453" s="46">
        <v>172.08</v>
      </c>
      <c r="R453" s="46">
        <v>0</v>
      </c>
      <c r="S453" s="46">
        <v>0</v>
      </c>
      <c r="T453" s="46">
        <v>0</v>
      </c>
      <c r="U453" s="46">
        <v>0</v>
      </c>
      <c r="V453" s="46">
        <v>0</v>
      </c>
      <c r="W453" s="46">
        <v>172.08</v>
      </c>
      <c r="X453" s="46">
        <v>0</v>
      </c>
      <c r="Y453" s="46">
        <v>0</v>
      </c>
      <c r="Z453" s="46">
        <v>172.08</v>
      </c>
      <c r="AA453" s="46">
        <v>45.280000000000015</v>
      </c>
      <c r="AB453" s="46">
        <v>126.8</v>
      </c>
      <c r="AC453" s="46">
        <v>33.812210526315788</v>
      </c>
      <c r="AD453" s="46">
        <v>0</v>
      </c>
      <c r="AE453" s="31"/>
      <c r="AF453" s="31"/>
      <c r="AG453" s="46">
        <v>160.608</v>
      </c>
      <c r="AH453" s="43">
        <f t="shared" si="69"/>
        <v>43739</v>
      </c>
      <c r="AI453" s="43"/>
      <c r="AJ453" s="43">
        <f t="shared" si="70"/>
        <v>43739</v>
      </c>
      <c r="AK453" s="43">
        <f t="shared" si="71"/>
        <v>45566</v>
      </c>
      <c r="AL453" s="47">
        <f t="shared" si="72"/>
        <v>57</v>
      </c>
      <c r="AM453" s="47">
        <f t="shared" si="73"/>
        <v>2.8176842105263158</v>
      </c>
      <c r="AN453" s="47">
        <f t="shared" si="74"/>
        <v>45</v>
      </c>
      <c r="AO453" s="47">
        <f t="shared" si="75"/>
        <v>12</v>
      </c>
      <c r="AP453" s="47" t="b">
        <f t="shared" si="76"/>
        <v>0</v>
      </c>
      <c r="AQ453" s="47">
        <f t="shared" si="77"/>
        <v>33.812210526315788</v>
      </c>
      <c r="AR453" s="46">
        <f t="shared" si="78"/>
        <v>0</v>
      </c>
      <c r="AS453" s="48"/>
    </row>
    <row r="454" spans="2:45" x14ac:dyDescent="0.2">
      <c r="B454" s="40">
        <v>444</v>
      </c>
      <c r="C454" s="41" t="s">
        <v>1202</v>
      </c>
      <c r="D454" s="41" t="s">
        <v>1149</v>
      </c>
      <c r="E454" s="41">
        <v>721</v>
      </c>
      <c r="F454" s="41" t="s">
        <v>806</v>
      </c>
      <c r="G454" s="41" t="str">
        <f t="shared" si="68"/>
        <v>TS</v>
      </c>
      <c r="H454" s="42">
        <v>230227</v>
      </c>
      <c r="I454" s="43">
        <v>43799</v>
      </c>
      <c r="J454" s="43" t="s">
        <v>704</v>
      </c>
      <c r="K454" s="43" t="s">
        <v>704</v>
      </c>
      <c r="L454" s="44">
        <v>5</v>
      </c>
      <c r="M454" s="45" t="s">
        <v>1519</v>
      </c>
      <c r="N454" s="43" t="s">
        <v>704</v>
      </c>
      <c r="O454" s="43" t="s">
        <v>704</v>
      </c>
      <c r="P454" s="43" t="s">
        <v>534</v>
      </c>
      <c r="Q454" s="46">
        <v>9</v>
      </c>
      <c r="R454" s="46">
        <v>0</v>
      </c>
      <c r="S454" s="46">
        <v>0</v>
      </c>
      <c r="T454" s="46">
        <v>0</v>
      </c>
      <c r="U454" s="46">
        <v>0</v>
      </c>
      <c r="V454" s="46">
        <v>0</v>
      </c>
      <c r="W454" s="46">
        <v>9</v>
      </c>
      <c r="X454" s="46">
        <v>0</v>
      </c>
      <c r="Y454" s="46">
        <v>0</v>
      </c>
      <c r="Z454" s="46">
        <v>9</v>
      </c>
      <c r="AA454" s="46">
        <v>2.0700000000000003</v>
      </c>
      <c r="AB454" s="46">
        <v>6.93</v>
      </c>
      <c r="AC454" s="46">
        <v>1.7694915254237285</v>
      </c>
      <c r="AD454" s="46">
        <v>0</v>
      </c>
      <c r="AG454" s="46">
        <v>8.6999999999999993</v>
      </c>
      <c r="AH454" s="43">
        <f t="shared" si="69"/>
        <v>43800</v>
      </c>
      <c r="AI454" s="46"/>
      <c r="AJ454" s="43">
        <f t="shared" si="70"/>
        <v>43800</v>
      </c>
      <c r="AK454" s="43">
        <f t="shared" si="71"/>
        <v>45627</v>
      </c>
      <c r="AL454" s="47">
        <f t="shared" si="72"/>
        <v>59</v>
      </c>
      <c r="AM454" s="47">
        <f t="shared" si="73"/>
        <v>0.14745762711864405</v>
      </c>
      <c r="AN454" s="47">
        <f t="shared" si="74"/>
        <v>47</v>
      </c>
      <c r="AO454" s="47">
        <f t="shared" si="75"/>
        <v>12</v>
      </c>
      <c r="AP454" s="47" t="b">
        <f t="shared" si="76"/>
        <v>0</v>
      </c>
      <c r="AQ454" s="47">
        <f t="shared" si="77"/>
        <v>1.7694915254237285</v>
      </c>
      <c r="AR454" s="46">
        <f t="shared" si="78"/>
        <v>0</v>
      </c>
    </row>
    <row r="455" spans="2:45" x14ac:dyDescent="0.2">
      <c r="B455" s="40">
        <v>445</v>
      </c>
      <c r="C455" s="41" t="s">
        <v>1204</v>
      </c>
      <c r="D455" s="41" t="s">
        <v>1149</v>
      </c>
      <c r="E455" s="41">
        <v>721</v>
      </c>
      <c r="F455" s="41" t="s">
        <v>806</v>
      </c>
      <c r="G455" s="41" t="str">
        <f t="shared" si="68"/>
        <v>TS</v>
      </c>
      <c r="H455" s="42">
        <v>230228</v>
      </c>
      <c r="I455" s="43">
        <v>43799</v>
      </c>
      <c r="J455" s="43" t="s">
        <v>704</v>
      </c>
      <c r="K455" s="43" t="s">
        <v>704</v>
      </c>
      <c r="L455" s="44">
        <v>5</v>
      </c>
      <c r="M455" s="45" t="s">
        <v>1519</v>
      </c>
      <c r="N455" s="43" t="s">
        <v>704</v>
      </c>
      <c r="O455" s="43" t="s">
        <v>704</v>
      </c>
      <c r="P455" s="43" t="s">
        <v>534</v>
      </c>
      <c r="Q455" s="46">
        <v>43.02</v>
      </c>
      <c r="R455" s="46">
        <v>0</v>
      </c>
      <c r="S455" s="46">
        <v>0</v>
      </c>
      <c r="T455" s="46">
        <v>0</v>
      </c>
      <c r="U455" s="46">
        <v>0</v>
      </c>
      <c r="V455" s="46">
        <v>0</v>
      </c>
      <c r="W455" s="46">
        <v>43.02</v>
      </c>
      <c r="X455" s="46">
        <v>0</v>
      </c>
      <c r="Y455" s="46">
        <v>0</v>
      </c>
      <c r="Z455" s="46">
        <v>43.02</v>
      </c>
      <c r="AA455" s="46">
        <v>9.89</v>
      </c>
      <c r="AB455" s="46">
        <v>33.130000000000003</v>
      </c>
      <c r="AC455" s="46">
        <v>8.4581694915254246</v>
      </c>
      <c r="AD455" s="46">
        <v>0</v>
      </c>
      <c r="AG455" s="46">
        <v>41.586000000000006</v>
      </c>
      <c r="AH455" s="43">
        <f t="shared" si="69"/>
        <v>43800</v>
      </c>
      <c r="AI455" s="46"/>
      <c r="AJ455" s="43">
        <f t="shared" si="70"/>
        <v>43800</v>
      </c>
      <c r="AK455" s="43">
        <f t="shared" si="71"/>
        <v>45627</v>
      </c>
      <c r="AL455" s="47">
        <f t="shared" si="72"/>
        <v>59</v>
      </c>
      <c r="AM455" s="47">
        <f t="shared" si="73"/>
        <v>0.70484745762711876</v>
      </c>
      <c r="AN455" s="47">
        <f t="shared" si="74"/>
        <v>47</v>
      </c>
      <c r="AO455" s="47">
        <f t="shared" si="75"/>
        <v>12</v>
      </c>
      <c r="AP455" s="47" t="b">
        <f t="shared" si="76"/>
        <v>0</v>
      </c>
      <c r="AQ455" s="47">
        <f t="shared" si="77"/>
        <v>8.4581694915254246</v>
      </c>
      <c r="AR455" s="46">
        <f t="shared" si="78"/>
        <v>0</v>
      </c>
    </row>
    <row r="456" spans="2:45" x14ac:dyDescent="0.2">
      <c r="B456" s="40">
        <v>446</v>
      </c>
      <c r="C456" s="41" t="s">
        <v>1269</v>
      </c>
      <c r="D456" s="41" t="s">
        <v>1015</v>
      </c>
      <c r="E456" s="41">
        <v>720</v>
      </c>
      <c r="F456" s="41" t="s">
        <v>757</v>
      </c>
      <c r="G456" s="41" t="str">
        <f t="shared" si="68"/>
        <v>TS</v>
      </c>
      <c r="H456" s="42">
        <v>230232</v>
      </c>
      <c r="I456" s="43">
        <v>43801</v>
      </c>
      <c r="J456" s="43" t="s">
        <v>704</v>
      </c>
      <c r="K456" s="43" t="s">
        <v>704</v>
      </c>
      <c r="L456" s="44">
        <v>4</v>
      </c>
      <c r="M456" s="45" t="s">
        <v>1519</v>
      </c>
      <c r="N456" s="43" t="s">
        <v>704</v>
      </c>
      <c r="O456" s="43" t="s">
        <v>704</v>
      </c>
      <c r="P456" s="43" t="s">
        <v>534</v>
      </c>
      <c r="Q456" s="46">
        <v>1285</v>
      </c>
      <c r="R456" s="46">
        <v>0</v>
      </c>
      <c r="S456" s="46">
        <v>0</v>
      </c>
      <c r="T456" s="46">
        <v>0</v>
      </c>
      <c r="U456" s="46">
        <v>0</v>
      </c>
      <c r="V456" s="46">
        <v>0</v>
      </c>
      <c r="W456" s="46">
        <v>1285</v>
      </c>
      <c r="X456" s="46">
        <v>1285</v>
      </c>
      <c r="Y456" s="46">
        <v>0</v>
      </c>
      <c r="Z456" s="46">
        <v>0</v>
      </c>
      <c r="AA456" s="46">
        <v>0</v>
      </c>
      <c r="AB456" s="46">
        <v>0</v>
      </c>
      <c r="AC456" s="46">
        <v>0</v>
      </c>
      <c r="AD456" s="46">
        <v>0</v>
      </c>
      <c r="AG456" s="46">
        <v>0</v>
      </c>
      <c r="AH456" s="43">
        <f t="shared" si="69"/>
        <v>43831</v>
      </c>
      <c r="AI456" s="46"/>
      <c r="AJ456" s="43">
        <f t="shared" si="70"/>
        <v>43831</v>
      </c>
      <c r="AK456" s="43">
        <f t="shared" si="71"/>
        <v>45292</v>
      </c>
      <c r="AL456" s="47">
        <f t="shared" si="72"/>
        <v>48</v>
      </c>
      <c r="AM456" s="47">
        <f t="shared" si="73"/>
        <v>0</v>
      </c>
      <c r="AN456" s="47">
        <f t="shared" si="74"/>
        <v>36</v>
      </c>
      <c r="AO456" s="47">
        <f t="shared" si="75"/>
        <v>12</v>
      </c>
      <c r="AP456" s="47" t="b">
        <f t="shared" si="76"/>
        <v>0</v>
      </c>
      <c r="AQ456" s="47">
        <f t="shared" si="77"/>
        <v>0</v>
      </c>
      <c r="AR456" s="46">
        <f t="shared" si="78"/>
        <v>0</v>
      </c>
    </row>
    <row r="457" spans="2:45" x14ac:dyDescent="0.2">
      <c r="B457" s="40">
        <v>447</v>
      </c>
      <c r="C457" s="41" t="s">
        <v>1269</v>
      </c>
      <c r="D457" s="41" t="s">
        <v>1015</v>
      </c>
      <c r="E457" s="41">
        <v>720</v>
      </c>
      <c r="F457" s="41" t="s">
        <v>757</v>
      </c>
      <c r="G457" s="41" t="str">
        <f t="shared" si="68"/>
        <v>TS</v>
      </c>
      <c r="H457" s="42">
        <v>230233</v>
      </c>
      <c r="I457" s="43">
        <v>43801</v>
      </c>
      <c r="J457" s="43" t="s">
        <v>704</v>
      </c>
      <c r="K457" s="43" t="s">
        <v>704</v>
      </c>
      <c r="L457" s="44">
        <v>4</v>
      </c>
      <c r="M457" s="45" t="s">
        <v>1519</v>
      </c>
      <c r="N457" s="43" t="s">
        <v>704</v>
      </c>
      <c r="O457" s="43" t="s">
        <v>704</v>
      </c>
      <c r="P457" s="43" t="s">
        <v>534</v>
      </c>
      <c r="Q457" s="46">
        <v>1285</v>
      </c>
      <c r="R457" s="46">
        <v>0</v>
      </c>
      <c r="S457" s="46">
        <v>0</v>
      </c>
      <c r="T457" s="46">
        <v>0</v>
      </c>
      <c r="U457" s="46">
        <v>0</v>
      </c>
      <c r="V457" s="46">
        <v>0</v>
      </c>
      <c r="W457" s="46">
        <v>1285</v>
      </c>
      <c r="X457" s="46">
        <v>1285</v>
      </c>
      <c r="Y457" s="46">
        <v>0</v>
      </c>
      <c r="Z457" s="46">
        <v>0</v>
      </c>
      <c r="AA457" s="46">
        <v>0</v>
      </c>
      <c r="AB457" s="46">
        <v>0</v>
      </c>
      <c r="AC457" s="46">
        <v>0</v>
      </c>
      <c r="AD457" s="46">
        <v>0</v>
      </c>
      <c r="AG457" s="46">
        <v>0</v>
      </c>
      <c r="AH457" s="43">
        <f t="shared" si="69"/>
        <v>43831</v>
      </c>
      <c r="AI457" s="46"/>
      <c r="AJ457" s="43">
        <f t="shared" si="70"/>
        <v>43831</v>
      </c>
      <c r="AK457" s="43">
        <f t="shared" si="71"/>
        <v>45292</v>
      </c>
      <c r="AL457" s="47">
        <f t="shared" si="72"/>
        <v>48</v>
      </c>
      <c r="AM457" s="47">
        <f t="shared" si="73"/>
        <v>0</v>
      </c>
      <c r="AN457" s="47">
        <f t="shared" si="74"/>
        <v>36</v>
      </c>
      <c r="AO457" s="47">
        <f t="shared" si="75"/>
        <v>12</v>
      </c>
      <c r="AP457" s="47" t="b">
        <f t="shared" si="76"/>
        <v>0</v>
      </c>
      <c r="AQ457" s="47">
        <f t="shared" si="77"/>
        <v>0</v>
      </c>
      <c r="AR457" s="46">
        <f t="shared" si="78"/>
        <v>0</v>
      </c>
    </row>
    <row r="458" spans="2:45" x14ac:dyDescent="0.2">
      <c r="B458" s="40">
        <v>448</v>
      </c>
      <c r="C458" s="41" t="s">
        <v>1269</v>
      </c>
      <c r="D458" s="41" t="s">
        <v>1015</v>
      </c>
      <c r="E458" s="41">
        <v>720</v>
      </c>
      <c r="F458" s="41" t="s">
        <v>757</v>
      </c>
      <c r="G458" s="41" t="str">
        <f t="shared" si="68"/>
        <v>TS</v>
      </c>
      <c r="H458" s="42">
        <v>230234</v>
      </c>
      <c r="I458" s="43">
        <v>43801</v>
      </c>
      <c r="J458" s="43" t="s">
        <v>704</v>
      </c>
      <c r="K458" s="43" t="s">
        <v>704</v>
      </c>
      <c r="L458" s="44">
        <v>4</v>
      </c>
      <c r="M458" s="45" t="s">
        <v>1519</v>
      </c>
      <c r="N458" s="43" t="s">
        <v>704</v>
      </c>
      <c r="O458" s="43" t="s">
        <v>704</v>
      </c>
      <c r="P458" s="43" t="s">
        <v>534</v>
      </c>
      <c r="Q458" s="46">
        <v>1285</v>
      </c>
      <c r="R458" s="46">
        <v>0</v>
      </c>
      <c r="S458" s="46">
        <v>0</v>
      </c>
      <c r="T458" s="46">
        <v>0</v>
      </c>
      <c r="U458" s="46">
        <v>0</v>
      </c>
      <c r="V458" s="46">
        <v>0</v>
      </c>
      <c r="W458" s="46">
        <v>1285</v>
      </c>
      <c r="X458" s="46">
        <v>1285</v>
      </c>
      <c r="Y458" s="46">
        <v>0</v>
      </c>
      <c r="Z458" s="46">
        <v>0</v>
      </c>
      <c r="AA458" s="46">
        <v>0</v>
      </c>
      <c r="AB458" s="46">
        <v>0</v>
      </c>
      <c r="AC458" s="46">
        <v>0</v>
      </c>
      <c r="AD458" s="46">
        <v>0</v>
      </c>
      <c r="AG458" s="46">
        <v>0</v>
      </c>
      <c r="AH458" s="43">
        <f t="shared" si="69"/>
        <v>43831</v>
      </c>
      <c r="AI458" s="46"/>
      <c r="AJ458" s="43">
        <f t="shared" si="70"/>
        <v>43831</v>
      </c>
      <c r="AK458" s="43">
        <f t="shared" si="71"/>
        <v>45292</v>
      </c>
      <c r="AL458" s="47">
        <f t="shared" si="72"/>
        <v>48</v>
      </c>
      <c r="AM458" s="47">
        <f t="shared" si="73"/>
        <v>0</v>
      </c>
      <c r="AN458" s="47">
        <f t="shared" si="74"/>
        <v>36</v>
      </c>
      <c r="AO458" s="47">
        <f t="shared" si="75"/>
        <v>12</v>
      </c>
      <c r="AP458" s="47" t="b">
        <f t="shared" si="76"/>
        <v>0</v>
      </c>
      <c r="AQ458" s="47">
        <f t="shared" si="77"/>
        <v>0</v>
      </c>
      <c r="AR458" s="46">
        <f t="shared" si="78"/>
        <v>0</v>
      </c>
    </row>
    <row r="459" spans="2:45" x14ac:dyDescent="0.2">
      <c r="B459" s="40">
        <v>449</v>
      </c>
      <c r="C459" s="41" t="s">
        <v>1270</v>
      </c>
      <c r="D459" s="41" t="s">
        <v>1149</v>
      </c>
      <c r="E459" s="41">
        <v>721</v>
      </c>
      <c r="F459" s="41" t="s">
        <v>757</v>
      </c>
      <c r="G459" s="41" t="str">
        <f t="shared" si="68"/>
        <v>TS</v>
      </c>
      <c r="H459" s="42">
        <v>230235</v>
      </c>
      <c r="I459" s="43">
        <v>43830</v>
      </c>
      <c r="J459" s="43" t="s">
        <v>704</v>
      </c>
      <c r="K459" s="43" t="s">
        <v>704</v>
      </c>
      <c r="L459" s="44">
        <v>4</v>
      </c>
      <c r="M459" s="45" t="s">
        <v>1519</v>
      </c>
      <c r="N459" s="43" t="s">
        <v>704</v>
      </c>
      <c r="O459" s="43" t="s">
        <v>704</v>
      </c>
      <c r="P459" s="43" t="s">
        <v>534</v>
      </c>
      <c r="Q459" s="46">
        <v>583.09</v>
      </c>
      <c r="R459" s="46">
        <v>0</v>
      </c>
      <c r="S459" s="46">
        <v>0</v>
      </c>
      <c r="T459" s="46">
        <v>0</v>
      </c>
      <c r="U459" s="46">
        <v>0</v>
      </c>
      <c r="V459" s="46">
        <v>0</v>
      </c>
      <c r="W459" s="46">
        <v>583.09</v>
      </c>
      <c r="X459" s="46">
        <v>583.09</v>
      </c>
      <c r="Y459" s="46">
        <v>0</v>
      </c>
      <c r="Z459" s="46">
        <v>0</v>
      </c>
      <c r="AA459" s="46">
        <v>0</v>
      </c>
      <c r="AB459" s="46">
        <v>0</v>
      </c>
      <c r="AC459" s="46">
        <v>0</v>
      </c>
      <c r="AD459" s="46">
        <v>0</v>
      </c>
      <c r="AG459" s="46">
        <v>0</v>
      </c>
      <c r="AH459" s="43">
        <f t="shared" si="69"/>
        <v>43831</v>
      </c>
      <c r="AI459" s="46"/>
      <c r="AJ459" s="43">
        <f t="shared" si="70"/>
        <v>43831</v>
      </c>
      <c r="AK459" s="43">
        <f t="shared" si="71"/>
        <v>45292</v>
      </c>
      <c r="AL459" s="47">
        <f t="shared" si="72"/>
        <v>48</v>
      </c>
      <c r="AM459" s="47">
        <f t="shared" si="73"/>
        <v>0</v>
      </c>
      <c r="AN459" s="47">
        <f t="shared" si="74"/>
        <v>36</v>
      </c>
      <c r="AO459" s="47">
        <f t="shared" si="75"/>
        <v>12</v>
      </c>
      <c r="AP459" s="47" t="b">
        <f t="shared" si="76"/>
        <v>0</v>
      </c>
      <c r="AQ459" s="47">
        <f t="shared" si="77"/>
        <v>0</v>
      </c>
      <c r="AR459" s="46">
        <f t="shared" si="78"/>
        <v>0</v>
      </c>
    </row>
    <row r="460" spans="2:45" x14ac:dyDescent="0.2">
      <c r="B460" s="40">
        <v>450</v>
      </c>
      <c r="C460" s="41" t="s">
        <v>1271</v>
      </c>
      <c r="D460" s="41" t="s">
        <v>963</v>
      </c>
      <c r="E460" s="41">
        <v>707</v>
      </c>
      <c r="F460" s="41" t="s">
        <v>757</v>
      </c>
      <c r="G460" s="41" t="str">
        <f t="shared" ref="G460:G473" si="79">+LEFT(F460,2)</f>
        <v>TS</v>
      </c>
      <c r="H460" s="42" t="s">
        <v>1507</v>
      </c>
      <c r="I460" s="43">
        <v>41152</v>
      </c>
      <c r="J460" s="43" t="s">
        <v>704</v>
      </c>
      <c r="K460" s="43" t="s">
        <v>704</v>
      </c>
      <c r="L460" s="44">
        <v>40</v>
      </c>
      <c r="M460" s="45">
        <v>40</v>
      </c>
      <c r="N460" s="43" t="s">
        <v>704</v>
      </c>
      <c r="O460" s="43" t="s">
        <v>704</v>
      </c>
      <c r="P460" s="43" t="s">
        <v>534</v>
      </c>
      <c r="Q460" s="46">
        <v>55027.799999999996</v>
      </c>
      <c r="R460" s="46">
        <v>0</v>
      </c>
      <c r="S460" s="46">
        <v>0</v>
      </c>
      <c r="T460" s="46">
        <v>0</v>
      </c>
      <c r="U460" s="46">
        <v>0</v>
      </c>
      <c r="V460" s="46">
        <v>0</v>
      </c>
      <c r="W460" s="46">
        <v>55027.799999999996</v>
      </c>
      <c r="X460" s="46">
        <v>0</v>
      </c>
      <c r="Y460" s="46">
        <v>0</v>
      </c>
      <c r="Z460" s="46">
        <v>55027.799999999996</v>
      </c>
      <c r="AA460" s="46">
        <v>11467.429999999993</v>
      </c>
      <c r="AB460" s="46">
        <v>43560.37</v>
      </c>
      <c r="AC460" s="46">
        <v>1375.5905009621715</v>
      </c>
      <c r="AD460" s="46">
        <v>0</v>
      </c>
      <c r="AG460" s="46">
        <v>44935.956364764272</v>
      </c>
      <c r="AH460" s="43">
        <f t="shared" ref="AH460:AH473" si="80">+DATE(YEAR(I460),MONTH(I460)+1,1)</f>
        <v>41153</v>
      </c>
      <c r="AI460" s="43"/>
      <c r="AJ460" s="43">
        <f t="shared" ref="AJ460:AJ473" si="81">+IF(ISBLANK(AI460),AH460,AI460)</f>
        <v>41153</v>
      </c>
      <c r="AK460" s="43">
        <f t="shared" ref="AK460:AK473" si="82">+EDATE(AJ460,$L460*12)</f>
        <v>55763</v>
      </c>
      <c r="AL460" s="47">
        <f t="shared" ref="AL460:AL473" si="83">IFERROR(DATEDIF(MAX($AJ460,$AL$4),$AK460,"m"),FALSE)</f>
        <v>392</v>
      </c>
      <c r="AM460" s="47">
        <f t="shared" ref="AM460:AM473" si="84">IFERROR(AG460/AL460,FALSE)</f>
        <v>114.63254174684764</v>
      </c>
      <c r="AN460" s="47">
        <f t="shared" ref="AN460:AN473" si="85">IFERROR(DATEDIF(MAX($AJ460,$AN$4),$AK460,"m"),FALSE)</f>
        <v>380</v>
      </c>
      <c r="AO460" s="47">
        <f t="shared" ref="AO460:AO473" si="86">+AL460-AN460</f>
        <v>12</v>
      </c>
      <c r="AP460" s="47" t="b">
        <f t="shared" ref="AP460:AP473" si="87">+AK460&lt;$AN$4</f>
        <v>0</v>
      </c>
      <c r="AQ460" s="47">
        <f t="shared" ref="AQ460:AQ473" si="88">IF($AP460,AG460,AM460*AO460)</f>
        <v>1375.5905009621715</v>
      </c>
      <c r="AR460" s="46">
        <f t="shared" ref="AR460:AR473" si="89">+AQ460-AC460</f>
        <v>0</v>
      </c>
      <c r="AS460" s="48"/>
    </row>
    <row r="461" spans="2:45" x14ac:dyDescent="0.2">
      <c r="B461" s="40">
        <v>451</v>
      </c>
      <c r="C461" s="41" t="s">
        <v>1271</v>
      </c>
      <c r="D461" s="41" t="s">
        <v>963</v>
      </c>
      <c r="E461" s="41">
        <v>707</v>
      </c>
      <c r="F461" s="41" t="s">
        <v>757</v>
      </c>
      <c r="G461" s="41" t="str">
        <f t="shared" si="79"/>
        <v>TS</v>
      </c>
      <c r="H461" s="42" t="s">
        <v>1508</v>
      </c>
      <c r="I461" s="43">
        <v>43830</v>
      </c>
      <c r="J461" s="43" t="s">
        <v>704</v>
      </c>
      <c r="K461" s="43" t="s">
        <v>704</v>
      </c>
      <c r="L461" s="44">
        <v>40</v>
      </c>
      <c r="M461" s="45">
        <v>40</v>
      </c>
      <c r="N461" s="43" t="s">
        <v>704</v>
      </c>
      <c r="O461" s="43" t="s">
        <v>704</v>
      </c>
      <c r="P461" s="43" t="s">
        <v>534</v>
      </c>
      <c r="Q461" s="46">
        <v>36541.980000000003</v>
      </c>
      <c r="R461" s="46">
        <v>0</v>
      </c>
      <c r="S461" s="46">
        <v>0</v>
      </c>
      <c r="T461" s="46">
        <v>0</v>
      </c>
      <c r="U461" s="46">
        <v>0</v>
      </c>
      <c r="V461" s="46">
        <v>0</v>
      </c>
      <c r="W461" s="46">
        <v>36541.980000000003</v>
      </c>
      <c r="X461" s="46">
        <v>36541.980000000003</v>
      </c>
      <c r="Y461" s="46">
        <v>0</v>
      </c>
      <c r="Z461" s="46">
        <v>0</v>
      </c>
      <c r="AA461" s="46">
        <v>0</v>
      </c>
      <c r="AB461" s="46">
        <v>0</v>
      </c>
      <c r="AC461" s="46">
        <v>0</v>
      </c>
      <c r="AD461" s="46">
        <v>0</v>
      </c>
      <c r="AG461" s="46">
        <v>0</v>
      </c>
      <c r="AH461" s="43">
        <f t="shared" si="80"/>
        <v>43831</v>
      </c>
      <c r="AI461" s="46"/>
      <c r="AJ461" s="43">
        <f t="shared" si="81"/>
        <v>43831</v>
      </c>
      <c r="AK461" s="43">
        <f t="shared" si="82"/>
        <v>58441</v>
      </c>
      <c r="AL461" s="47">
        <f t="shared" si="83"/>
        <v>480</v>
      </c>
      <c r="AM461" s="47">
        <f t="shared" si="84"/>
        <v>0</v>
      </c>
      <c r="AN461" s="47">
        <f t="shared" si="85"/>
        <v>468</v>
      </c>
      <c r="AO461" s="47">
        <f t="shared" si="86"/>
        <v>12</v>
      </c>
      <c r="AP461" s="47" t="b">
        <f t="shared" si="87"/>
        <v>0</v>
      </c>
      <c r="AQ461" s="47">
        <f t="shared" si="88"/>
        <v>0</v>
      </c>
      <c r="AR461" s="46">
        <f t="shared" si="89"/>
        <v>0</v>
      </c>
    </row>
    <row r="462" spans="2:45" x14ac:dyDescent="0.2">
      <c r="B462" s="40">
        <v>452</v>
      </c>
      <c r="C462" s="41" t="s">
        <v>1271</v>
      </c>
      <c r="D462" s="41" t="s">
        <v>965</v>
      </c>
      <c r="E462" s="41">
        <v>706</v>
      </c>
      <c r="F462" s="41" t="s">
        <v>757</v>
      </c>
      <c r="G462" s="41" t="str">
        <f t="shared" si="79"/>
        <v>TS</v>
      </c>
      <c r="H462" s="42" t="s">
        <v>1509</v>
      </c>
      <c r="I462" s="43">
        <v>44196</v>
      </c>
      <c r="J462" s="43" t="s">
        <v>704</v>
      </c>
      <c r="K462" s="43" t="s">
        <v>704</v>
      </c>
      <c r="L462" s="44">
        <v>50</v>
      </c>
      <c r="M462" s="45">
        <v>50</v>
      </c>
      <c r="N462" s="43" t="s">
        <v>704</v>
      </c>
      <c r="O462" s="43" t="s">
        <v>704</v>
      </c>
      <c r="P462" s="43" t="s">
        <v>534</v>
      </c>
      <c r="Q462" s="46">
        <v>4150.6499999999996</v>
      </c>
      <c r="R462" s="46">
        <v>0</v>
      </c>
      <c r="S462" s="46">
        <v>0</v>
      </c>
      <c r="T462" s="46">
        <v>0</v>
      </c>
      <c r="U462" s="46">
        <v>0</v>
      </c>
      <c r="V462" s="46">
        <v>0</v>
      </c>
      <c r="W462" s="46">
        <v>4150.6499999999996</v>
      </c>
      <c r="X462" s="46">
        <v>4150.6499999999996</v>
      </c>
      <c r="Y462" s="46">
        <v>0</v>
      </c>
      <c r="Z462" s="46">
        <v>0</v>
      </c>
      <c r="AA462" s="46">
        <v>0</v>
      </c>
      <c r="AB462" s="46">
        <v>0</v>
      </c>
      <c r="AC462" s="46">
        <v>0</v>
      </c>
      <c r="AD462" s="46">
        <v>0</v>
      </c>
      <c r="AG462" s="46">
        <v>0</v>
      </c>
      <c r="AH462" s="43">
        <f t="shared" si="80"/>
        <v>44197</v>
      </c>
      <c r="AI462" s="46"/>
      <c r="AJ462" s="43">
        <f t="shared" si="81"/>
        <v>44197</v>
      </c>
      <c r="AK462" s="43">
        <f t="shared" si="82"/>
        <v>62459</v>
      </c>
      <c r="AL462" s="47">
        <f t="shared" si="83"/>
        <v>600</v>
      </c>
      <c r="AM462" s="47">
        <f t="shared" si="84"/>
        <v>0</v>
      </c>
      <c r="AN462" s="47">
        <f t="shared" si="85"/>
        <v>600</v>
      </c>
      <c r="AO462" s="47">
        <f t="shared" si="86"/>
        <v>0</v>
      </c>
      <c r="AP462" s="47" t="b">
        <f t="shared" si="87"/>
        <v>0</v>
      </c>
      <c r="AQ462" s="47">
        <f t="shared" si="88"/>
        <v>0</v>
      </c>
      <c r="AR462" s="46">
        <f t="shared" si="89"/>
        <v>0</v>
      </c>
    </row>
    <row r="463" spans="2:45" x14ac:dyDescent="0.2">
      <c r="B463" s="40">
        <v>453</v>
      </c>
      <c r="C463" s="41" t="s">
        <v>1272</v>
      </c>
      <c r="D463" s="41" t="s">
        <v>924</v>
      </c>
      <c r="E463" s="41">
        <v>708</v>
      </c>
      <c r="F463" s="41" t="s">
        <v>783</v>
      </c>
      <c r="G463" s="41" t="str">
        <f t="shared" si="79"/>
        <v>TS</v>
      </c>
      <c r="H463" s="42">
        <v>12100085</v>
      </c>
      <c r="I463" s="43">
        <v>42464</v>
      </c>
      <c r="J463" s="43" t="s">
        <v>704</v>
      </c>
      <c r="K463" s="43" t="s">
        <v>704</v>
      </c>
      <c r="L463" s="44">
        <v>30</v>
      </c>
      <c r="M463" s="45" t="s">
        <v>1519</v>
      </c>
      <c r="N463" s="43" t="s">
        <v>704</v>
      </c>
      <c r="O463" s="43" t="s">
        <v>704</v>
      </c>
      <c r="P463" s="43" t="s">
        <v>534</v>
      </c>
      <c r="Q463" s="46">
        <v>13300</v>
      </c>
      <c r="R463" s="46">
        <v>0</v>
      </c>
      <c r="S463" s="46">
        <v>0</v>
      </c>
      <c r="T463" s="46">
        <v>0</v>
      </c>
      <c r="U463" s="46">
        <v>12571.4</v>
      </c>
      <c r="V463" s="46">
        <v>0</v>
      </c>
      <c r="W463" s="46">
        <v>728.60000000000036</v>
      </c>
      <c r="X463" s="46">
        <v>728.60000000000036</v>
      </c>
      <c r="Y463" s="46">
        <v>0</v>
      </c>
      <c r="Z463" s="46">
        <v>0</v>
      </c>
      <c r="AA463" s="46">
        <v>0</v>
      </c>
      <c r="AB463" s="46">
        <v>0</v>
      </c>
      <c r="AC463" s="46">
        <v>0</v>
      </c>
      <c r="AD463" s="46">
        <v>0</v>
      </c>
      <c r="AG463" s="46">
        <v>0</v>
      </c>
      <c r="AH463" s="43">
        <f t="shared" si="80"/>
        <v>42491</v>
      </c>
      <c r="AI463" s="46"/>
      <c r="AJ463" s="43">
        <f t="shared" si="81"/>
        <v>42491</v>
      </c>
      <c r="AK463" s="43">
        <f t="shared" si="82"/>
        <v>53448</v>
      </c>
      <c r="AL463" s="47">
        <f t="shared" si="83"/>
        <v>316</v>
      </c>
      <c r="AM463" s="47">
        <f t="shared" si="84"/>
        <v>0</v>
      </c>
      <c r="AN463" s="47">
        <f t="shared" si="85"/>
        <v>304</v>
      </c>
      <c r="AO463" s="47">
        <f t="shared" si="86"/>
        <v>12</v>
      </c>
      <c r="AP463" s="47" t="b">
        <f t="shared" si="87"/>
        <v>0</v>
      </c>
      <c r="AQ463" s="47">
        <f t="shared" si="88"/>
        <v>0</v>
      </c>
      <c r="AR463" s="46">
        <f t="shared" si="89"/>
        <v>0</v>
      </c>
    </row>
    <row r="464" spans="2:45" x14ac:dyDescent="0.2">
      <c r="B464" s="40">
        <v>454</v>
      </c>
      <c r="C464" s="41" t="s">
        <v>1272</v>
      </c>
      <c r="D464" s="41" t="s">
        <v>924</v>
      </c>
      <c r="E464" s="41">
        <v>708</v>
      </c>
      <c r="F464" s="41" t="s">
        <v>783</v>
      </c>
      <c r="G464" s="41" t="str">
        <f t="shared" si="79"/>
        <v>TS</v>
      </c>
      <c r="H464" s="42" t="s">
        <v>1510</v>
      </c>
      <c r="I464" s="43">
        <v>43830</v>
      </c>
      <c r="J464" s="43" t="s">
        <v>704</v>
      </c>
      <c r="K464" s="43" t="s">
        <v>704</v>
      </c>
      <c r="L464" s="44">
        <v>30</v>
      </c>
      <c r="M464" s="45" t="s">
        <v>1519</v>
      </c>
      <c r="N464" s="43" t="s">
        <v>704</v>
      </c>
      <c r="O464" s="43" t="s">
        <v>704</v>
      </c>
      <c r="P464" s="43" t="s">
        <v>534</v>
      </c>
      <c r="Q464" s="46">
        <v>32580.58</v>
      </c>
      <c r="R464" s="46">
        <v>0</v>
      </c>
      <c r="S464" s="46">
        <v>0</v>
      </c>
      <c r="T464" s="46">
        <v>0</v>
      </c>
      <c r="U464" s="46">
        <v>0</v>
      </c>
      <c r="V464" s="46">
        <v>0</v>
      </c>
      <c r="W464" s="46">
        <v>32580.58</v>
      </c>
      <c r="X464" s="46">
        <v>32580.58</v>
      </c>
      <c r="Y464" s="46">
        <v>0</v>
      </c>
      <c r="Z464" s="46">
        <v>0</v>
      </c>
      <c r="AA464" s="46">
        <v>0</v>
      </c>
      <c r="AB464" s="46">
        <v>0</v>
      </c>
      <c r="AC464" s="46">
        <v>0</v>
      </c>
      <c r="AD464" s="46">
        <v>0</v>
      </c>
      <c r="AG464" s="46">
        <v>0</v>
      </c>
      <c r="AH464" s="43">
        <f t="shared" si="80"/>
        <v>43831</v>
      </c>
      <c r="AI464" s="46"/>
      <c r="AJ464" s="43">
        <f t="shared" si="81"/>
        <v>43831</v>
      </c>
      <c r="AK464" s="43">
        <f t="shared" si="82"/>
        <v>54789</v>
      </c>
      <c r="AL464" s="47">
        <f t="shared" si="83"/>
        <v>360</v>
      </c>
      <c r="AM464" s="47">
        <f t="shared" si="84"/>
        <v>0</v>
      </c>
      <c r="AN464" s="47">
        <f t="shared" si="85"/>
        <v>348</v>
      </c>
      <c r="AO464" s="47">
        <f t="shared" si="86"/>
        <v>12</v>
      </c>
      <c r="AP464" s="47" t="b">
        <f t="shared" si="87"/>
        <v>0</v>
      </c>
      <c r="AQ464" s="47">
        <f t="shared" si="88"/>
        <v>0</v>
      </c>
      <c r="AR464" s="46">
        <f t="shared" si="89"/>
        <v>0</v>
      </c>
    </row>
    <row r="465" spans="2:45" x14ac:dyDescent="0.2">
      <c r="B465" s="40">
        <v>455</v>
      </c>
      <c r="C465" s="41" t="s">
        <v>1273</v>
      </c>
      <c r="D465" s="41" t="s">
        <v>924</v>
      </c>
      <c r="E465" s="41">
        <v>708</v>
      </c>
      <c r="F465" s="41" t="s">
        <v>806</v>
      </c>
      <c r="G465" s="41" t="str">
        <f t="shared" si="79"/>
        <v>TS</v>
      </c>
      <c r="H465" s="42" t="s">
        <v>1511</v>
      </c>
      <c r="I465" s="43">
        <v>41486</v>
      </c>
      <c r="J465" s="43" t="s">
        <v>704</v>
      </c>
      <c r="K465" s="43" t="s">
        <v>704</v>
      </c>
      <c r="L465" s="44">
        <v>33</v>
      </c>
      <c r="M465" s="45" t="s">
        <v>1519</v>
      </c>
      <c r="N465" s="43" t="s">
        <v>704</v>
      </c>
      <c r="O465" s="43" t="s">
        <v>704</v>
      </c>
      <c r="P465" s="43" t="s">
        <v>534</v>
      </c>
      <c r="Q465" s="46">
        <v>355999.46</v>
      </c>
      <c r="R465" s="46">
        <v>355999.46</v>
      </c>
      <c r="S465" s="46">
        <v>0</v>
      </c>
      <c r="T465" s="46">
        <v>0</v>
      </c>
      <c r="U465" s="46">
        <v>0</v>
      </c>
      <c r="V465" s="46">
        <v>0</v>
      </c>
      <c r="W465" s="46">
        <v>0</v>
      </c>
      <c r="X465" s="46">
        <v>0</v>
      </c>
      <c r="Y465" s="46">
        <v>0</v>
      </c>
      <c r="Z465" s="46">
        <v>0</v>
      </c>
      <c r="AA465" s="46">
        <v>0</v>
      </c>
      <c r="AB465" s="46">
        <v>0</v>
      </c>
      <c r="AC465" s="46">
        <v>0</v>
      </c>
      <c r="AD465" s="46">
        <v>0</v>
      </c>
      <c r="AG465" s="46">
        <v>0</v>
      </c>
      <c r="AH465" s="43">
        <f t="shared" si="80"/>
        <v>41487</v>
      </c>
      <c r="AI465" s="46"/>
      <c r="AJ465" s="43">
        <f t="shared" si="81"/>
        <v>41487</v>
      </c>
      <c r="AK465" s="43">
        <f t="shared" si="82"/>
        <v>53540</v>
      </c>
      <c r="AL465" s="47">
        <f t="shared" si="83"/>
        <v>319</v>
      </c>
      <c r="AM465" s="47">
        <f t="shared" si="84"/>
        <v>0</v>
      </c>
      <c r="AN465" s="47">
        <f t="shared" si="85"/>
        <v>307</v>
      </c>
      <c r="AO465" s="47">
        <f t="shared" si="86"/>
        <v>12</v>
      </c>
      <c r="AP465" s="47" t="b">
        <f t="shared" si="87"/>
        <v>0</v>
      </c>
      <c r="AQ465" s="47">
        <f t="shared" si="88"/>
        <v>0</v>
      </c>
      <c r="AR465" s="46">
        <f t="shared" si="89"/>
        <v>0</v>
      </c>
    </row>
    <row r="466" spans="2:45" x14ac:dyDescent="0.2">
      <c r="B466" s="40">
        <v>456</v>
      </c>
      <c r="C466" s="41" t="s">
        <v>1273</v>
      </c>
      <c r="D466" s="41" t="s">
        <v>924</v>
      </c>
      <c r="E466" s="41">
        <v>708</v>
      </c>
      <c r="F466" s="41" t="s">
        <v>806</v>
      </c>
      <c r="G466" s="41" t="str">
        <f t="shared" si="79"/>
        <v>TS</v>
      </c>
      <c r="H466" s="42" t="s">
        <v>1512</v>
      </c>
      <c r="I466" s="43">
        <v>43830</v>
      </c>
      <c r="J466" s="43" t="s">
        <v>704</v>
      </c>
      <c r="K466" s="43" t="s">
        <v>704</v>
      </c>
      <c r="L466" s="44">
        <v>33</v>
      </c>
      <c r="M466" s="45" t="s">
        <v>1519</v>
      </c>
      <c r="N466" s="43" t="s">
        <v>704</v>
      </c>
      <c r="O466" s="43" t="s">
        <v>704</v>
      </c>
      <c r="P466" s="43" t="s">
        <v>534</v>
      </c>
      <c r="Q466" s="46">
        <v>39364.75</v>
      </c>
      <c r="R466" s="46">
        <v>0</v>
      </c>
      <c r="S466" s="46">
        <v>0</v>
      </c>
      <c r="T466" s="46">
        <v>0</v>
      </c>
      <c r="U466" s="46">
        <v>0</v>
      </c>
      <c r="V466" s="46">
        <v>0</v>
      </c>
      <c r="W466" s="46">
        <v>39364.75</v>
      </c>
      <c r="X466" s="46">
        <v>39364.75</v>
      </c>
      <c r="Y466" s="46">
        <v>0</v>
      </c>
      <c r="Z466" s="46">
        <v>0</v>
      </c>
      <c r="AA466" s="46">
        <v>0</v>
      </c>
      <c r="AB466" s="46">
        <v>0</v>
      </c>
      <c r="AC466" s="46">
        <v>0</v>
      </c>
      <c r="AD466" s="46">
        <v>0</v>
      </c>
      <c r="AG466" s="46">
        <v>0</v>
      </c>
      <c r="AH466" s="43">
        <f t="shared" si="80"/>
        <v>43831</v>
      </c>
      <c r="AI466" s="46"/>
      <c r="AJ466" s="43">
        <f t="shared" si="81"/>
        <v>43831</v>
      </c>
      <c r="AK466" s="43">
        <f t="shared" si="82"/>
        <v>55885</v>
      </c>
      <c r="AL466" s="47">
        <f t="shared" si="83"/>
        <v>396</v>
      </c>
      <c r="AM466" s="47">
        <f t="shared" si="84"/>
        <v>0</v>
      </c>
      <c r="AN466" s="47">
        <f t="shared" si="85"/>
        <v>384</v>
      </c>
      <c r="AO466" s="47">
        <f t="shared" si="86"/>
        <v>12</v>
      </c>
      <c r="AP466" s="47" t="b">
        <f t="shared" si="87"/>
        <v>0</v>
      </c>
      <c r="AQ466" s="47">
        <f t="shared" si="88"/>
        <v>0</v>
      </c>
      <c r="AR466" s="46">
        <f t="shared" si="89"/>
        <v>0</v>
      </c>
    </row>
    <row r="467" spans="2:45" x14ac:dyDescent="0.2">
      <c r="B467" s="40">
        <v>457</v>
      </c>
      <c r="C467" s="41" t="s">
        <v>1274</v>
      </c>
      <c r="D467" s="41" t="s">
        <v>965</v>
      </c>
      <c r="E467" s="41">
        <v>706</v>
      </c>
      <c r="F467" s="41" t="s">
        <v>757</v>
      </c>
      <c r="G467" s="41" t="str">
        <f t="shared" si="79"/>
        <v>TS</v>
      </c>
      <c r="H467" s="42" t="s">
        <v>1513</v>
      </c>
      <c r="I467" s="43">
        <v>41152</v>
      </c>
      <c r="J467" s="43" t="s">
        <v>704</v>
      </c>
      <c r="K467" s="43" t="s">
        <v>704</v>
      </c>
      <c r="L467" s="44">
        <v>50</v>
      </c>
      <c r="M467" s="45">
        <v>50</v>
      </c>
      <c r="N467" s="43" t="s">
        <v>704</v>
      </c>
      <c r="O467" s="43" t="s">
        <v>704</v>
      </c>
      <c r="P467" s="43" t="s">
        <v>534</v>
      </c>
      <c r="Q467" s="46">
        <v>270175.77</v>
      </c>
      <c r="R467" s="46">
        <v>0</v>
      </c>
      <c r="S467" s="46">
        <v>0</v>
      </c>
      <c r="T467" s="46">
        <v>0</v>
      </c>
      <c r="U467" s="46">
        <v>0</v>
      </c>
      <c r="V467" s="46">
        <v>0</v>
      </c>
      <c r="W467" s="46">
        <v>270175.77</v>
      </c>
      <c r="X467" s="46">
        <v>0</v>
      </c>
      <c r="Y467" s="46">
        <v>0</v>
      </c>
      <c r="Z467" s="46">
        <v>270175.77</v>
      </c>
      <c r="AA467" s="46">
        <v>53202.73000000001</v>
      </c>
      <c r="AB467" s="46">
        <v>216973.04</v>
      </c>
      <c r="AC467" s="46">
        <v>5207.3530359218157</v>
      </c>
      <c r="AD467" s="46">
        <v>0</v>
      </c>
      <c r="AG467" s="46">
        <v>222180.3961993308</v>
      </c>
      <c r="AH467" s="43">
        <f t="shared" si="80"/>
        <v>41153</v>
      </c>
      <c r="AI467" s="43"/>
      <c r="AJ467" s="43">
        <f t="shared" si="81"/>
        <v>41153</v>
      </c>
      <c r="AK467" s="43">
        <f t="shared" si="82"/>
        <v>59415</v>
      </c>
      <c r="AL467" s="47">
        <f t="shared" si="83"/>
        <v>512</v>
      </c>
      <c r="AM467" s="47">
        <f t="shared" si="84"/>
        <v>433.94608632681798</v>
      </c>
      <c r="AN467" s="47">
        <f t="shared" si="85"/>
        <v>500</v>
      </c>
      <c r="AO467" s="47">
        <f t="shared" si="86"/>
        <v>12</v>
      </c>
      <c r="AP467" s="47" t="b">
        <f t="shared" si="87"/>
        <v>0</v>
      </c>
      <c r="AQ467" s="47">
        <f t="shared" si="88"/>
        <v>5207.3530359218157</v>
      </c>
      <c r="AR467" s="46">
        <f t="shared" si="89"/>
        <v>0</v>
      </c>
      <c r="AS467" s="48"/>
    </row>
    <row r="468" spans="2:45" x14ac:dyDescent="0.2">
      <c r="B468" s="40">
        <v>458</v>
      </c>
      <c r="C468" s="41" t="s">
        <v>1274</v>
      </c>
      <c r="D468" s="41" t="s">
        <v>965</v>
      </c>
      <c r="E468" s="41">
        <v>706</v>
      </c>
      <c r="F468" s="41" t="s">
        <v>757</v>
      </c>
      <c r="G468" s="41" t="str">
        <f t="shared" si="79"/>
        <v>TS</v>
      </c>
      <c r="H468" s="42" t="s">
        <v>1514</v>
      </c>
      <c r="I468" s="43">
        <v>44196</v>
      </c>
      <c r="J468" s="43" t="s">
        <v>704</v>
      </c>
      <c r="K468" s="43" t="s">
        <v>704</v>
      </c>
      <c r="L468" s="44">
        <v>50</v>
      </c>
      <c r="M468" s="45">
        <v>50</v>
      </c>
      <c r="N468" s="43" t="s">
        <v>704</v>
      </c>
      <c r="O468" s="43" t="s">
        <v>704</v>
      </c>
      <c r="P468" s="43" t="s">
        <v>534</v>
      </c>
      <c r="Q468" s="46">
        <v>1820</v>
      </c>
      <c r="R468" s="46">
        <v>0</v>
      </c>
      <c r="S468" s="46">
        <v>0</v>
      </c>
      <c r="T468" s="46">
        <v>0</v>
      </c>
      <c r="U468" s="46">
        <v>0</v>
      </c>
      <c r="V468" s="46">
        <v>0</v>
      </c>
      <c r="W468" s="46">
        <v>1820</v>
      </c>
      <c r="X468" s="46">
        <v>1820</v>
      </c>
      <c r="Y468" s="46">
        <v>0</v>
      </c>
      <c r="Z468" s="46">
        <v>0</v>
      </c>
      <c r="AA468" s="46">
        <v>0</v>
      </c>
      <c r="AB468" s="46">
        <v>0</v>
      </c>
      <c r="AC468" s="46">
        <v>0</v>
      </c>
      <c r="AD468" s="46">
        <v>0</v>
      </c>
      <c r="AG468" s="46">
        <v>0</v>
      </c>
      <c r="AH468" s="43">
        <f t="shared" si="80"/>
        <v>44197</v>
      </c>
      <c r="AI468" s="46"/>
      <c r="AJ468" s="43">
        <f t="shared" si="81"/>
        <v>44197</v>
      </c>
      <c r="AK468" s="43">
        <f t="shared" si="82"/>
        <v>62459</v>
      </c>
      <c r="AL468" s="47">
        <f t="shared" si="83"/>
        <v>600</v>
      </c>
      <c r="AM468" s="47">
        <f t="shared" si="84"/>
        <v>0</v>
      </c>
      <c r="AN468" s="47">
        <f t="shared" si="85"/>
        <v>600</v>
      </c>
      <c r="AO468" s="47">
        <f t="shared" si="86"/>
        <v>0</v>
      </c>
      <c r="AP468" s="47" t="b">
        <f t="shared" si="87"/>
        <v>0</v>
      </c>
      <c r="AQ468" s="47">
        <f t="shared" si="88"/>
        <v>0</v>
      </c>
      <c r="AR468" s="46">
        <f t="shared" si="89"/>
        <v>0</v>
      </c>
    </row>
    <row r="469" spans="2:45" x14ac:dyDescent="0.2">
      <c r="B469" s="40">
        <v>459</v>
      </c>
      <c r="C469" s="41" t="s">
        <v>1275</v>
      </c>
      <c r="D469" s="41" t="s">
        <v>924</v>
      </c>
      <c r="E469" s="41">
        <v>708</v>
      </c>
      <c r="F469" s="41" t="s">
        <v>783</v>
      </c>
      <c r="G469" s="41" t="str">
        <f t="shared" si="79"/>
        <v>TS</v>
      </c>
      <c r="H469" s="42">
        <v>12100083</v>
      </c>
      <c r="I469" s="43">
        <v>42464</v>
      </c>
      <c r="J469" s="43" t="s">
        <v>704</v>
      </c>
      <c r="K469" s="43" t="s">
        <v>704</v>
      </c>
      <c r="L469" s="44">
        <v>30</v>
      </c>
      <c r="M469" s="45" t="s">
        <v>1519</v>
      </c>
      <c r="N469" s="43" t="s">
        <v>704</v>
      </c>
      <c r="O469" s="43" t="s">
        <v>704</v>
      </c>
      <c r="P469" s="43" t="s">
        <v>534</v>
      </c>
      <c r="Q469" s="46">
        <v>16090</v>
      </c>
      <c r="R469" s="46">
        <v>0</v>
      </c>
      <c r="S469" s="46">
        <v>0</v>
      </c>
      <c r="T469" s="46">
        <v>0</v>
      </c>
      <c r="U469" s="46">
        <v>14803.19</v>
      </c>
      <c r="V469" s="46">
        <v>0</v>
      </c>
      <c r="W469" s="46">
        <v>1286.8099999999995</v>
      </c>
      <c r="X469" s="46">
        <v>1286.8099999999995</v>
      </c>
      <c r="Y469" s="46">
        <v>0</v>
      </c>
      <c r="Z469" s="46">
        <v>0</v>
      </c>
      <c r="AA469" s="46">
        <v>0</v>
      </c>
      <c r="AB469" s="46">
        <v>0</v>
      </c>
      <c r="AC469" s="46">
        <v>0</v>
      </c>
      <c r="AD469" s="46">
        <v>0</v>
      </c>
      <c r="AG469" s="46">
        <v>0</v>
      </c>
      <c r="AH469" s="43">
        <f t="shared" si="80"/>
        <v>42491</v>
      </c>
      <c r="AI469" s="46"/>
      <c r="AJ469" s="43">
        <f t="shared" si="81"/>
        <v>42491</v>
      </c>
      <c r="AK469" s="43">
        <f t="shared" si="82"/>
        <v>53448</v>
      </c>
      <c r="AL469" s="47">
        <f t="shared" si="83"/>
        <v>316</v>
      </c>
      <c r="AM469" s="47">
        <f t="shared" si="84"/>
        <v>0</v>
      </c>
      <c r="AN469" s="47">
        <f t="shared" si="85"/>
        <v>304</v>
      </c>
      <c r="AO469" s="47">
        <f t="shared" si="86"/>
        <v>12</v>
      </c>
      <c r="AP469" s="47" t="b">
        <f t="shared" si="87"/>
        <v>0</v>
      </c>
      <c r="AQ469" s="47">
        <f t="shared" si="88"/>
        <v>0</v>
      </c>
      <c r="AR469" s="46">
        <f t="shared" si="89"/>
        <v>0</v>
      </c>
    </row>
    <row r="470" spans="2:45" x14ac:dyDescent="0.2">
      <c r="B470" s="40">
        <v>460</v>
      </c>
      <c r="C470" s="41" t="s">
        <v>1275</v>
      </c>
      <c r="D470" s="41" t="s">
        <v>1261</v>
      </c>
      <c r="E470" s="41">
        <v>712</v>
      </c>
      <c r="F470" s="41" t="s">
        <v>783</v>
      </c>
      <c r="G470" s="41" t="str">
        <f t="shared" si="79"/>
        <v>TS</v>
      </c>
      <c r="H470" s="42" t="s">
        <v>1515</v>
      </c>
      <c r="I470" s="43">
        <v>44196</v>
      </c>
      <c r="J470" s="43" t="s">
        <v>704</v>
      </c>
      <c r="K470" s="43" t="s">
        <v>704</v>
      </c>
      <c r="L470" s="44">
        <v>30</v>
      </c>
      <c r="M470" s="45">
        <v>30</v>
      </c>
      <c r="N470" s="43" t="s">
        <v>704</v>
      </c>
      <c r="O470" s="43" t="s">
        <v>704</v>
      </c>
      <c r="P470" s="43" t="s">
        <v>534</v>
      </c>
      <c r="Q470" s="46">
        <v>129689.41</v>
      </c>
      <c r="R470" s="46">
        <v>0</v>
      </c>
      <c r="S470" s="46">
        <v>0</v>
      </c>
      <c r="T470" s="46">
        <v>0</v>
      </c>
      <c r="U470" s="46">
        <v>0</v>
      </c>
      <c r="V470" s="46">
        <v>0</v>
      </c>
      <c r="W470" s="46">
        <v>129689.41</v>
      </c>
      <c r="X470" s="46">
        <v>129689.41</v>
      </c>
      <c r="Y470" s="46">
        <v>0</v>
      </c>
      <c r="Z470" s="46">
        <v>0</v>
      </c>
      <c r="AA470" s="46">
        <v>0</v>
      </c>
      <c r="AB470" s="46">
        <v>0</v>
      </c>
      <c r="AC470" s="46">
        <v>0</v>
      </c>
      <c r="AD470" s="46">
        <v>0</v>
      </c>
      <c r="AG470" s="46">
        <v>0</v>
      </c>
      <c r="AH470" s="43">
        <f t="shared" si="80"/>
        <v>44197</v>
      </c>
      <c r="AI470" s="46"/>
      <c r="AJ470" s="43">
        <f t="shared" si="81"/>
        <v>44197</v>
      </c>
      <c r="AK470" s="43">
        <f t="shared" si="82"/>
        <v>55154</v>
      </c>
      <c r="AL470" s="47">
        <f t="shared" si="83"/>
        <v>360</v>
      </c>
      <c r="AM470" s="47">
        <f t="shared" si="84"/>
        <v>0</v>
      </c>
      <c r="AN470" s="47">
        <f t="shared" si="85"/>
        <v>360</v>
      </c>
      <c r="AO470" s="47">
        <f t="shared" si="86"/>
        <v>0</v>
      </c>
      <c r="AP470" s="47" t="b">
        <f t="shared" si="87"/>
        <v>0</v>
      </c>
      <c r="AQ470" s="47">
        <f t="shared" si="88"/>
        <v>0</v>
      </c>
      <c r="AR470" s="46">
        <f t="shared" si="89"/>
        <v>0</v>
      </c>
    </row>
    <row r="471" spans="2:45" x14ac:dyDescent="0.2">
      <c r="B471" s="40">
        <v>461</v>
      </c>
      <c r="C471" s="41" t="s">
        <v>1276</v>
      </c>
      <c r="D471" s="41" t="s">
        <v>963</v>
      </c>
      <c r="E471" s="41">
        <v>707</v>
      </c>
      <c r="F471" s="41" t="s">
        <v>757</v>
      </c>
      <c r="G471" s="41" t="str">
        <f t="shared" si="79"/>
        <v>TS</v>
      </c>
      <c r="H471" s="42" t="s">
        <v>1516</v>
      </c>
      <c r="I471" s="43">
        <v>41975</v>
      </c>
      <c r="J471" s="43" t="s">
        <v>704</v>
      </c>
      <c r="K471" s="43" t="s">
        <v>704</v>
      </c>
      <c r="L471" s="44">
        <v>40</v>
      </c>
      <c r="M471" s="45">
        <v>40</v>
      </c>
      <c r="N471" s="43" t="s">
        <v>704</v>
      </c>
      <c r="O471" s="43" t="s">
        <v>704</v>
      </c>
      <c r="P471" s="43" t="s">
        <v>534</v>
      </c>
      <c r="Q471" s="46">
        <v>126563.95</v>
      </c>
      <c r="R471" s="46">
        <v>0</v>
      </c>
      <c r="S471" s="46">
        <v>0</v>
      </c>
      <c r="T471" s="46">
        <v>0</v>
      </c>
      <c r="U471" s="46">
        <v>0</v>
      </c>
      <c r="V471" s="46">
        <v>0</v>
      </c>
      <c r="W471" s="46">
        <v>126563.95</v>
      </c>
      <c r="X471" s="46">
        <v>0</v>
      </c>
      <c r="Y471" s="46">
        <v>0</v>
      </c>
      <c r="Z471" s="46">
        <v>126563.95</v>
      </c>
      <c r="AA471" s="46">
        <v>18991.72</v>
      </c>
      <c r="AB471" s="46">
        <v>107572.23</v>
      </c>
      <c r="AC471" s="46">
        <v>3163.8889986741792</v>
      </c>
      <c r="AD471" s="46">
        <v>0</v>
      </c>
      <c r="AG471" s="46">
        <v>110736.11495359628</v>
      </c>
      <c r="AH471" s="43">
        <f t="shared" si="80"/>
        <v>42005</v>
      </c>
      <c r="AI471" s="43"/>
      <c r="AJ471" s="43">
        <f t="shared" si="81"/>
        <v>42005</v>
      </c>
      <c r="AK471" s="43">
        <f t="shared" si="82"/>
        <v>56615</v>
      </c>
      <c r="AL471" s="47">
        <f t="shared" si="83"/>
        <v>420</v>
      </c>
      <c r="AM471" s="47">
        <f t="shared" si="84"/>
        <v>263.6574165561816</v>
      </c>
      <c r="AN471" s="47">
        <f t="shared" si="85"/>
        <v>408</v>
      </c>
      <c r="AO471" s="47">
        <f t="shared" si="86"/>
        <v>12</v>
      </c>
      <c r="AP471" s="47" t="b">
        <f t="shared" si="87"/>
        <v>0</v>
      </c>
      <c r="AQ471" s="47">
        <f t="shared" si="88"/>
        <v>3163.8889986741792</v>
      </c>
      <c r="AR471" s="46">
        <f t="shared" si="89"/>
        <v>0</v>
      </c>
      <c r="AS471" s="48"/>
    </row>
    <row r="472" spans="2:45" x14ac:dyDescent="0.2">
      <c r="B472" s="40">
        <v>462</v>
      </c>
      <c r="C472" s="41" t="s">
        <v>1276</v>
      </c>
      <c r="D472" s="41" t="s">
        <v>965</v>
      </c>
      <c r="E472" s="41">
        <v>706</v>
      </c>
      <c r="F472" s="41" t="s">
        <v>757</v>
      </c>
      <c r="G472" s="41" t="str">
        <f t="shared" si="79"/>
        <v>TS</v>
      </c>
      <c r="H472" s="42" t="s">
        <v>1517</v>
      </c>
      <c r="I472" s="43">
        <v>44196</v>
      </c>
      <c r="J472" s="43" t="s">
        <v>704</v>
      </c>
      <c r="K472" s="43" t="s">
        <v>704</v>
      </c>
      <c r="L472" s="44">
        <v>50</v>
      </c>
      <c r="M472" s="45">
        <v>50</v>
      </c>
      <c r="N472" s="43" t="s">
        <v>704</v>
      </c>
      <c r="O472" s="43" t="s">
        <v>704</v>
      </c>
      <c r="P472" s="43" t="s">
        <v>534</v>
      </c>
      <c r="Q472" s="46">
        <v>1071.74</v>
      </c>
      <c r="R472" s="46">
        <v>0</v>
      </c>
      <c r="S472" s="46">
        <v>0</v>
      </c>
      <c r="T472" s="46">
        <v>0</v>
      </c>
      <c r="U472" s="46">
        <v>0</v>
      </c>
      <c r="V472" s="46">
        <v>0</v>
      </c>
      <c r="W472" s="46">
        <v>1071.74</v>
      </c>
      <c r="X472" s="46">
        <v>1071.74</v>
      </c>
      <c r="Y472" s="46">
        <v>0</v>
      </c>
      <c r="Z472" s="46">
        <v>0</v>
      </c>
      <c r="AA472" s="46">
        <v>0</v>
      </c>
      <c r="AB472" s="46">
        <v>0</v>
      </c>
      <c r="AC472" s="46">
        <v>0</v>
      </c>
      <c r="AD472" s="46">
        <v>0</v>
      </c>
      <c r="AG472" s="46">
        <v>0</v>
      </c>
      <c r="AH472" s="43">
        <f t="shared" si="80"/>
        <v>44197</v>
      </c>
      <c r="AI472" s="46"/>
      <c r="AJ472" s="43">
        <f t="shared" si="81"/>
        <v>44197</v>
      </c>
      <c r="AK472" s="43">
        <f t="shared" si="82"/>
        <v>62459</v>
      </c>
      <c r="AL472" s="47">
        <f t="shared" si="83"/>
        <v>600</v>
      </c>
      <c r="AM472" s="47">
        <f t="shared" si="84"/>
        <v>0</v>
      </c>
      <c r="AN472" s="47">
        <f t="shared" si="85"/>
        <v>600</v>
      </c>
      <c r="AO472" s="47">
        <f t="shared" si="86"/>
        <v>0</v>
      </c>
      <c r="AP472" s="47" t="b">
        <f t="shared" si="87"/>
        <v>0</v>
      </c>
      <c r="AQ472" s="47">
        <f t="shared" si="88"/>
        <v>0</v>
      </c>
      <c r="AR472" s="46">
        <f t="shared" si="89"/>
        <v>0</v>
      </c>
    </row>
    <row r="473" spans="2:45" x14ac:dyDescent="0.2">
      <c r="B473" s="40">
        <v>463</v>
      </c>
      <c r="C473" s="41" t="s">
        <v>1260</v>
      </c>
      <c r="D473" s="41" t="s">
        <v>1261</v>
      </c>
      <c r="E473" s="41">
        <v>712</v>
      </c>
      <c r="F473" s="41" t="s">
        <v>783</v>
      </c>
      <c r="G473" s="41" t="str">
        <f t="shared" si="79"/>
        <v>TS</v>
      </c>
      <c r="H473" s="42" t="s">
        <v>1518</v>
      </c>
      <c r="I473" s="43">
        <v>44196</v>
      </c>
      <c r="J473" s="43" t="s">
        <v>704</v>
      </c>
      <c r="K473" s="43" t="s">
        <v>704</v>
      </c>
      <c r="L473" s="44">
        <v>30</v>
      </c>
      <c r="M473" s="45">
        <v>30</v>
      </c>
      <c r="N473" s="43" t="s">
        <v>704</v>
      </c>
      <c r="O473" s="43" t="s">
        <v>704</v>
      </c>
      <c r="P473" s="43" t="s">
        <v>534</v>
      </c>
      <c r="Q473" s="46">
        <v>61388</v>
      </c>
      <c r="R473" s="46">
        <v>0</v>
      </c>
      <c r="S473" s="46">
        <v>0</v>
      </c>
      <c r="T473" s="46">
        <v>0</v>
      </c>
      <c r="U473" s="46">
        <v>0</v>
      </c>
      <c r="V473" s="46">
        <v>0</v>
      </c>
      <c r="W473" s="46">
        <v>61388</v>
      </c>
      <c r="X473" s="46">
        <v>61388</v>
      </c>
      <c r="Y473" s="46">
        <v>0</v>
      </c>
      <c r="Z473" s="46">
        <v>0</v>
      </c>
      <c r="AA473" s="46">
        <v>0</v>
      </c>
      <c r="AB473" s="46">
        <v>0</v>
      </c>
      <c r="AC473" s="46">
        <v>0</v>
      </c>
      <c r="AD473" s="46">
        <v>0</v>
      </c>
      <c r="AG473" s="46">
        <v>0</v>
      </c>
      <c r="AH473" s="43">
        <f t="shared" si="80"/>
        <v>44197</v>
      </c>
      <c r="AI473" s="46"/>
      <c r="AJ473" s="43">
        <f t="shared" si="81"/>
        <v>44197</v>
      </c>
      <c r="AK473" s="43">
        <f t="shared" si="82"/>
        <v>55154</v>
      </c>
      <c r="AL473" s="47">
        <f t="shared" si="83"/>
        <v>360</v>
      </c>
      <c r="AM473" s="47">
        <f t="shared" si="84"/>
        <v>0</v>
      </c>
      <c r="AN473" s="47">
        <f t="shared" si="85"/>
        <v>360</v>
      </c>
      <c r="AO473" s="47">
        <f t="shared" si="86"/>
        <v>0</v>
      </c>
      <c r="AP473" s="47" t="b">
        <f t="shared" si="87"/>
        <v>0</v>
      </c>
      <c r="AQ473" s="47">
        <f t="shared" si="88"/>
        <v>0</v>
      </c>
      <c r="AR473" s="46">
        <f t="shared" si="89"/>
        <v>0</v>
      </c>
    </row>
  </sheetData>
  <autoFilter ref="B10:AS473" xr:uid="{026D5E14-B436-4FED-A73A-794E122E331E}"/>
  <mergeCells count="44">
    <mergeCell ref="M4:M8"/>
    <mergeCell ref="B4:B9"/>
    <mergeCell ref="C4:C9"/>
    <mergeCell ref="D4:D9"/>
    <mergeCell ref="E4:E9"/>
    <mergeCell ref="F4:F9"/>
    <mergeCell ref="G4:G9"/>
    <mergeCell ref="H4:H9"/>
    <mergeCell ref="I4:I9"/>
    <mergeCell ref="J4:J9"/>
    <mergeCell ref="K4:K9"/>
    <mergeCell ref="L4:L8"/>
    <mergeCell ref="AJ5:AJ8"/>
    <mergeCell ref="N4:N9"/>
    <mergeCell ref="O4:O9"/>
    <mergeCell ref="P4:P9"/>
    <mergeCell ref="Q4:AB4"/>
    <mergeCell ref="Q5:Q8"/>
    <mergeCell ref="R5:W5"/>
    <mergeCell ref="X5:X8"/>
    <mergeCell ref="Y5:Y8"/>
    <mergeCell ref="Z5:AB5"/>
    <mergeCell ref="AB6:AB8"/>
    <mergeCell ref="AC5:AC8"/>
    <mergeCell ref="AD5:AD8"/>
    <mergeCell ref="AG5:AG8"/>
    <mergeCell ref="AH5:AH8"/>
    <mergeCell ref="AI5:AI8"/>
    <mergeCell ref="AQ5:AQ8"/>
    <mergeCell ref="AR5:AR8"/>
    <mergeCell ref="R6:R8"/>
    <mergeCell ref="S6:S8"/>
    <mergeCell ref="T6:T8"/>
    <mergeCell ref="U6:U8"/>
    <mergeCell ref="V6:V8"/>
    <mergeCell ref="W6:W8"/>
    <mergeCell ref="Z6:Z8"/>
    <mergeCell ref="AA6:AA8"/>
    <mergeCell ref="AK5:AK8"/>
    <mergeCell ref="AL5:AL8"/>
    <mergeCell ref="AM5:AM8"/>
    <mergeCell ref="AN5:AN8"/>
    <mergeCell ref="AO5:AO8"/>
    <mergeCell ref="AP5:AP8"/>
  </mergeCells>
  <conditionalFormatting sqref="H11:H473">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TU &gt;</vt:lpstr>
      <vt:lpstr>3.1</vt:lpstr>
      <vt:lpstr>3.2</vt:lpstr>
      <vt:lpstr>3.3</vt:lpstr>
      <vt:lpstr>3.4</vt:lpstr>
      <vt:lpstr>3.5</vt:lpstr>
      <vt:lpstr>Turtas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dc:creator>
  <cp:lastModifiedBy>Monika</cp:lastModifiedBy>
  <dcterms:created xsi:type="dcterms:W3CDTF">2015-06-05T18:19:34Z</dcterms:created>
  <dcterms:modified xsi:type="dcterms:W3CDTF">2021-06-21T12:58:34Z</dcterms:modified>
</cp:coreProperties>
</file>