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o\Desktop\DSAIS2022\Šilumos kaina 2022\Šilumos kainos nauja skaičiuoklė (svertinė kaina)\"/>
    </mc:Choice>
  </mc:AlternateContent>
  <xr:revisionPtr revIDLastSave="0" documentId="13_ncr:1_{244D4CD8-FF77-49CC-95FA-C35A565323C6}" xr6:coauthVersionLast="47" xr6:coauthVersionMax="47" xr10:uidLastSave="{00000000-0000-0000-0000-000000000000}"/>
  <bookViews>
    <workbookView xWindow="-108" yWindow="-108" windowWidth="23256" windowHeight="12456" xr2:uid="{6E3B2E7D-C46D-4803-80D2-E5787E6314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5" i="1" l="1"/>
  <c r="E127" i="1"/>
  <c r="E109" i="1"/>
  <c r="E97" i="1"/>
  <c r="E88" i="1"/>
  <c r="E48" i="1"/>
  <c r="E12" i="1"/>
  <c r="E120" i="1" l="1"/>
  <c r="E122" i="1" s="1"/>
  <c r="E123" i="1" s="1"/>
  <c r="E125" i="1"/>
</calcChain>
</file>

<file path=xl/sharedStrings.xml><?xml version="1.0" encoding="utf-8"?>
<sst xmlns="http://schemas.openxmlformats.org/spreadsheetml/2006/main" count="479" uniqueCount="230">
  <si>
    <t>Ūkio subjektas: Viešoji įstaiga Velžio komunalinis ūkis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</si>
  <si>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</si>
  <si>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</si>
  <si>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</si>
  <si>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</si>
  <si>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</si>
  <si>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</si>
  <si>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</si>
  <si>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1.</t>
  </si>
  <si>
    <t>1.1.</t>
  </si>
  <si>
    <t>ct/kWh</t>
  </si>
  <si>
    <t>1.1.1.</t>
  </si>
  <si>
    <t>1.1.2</t>
  </si>
  <si>
    <t>formulė</t>
  </si>
  <si>
    <t>THG,KD = TH,KD = TH,KD,dv, = 0,18 + (20 107 × pf )× 100 / 18 531 063</t>
  </si>
  <si>
    <t>1.2.</t>
  </si>
  <si>
    <t>Vidutinė svertinė kuro kaina, taikoma šilumos kainos skaičiavime</t>
  </si>
  <si>
    <t>Eur/MWh</t>
  </si>
  <si>
    <t>1.2.1.</t>
  </si>
  <si>
    <t>Gamtinės dujos</t>
  </si>
  <si>
    <t>1.2.1.1.</t>
  </si>
  <si>
    <t>kuro kaina, taikoma šilumos kainos skaičiavimuose</t>
  </si>
  <si>
    <t xml:space="preserve">Eur/MWh </t>
  </si>
  <si>
    <t>1.2.1.2.</t>
  </si>
  <si>
    <t>kuro kiekis, taikomas šilumos kainos skaičiavimuose</t>
  </si>
  <si>
    <t>MWh</t>
  </si>
  <si>
    <t>1.2.1.3.</t>
  </si>
  <si>
    <t>gamtinių dujų transporatvimo sąnaudos, taikomos šilumos kainos skaičiavimuose</t>
  </si>
  <si>
    <t>Eur</t>
  </si>
  <si>
    <t>1.2.2.</t>
  </si>
  <si>
    <t>Medienos kilmės biokuras</t>
  </si>
  <si>
    <t>1.2.2.1.</t>
  </si>
  <si>
    <t>1.2.2.2.</t>
  </si>
  <si>
    <t>kuro kiekis, taikomas šilumos kainos skaičiavime</t>
  </si>
  <si>
    <t xml:space="preserve">MWh </t>
  </si>
  <si>
    <t>1.2.3.</t>
  </si>
  <si>
    <t>Medienos granulės</t>
  </si>
  <si>
    <t>1.2.3.1.</t>
  </si>
  <si>
    <t>1.2.3.2.</t>
  </si>
  <si>
    <t>1.2.4.</t>
  </si>
  <si>
    <t>1.2.4.1.</t>
  </si>
  <si>
    <t>1.2.4.2.</t>
  </si>
  <si>
    <t>1.2.5.</t>
  </si>
  <si>
    <t>Malkinė mediena</t>
  </si>
  <si>
    <t>1.2.5.1.</t>
  </si>
  <si>
    <t>1.2.5.2.</t>
  </si>
  <si>
    <t>1.2.6.</t>
  </si>
  <si>
    <t>Suskystintos dujos</t>
  </si>
  <si>
    <t>1.2.6.1.</t>
  </si>
  <si>
    <t>1.2.6.2.</t>
  </si>
  <si>
    <t>1.2.7.</t>
  </si>
  <si>
    <t>Kuro rūšis (įvardinti)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</si>
  <si>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</si>
  <si>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</si>
  <si>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</si>
  <si>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</si>
  <si>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</si>
  <si>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</si>
  <si>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</si>
  <si>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</si>
  <si>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</si>
  <si>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1.2.10.1.</t>
  </si>
  <si>
    <t>1.2.10.2.</t>
  </si>
  <si>
    <t>1.3.</t>
  </si>
  <si>
    <t>-</t>
  </si>
  <si>
    <t>1.3.1.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</si>
  <si>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</si>
  <si>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</si>
  <si>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</si>
  <si>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</si>
  <si>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</si>
  <si>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</si>
  <si>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</si>
  <si>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</si>
  <si>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</si>
  <si>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</si>
  <si>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</si>
  <si>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</si>
  <si>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</si>
  <si>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</si>
  <si>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</si>
  <si>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</si>
  <si>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</si>
  <si>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</si>
  <si>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</si>
  <si>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</si>
  <si>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</si>
  <si>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</si>
  <si>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</si>
  <si>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</si>
  <si>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</si>
  <si>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</si>
  <si>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</si>
  <si>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</si>
  <si>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</si>
  <si>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</si>
  <si>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</si>
  <si>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</si>
  <si>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</si>
  <si>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</si>
  <si>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</si>
  <si>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</si>
  <si>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</si>
  <si>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</si>
  <si>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</si>
  <si>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</si>
  <si>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</si>
  <si>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</si>
  <si>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1.4.</t>
  </si>
  <si>
    <t>1.4.1.</t>
  </si>
  <si>
    <t>vienanarės kainos pastovioji dedamoji</t>
  </si>
  <si>
    <t>1.4.2.</t>
  </si>
  <si>
    <t xml:space="preserve">vienanarės kainos kintamoji dedamoji </t>
  </si>
  <si>
    <t>1.5.</t>
  </si>
  <si>
    <t>1.5.1.</t>
  </si>
  <si>
    <t>Eur/mėn./kW</t>
  </si>
  <si>
    <t>1.5.2.</t>
  </si>
  <si>
    <t>Eur/mėn.</t>
  </si>
  <si>
    <t>1.5.3.</t>
  </si>
  <si>
    <t>kintamoji kainos dalis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</si>
  <si>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</si>
  <si>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</si>
  <si>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</si>
  <si>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</si>
  <si>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</si>
  <si>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</si>
  <si>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</si>
  <si>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THT,KD = THT,KD,dv, = 0,08 + (2 439 046 × TH) / 16 092 017</t>
  </si>
  <si>
    <t>2.2.</t>
  </si>
  <si>
    <t>2.2.1.</t>
  </si>
  <si>
    <t>2.2.2.</t>
  </si>
  <si>
    <t>2.2.3.</t>
  </si>
  <si>
    <t xml:space="preserve">kintamoji kainos dalis </t>
  </si>
  <si>
    <t>3.</t>
  </si>
  <si>
    <t>MAŽMENINIO APTARNAVIMO KAINA (KAINOS DEDAMOSIOS)</t>
  </si>
  <si>
    <t>3.1.</t>
  </si>
  <si>
    <t>Mažmeninio aptarnavimo kaina vartotojams už suvartotą šilumos kiekį</t>
  </si>
  <si>
    <t>3.2.</t>
  </si>
  <si>
    <t>Mažmeninio aptarnavimo pastovus (mėnesio) užmokestis</t>
  </si>
  <si>
    <t>3.3.</t>
  </si>
  <si>
    <t>4.</t>
  </si>
  <si>
    <t>4.1.</t>
  </si>
  <si>
    <t>Papildoma dedamoji dėl  faktinių ir į šilumos kainą įskaičiuotų kuro kainų skirtumo, nustatyta VERT 2022-01-20 Nr. O3E-65</t>
  </si>
  <si>
    <t>2022-02-01 iki 2023-02-01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</si>
  <si>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</si>
  <si>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</si>
  <si>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</si>
  <si>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</si>
  <si>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</si>
  <si>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</si>
  <si>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</si>
  <si>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</si>
  <si>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</si>
  <si>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</si>
  <si>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6.</t>
  </si>
  <si>
    <t xml:space="preserve">Subsidijos dydis </t>
  </si>
  <si>
    <t>7.</t>
  </si>
  <si>
    <t>8.</t>
  </si>
  <si>
    <t>9.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</si>
  <si>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</si>
  <si>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</si>
  <si>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</si>
  <si>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</si>
  <si>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</si>
  <si>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Rugsėjo</t>
  </si>
  <si>
    <t>12.</t>
  </si>
  <si>
    <t>Praėjusį mėnesį faktiškai į tinklą patiektas šilumos kiekis</t>
  </si>
  <si>
    <t>12.1.</t>
  </si>
  <si>
    <t>Panevėžio rajono savivaldybė</t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</si>
  <si>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</si>
  <si>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</si>
  <si>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</si>
  <si>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</si>
  <si>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</si>
  <si>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</si>
  <si>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</si>
  <si>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</si>
  <si>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</si>
  <si>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</si>
  <si>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</si>
  <si>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</si>
  <si>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</si>
  <si>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</si>
  <si>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</si>
  <si>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</si>
  <si>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</si>
  <si>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2021 m. gruodžio 27 d. Nr. T-243  2022 m. rugsėjo 29 d. Nr. T-204</t>
  </si>
  <si>
    <t xml:space="preserve">Ataskaitinis laikotarpis: 2022-11-01-2022-12-01 </t>
  </si>
  <si>
    <r>
      <rPr>
        <b/>
        <sz val="8"/>
        <color theme="1"/>
        <rFont val="Times New Roman"/>
        <family val="1"/>
      </rPr>
      <t>Paaiškinimai:</t>
    </r>
    <r>
      <rPr>
        <sz val="8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</si>
  <si>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r>
      <t>ŠILUMOS</t>
    </r>
    <r>
      <rPr>
        <b/>
        <i/>
        <sz val="8"/>
        <color rgb="FF000000"/>
        <rFont val="Times New Roman"/>
        <family val="1"/>
      </rPr>
      <t xml:space="preserve"> (PRODUKTO)</t>
    </r>
    <r>
      <rPr>
        <b/>
        <sz val="8"/>
        <color rgb="FF000000"/>
        <rFont val="Times New Roman"/>
        <family val="1"/>
      </rPr>
      <t xml:space="preserve"> GAMYBOS KAINOS DEDAMOSIOS</t>
    </r>
  </si>
  <si>
    <r>
      <t xml:space="preserve">Šilumos </t>
    </r>
    <r>
      <rPr>
        <b/>
        <i/>
        <sz val="8"/>
        <color rgb="FF000000"/>
        <rFont val="Times New Roman"/>
        <family val="1"/>
      </rPr>
      <t>(produkto)</t>
    </r>
    <r>
      <rPr>
        <b/>
        <sz val="8"/>
        <color rgb="FF000000"/>
        <rFont val="Times New Roman"/>
        <family val="1"/>
      </rPr>
      <t xml:space="preserve"> gamybos savo šaltiniuose vienanarė kaina </t>
    </r>
    <r>
      <rPr>
        <b/>
        <i/>
        <sz val="8"/>
        <color rgb="FF000000"/>
        <rFont val="Times New Roman"/>
        <family val="1"/>
      </rPr>
      <t>(kainos dedamosios) (1.1.1 + 1.1.2)</t>
    </r>
  </si>
  <si>
    <r>
      <t>T</t>
    </r>
    <r>
      <rPr>
        <vertAlign val="subscript"/>
        <sz val="8"/>
        <color rgb="FF000000"/>
        <rFont val="Times New Roman"/>
        <family val="1"/>
      </rPr>
      <t>HG</t>
    </r>
    <r>
      <rPr>
        <sz val="8"/>
        <color rgb="FF000000"/>
        <rFont val="Times New Roman"/>
        <family val="1"/>
      </rPr>
      <t xml:space="preserve"> = T</t>
    </r>
    <r>
      <rPr>
        <vertAlign val="subscript"/>
        <sz val="8"/>
        <color rgb="FF000000"/>
        <rFont val="Times New Roman"/>
        <family val="1"/>
      </rPr>
      <t xml:space="preserve">HG,PD </t>
    </r>
    <r>
      <rPr>
        <sz val="8"/>
        <color rgb="FF000000"/>
        <rFont val="Times New Roman"/>
        <family val="1"/>
      </rPr>
      <t>+ T</t>
    </r>
    <r>
      <rPr>
        <vertAlign val="subscript"/>
        <sz val="8"/>
        <color rgb="FF000000"/>
        <rFont val="Times New Roman"/>
        <family val="1"/>
      </rPr>
      <t>HG,KD</t>
    </r>
    <r>
      <rPr>
        <sz val="8"/>
        <color rgb="FF000000"/>
        <rFont val="Times New Roman"/>
        <family val="1"/>
      </rPr>
      <t xml:space="preserve"> </t>
    </r>
  </si>
  <si>
    <r>
      <t xml:space="preserve">šilumos </t>
    </r>
    <r>
      <rPr>
        <i/>
        <sz val="8"/>
        <color rgb="FF000000"/>
        <rFont val="Times New Roman"/>
        <family val="1"/>
      </rPr>
      <t xml:space="preserve">(produkto) </t>
    </r>
    <r>
      <rPr>
        <sz val="8"/>
        <color rgb="FF000000"/>
        <rFont val="Times New Roman"/>
        <family val="1"/>
      </rPr>
      <t>gamybos savo šaltiniuose kainos pastovioji dedamoji</t>
    </r>
  </si>
  <si>
    <r>
      <t>T</t>
    </r>
    <r>
      <rPr>
        <vertAlign val="subscript"/>
        <sz val="8"/>
        <color rgb="FF000000"/>
        <rFont val="Times New Roman"/>
        <family val="1"/>
      </rPr>
      <t>HG,PD</t>
    </r>
  </si>
  <si>
    <r>
      <t xml:space="preserve">šilumos </t>
    </r>
    <r>
      <rPr>
        <i/>
        <sz val="8"/>
        <color rgb="FF000000"/>
        <rFont val="Times New Roman"/>
        <family val="1"/>
      </rPr>
      <t>(produkto)</t>
    </r>
    <r>
      <rPr>
        <sz val="8"/>
        <color rgb="FF000000"/>
        <rFont val="Times New Roman"/>
        <family val="1"/>
      </rPr>
      <t xml:space="preserve"> gamybos savo šaltiniuose kainos kintamoji dedamoji </t>
    </r>
  </si>
  <si>
    <r>
      <t>T</t>
    </r>
    <r>
      <rPr>
        <vertAlign val="subscript"/>
        <sz val="8"/>
        <color rgb="FF000000"/>
        <rFont val="Times New Roman"/>
        <family val="1"/>
      </rPr>
      <t>HG,KD</t>
    </r>
  </si>
  <si>
    <r>
      <t xml:space="preserve">Šilumos įsigijimo </t>
    </r>
    <r>
      <rPr>
        <i/>
        <sz val="8"/>
        <color rgb="FF000000"/>
        <rFont val="Times New Roman"/>
        <family val="1"/>
      </rPr>
      <t>(vidutinė)</t>
    </r>
    <r>
      <rPr>
        <sz val="8"/>
        <color rgb="FF000000"/>
        <rFont val="Times New Roman"/>
        <family val="1"/>
      </rPr>
      <t xml:space="preserve"> kaina </t>
    </r>
    <r>
      <rPr>
        <i/>
        <sz val="8"/>
        <color rgb="FF000000"/>
        <rFont val="Times New Roman"/>
        <family val="1"/>
      </rPr>
      <t>((1.3.1.1 × 1.3.1.2 + 1.3.2.1 × 1.3.2.2 + ...) / (1.3.1.2 + 1.3.2.2 + ...))</t>
    </r>
  </si>
  <si>
    <r>
      <t xml:space="preserve">nepriklausomas šilumos gamintojas </t>
    </r>
    <r>
      <rPr>
        <i/>
        <sz val="8"/>
        <color rgb="FF000000"/>
        <rFont val="Times New Roman"/>
        <family val="1"/>
      </rPr>
      <t>(įvardinti)</t>
    </r>
  </si>
  <si>
    <r>
      <t>nepriklausomas šilumos gamintojas</t>
    </r>
    <r>
      <rPr>
        <i/>
        <sz val="8"/>
        <color rgb="FF000000"/>
        <rFont val="Times New Roman"/>
        <family val="1"/>
      </rPr>
      <t xml:space="preserve"> (įvardinti)</t>
    </r>
  </si>
  <si>
    <r>
      <t xml:space="preserve">Šilumos </t>
    </r>
    <r>
      <rPr>
        <b/>
        <i/>
        <sz val="8"/>
        <color rgb="FF000000"/>
        <rFont val="Times New Roman"/>
        <family val="1"/>
      </rPr>
      <t>(produkto)</t>
    </r>
    <r>
      <rPr>
        <b/>
        <sz val="8"/>
        <color rgb="FF000000"/>
        <rFont val="Times New Roman"/>
        <family val="1"/>
      </rPr>
      <t xml:space="preserve"> gamybos </t>
    </r>
    <r>
      <rPr>
        <b/>
        <i/>
        <sz val="8"/>
        <color rgb="FF000000"/>
        <rFont val="Times New Roman"/>
        <family val="1"/>
      </rPr>
      <t>(įsigijimo)</t>
    </r>
    <r>
      <rPr>
        <b/>
        <sz val="8"/>
        <color rgb="FF000000"/>
        <rFont val="Times New Roman"/>
        <family val="1"/>
      </rPr>
      <t xml:space="preserve"> vienanarė kaina</t>
    </r>
    <r>
      <rPr>
        <b/>
        <i/>
        <sz val="8"/>
        <color rgb="FF000000"/>
        <rFont val="Times New Roman"/>
        <family val="1"/>
      </rPr>
      <t xml:space="preserve"> (kainos dedamosios) </t>
    </r>
    <r>
      <rPr>
        <i/>
        <sz val="8"/>
        <color rgb="FF000000"/>
        <rFont val="Times New Roman"/>
        <family val="1"/>
      </rPr>
      <t>(1.4.1 +1.4.2)</t>
    </r>
  </si>
  <si>
    <r>
      <t>T</t>
    </r>
    <r>
      <rPr>
        <vertAlign val="subscript"/>
        <sz val="8"/>
        <color rgb="FF000000"/>
        <rFont val="Times New Roman"/>
        <family val="1"/>
      </rPr>
      <t>H</t>
    </r>
    <r>
      <rPr>
        <sz val="8"/>
        <color rgb="FF000000"/>
        <rFont val="Times New Roman"/>
        <family val="1"/>
      </rPr>
      <t xml:space="preserve"> = T</t>
    </r>
    <r>
      <rPr>
        <vertAlign val="subscript"/>
        <sz val="8"/>
        <color rgb="FF000000"/>
        <rFont val="Times New Roman"/>
        <family val="1"/>
      </rPr>
      <t>H,PD</t>
    </r>
    <r>
      <rPr>
        <sz val="8"/>
        <color rgb="FF000000"/>
        <rFont val="Times New Roman"/>
        <family val="1"/>
      </rPr>
      <t xml:space="preserve"> + T</t>
    </r>
    <r>
      <rPr>
        <vertAlign val="subscript"/>
        <sz val="8"/>
        <color rgb="FF000000"/>
        <rFont val="Times New Roman"/>
        <family val="1"/>
      </rPr>
      <t>H,KD</t>
    </r>
  </si>
  <si>
    <r>
      <t>T</t>
    </r>
    <r>
      <rPr>
        <vertAlign val="subscript"/>
        <sz val="8"/>
        <color rgb="FF000000"/>
        <rFont val="Times New Roman"/>
        <family val="1"/>
      </rPr>
      <t>H,PD</t>
    </r>
  </si>
  <si>
    <r>
      <t>T</t>
    </r>
    <r>
      <rPr>
        <vertAlign val="subscript"/>
        <sz val="8"/>
        <color rgb="FF000000"/>
        <rFont val="Times New Roman"/>
        <family val="1"/>
      </rPr>
      <t>H,KD</t>
    </r>
  </si>
  <si>
    <r>
      <t xml:space="preserve">Šilumos </t>
    </r>
    <r>
      <rPr>
        <i/>
        <sz val="8"/>
        <color rgb="FF000000"/>
        <rFont val="Times New Roman"/>
        <family val="1"/>
      </rPr>
      <t>(produkto)</t>
    </r>
    <r>
      <rPr>
        <sz val="8"/>
        <color rgb="FF000000"/>
        <rFont val="Times New Roman"/>
        <family val="1"/>
      </rPr>
      <t xml:space="preserve"> gamybos</t>
    </r>
    <r>
      <rPr>
        <i/>
        <sz val="8"/>
        <color rgb="FF000000"/>
        <rFont val="Times New Roman"/>
        <family val="1"/>
      </rPr>
      <t xml:space="preserve"> (įsigijimo)</t>
    </r>
    <r>
      <rPr>
        <sz val="8"/>
        <color rgb="FF000000"/>
        <rFont val="Times New Roman"/>
        <family val="1"/>
      </rPr>
      <t xml:space="preserve"> dvinarė kaina </t>
    </r>
    <r>
      <rPr>
        <i/>
        <sz val="8"/>
        <color rgb="FF000000"/>
        <rFont val="Times New Roman"/>
        <family val="1"/>
      </rPr>
      <t>(kainos dedamosios)</t>
    </r>
    <r>
      <rPr>
        <sz val="8"/>
        <color rgb="FF000000"/>
        <rFont val="Times New Roman"/>
        <family val="1"/>
      </rPr>
      <t>:</t>
    </r>
  </si>
  <si>
    <r>
      <t xml:space="preserve">pastovioji kainos dalis </t>
    </r>
    <r>
      <rPr>
        <i/>
        <sz val="8"/>
        <color rgb="FF000000"/>
        <rFont val="Times New Roman"/>
        <family val="1"/>
      </rPr>
      <t>(mėnesio užmokestis)</t>
    </r>
  </si>
  <si>
    <r>
      <t>T</t>
    </r>
    <r>
      <rPr>
        <vertAlign val="superscript"/>
        <sz val="8"/>
        <color rgb="FF000000"/>
        <rFont val="Times New Roman"/>
        <family val="1"/>
      </rPr>
      <t>1</t>
    </r>
    <r>
      <rPr>
        <vertAlign val="subscript"/>
        <sz val="8"/>
        <color rgb="FF000000"/>
        <rFont val="Times New Roman"/>
        <family val="1"/>
      </rPr>
      <t>H,MU</t>
    </r>
  </si>
  <si>
    <r>
      <t>T</t>
    </r>
    <r>
      <rPr>
        <vertAlign val="superscript"/>
        <sz val="8"/>
        <color rgb="FF000000"/>
        <rFont val="Times New Roman"/>
        <family val="1"/>
      </rPr>
      <t>2</t>
    </r>
    <r>
      <rPr>
        <vertAlign val="subscript"/>
        <sz val="8"/>
        <color rgb="FF000000"/>
        <rFont val="Times New Roman"/>
        <family val="1"/>
      </rPr>
      <t>H, MU</t>
    </r>
  </si>
  <si>
    <r>
      <t>T</t>
    </r>
    <r>
      <rPr>
        <vertAlign val="subscript"/>
        <sz val="8"/>
        <color rgb="FF000000"/>
        <rFont val="Times New Roman"/>
        <family val="1"/>
      </rPr>
      <t>H, KD, dv</t>
    </r>
  </si>
  <si>
    <r>
      <t>Šilumos perdavimo vienanarė kaina</t>
    </r>
    <r>
      <rPr>
        <i/>
        <sz val="8"/>
        <color rgb="FF000000"/>
        <rFont val="Times New Roman"/>
        <family val="1"/>
      </rPr>
      <t xml:space="preserve"> (kainos dedamosios) </t>
    </r>
    <r>
      <rPr>
        <sz val="8"/>
        <color rgb="FF000000"/>
        <rFont val="Times New Roman"/>
        <family val="1"/>
      </rPr>
      <t xml:space="preserve">atitinkamai vartotojų grupei </t>
    </r>
    <r>
      <rPr>
        <i/>
        <sz val="8"/>
        <color rgb="FF000000"/>
        <rFont val="Times New Roman"/>
        <family val="1"/>
      </rPr>
      <t>(2.1.1 +2.1.2)</t>
    </r>
  </si>
  <si>
    <r>
      <t>T</t>
    </r>
    <r>
      <rPr>
        <vertAlign val="subscript"/>
        <sz val="8"/>
        <color rgb="FF000000"/>
        <rFont val="Times New Roman"/>
        <family val="1"/>
      </rPr>
      <t>HT</t>
    </r>
    <r>
      <rPr>
        <sz val="8"/>
        <color rgb="FF000000"/>
        <rFont val="Times New Roman"/>
        <family val="1"/>
      </rPr>
      <t xml:space="preserve"> = T</t>
    </r>
    <r>
      <rPr>
        <vertAlign val="subscript"/>
        <sz val="8"/>
        <color rgb="FF000000"/>
        <rFont val="Times New Roman"/>
        <family val="1"/>
      </rPr>
      <t>HT,PD</t>
    </r>
    <r>
      <rPr>
        <sz val="8"/>
        <color rgb="FF000000"/>
        <rFont val="Times New Roman"/>
        <family val="1"/>
      </rPr>
      <t xml:space="preserve"> + T</t>
    </r>
    <r>
      <rPr>
        <vertAlign val="subscript"/>
        <sz val="8"/>
        <color rgb="FF000000"/>
        <rFont val="Times New Roman"/>
        <family val="1"/>
      </rPr>
      <t>HT,KD</t>
    </r>
  </si>
  <si>
    <r>
      <t>T</t>
    </r>
    <r>
      <rPr>
        <vertAlign val="subscript"/>
        <sz val="8"/>
        <color rgb="FF000000"/>
        <rFont val="Times New Roman"/>
        <family val="1"/>
      </rPr>
      <t>HT,PD</t>
    </r>
  </si>
  <si>
    <r>
      <t>T</t>
    </r>
    <r>
      <rPr>
        <vertAlign val="subscript"/>
        <sz val="8"/>
        <color rgb="FF000000"/>
        <rFont val="Times New Roman"/>
        <family val="1"/>
      </rPr>
      <t>HT,KD</t>
    </r>
  </si>
  <si>
    <r>
      <t xml:space="preserve">Šilumos perdavimo dvinarė kaina </t>
    </r>
    <r>
      <rPr>
        <i/>
        <sz val="8"/>
        <color rgb="FF000000"/>
        <rFont val="Times New Roman"/>
        <family val="1"/>
      </rPr>
      <t>(kainos dedamosios)</t>
    </r>
    <r>
      <rPr>
        <sz val="8"/>
        <color rgb="FF000000"/>
        <rFont val="Times New Roman"/>
        <family val="1"/>
      </rPr>
      <t>:</t>
    </r>
  </si>
  <si>
    <r>
      <t>T</t>
    </r>
    <r>
      <rPr>
        <vertAlign val="superscript"/>
        <sz val="8"/>
        <color rgb="FF000000"/>
        <rFont val="Times New Roman"/>
        <family val="1"/>
      </rPr>
      <t>1</t>
    </r>
    <r>
      <rPr>
        <vertAlign val="subscript"/>
        <sz val="8"/>
        <color rgb="FF000000"/>
        <rFont val="Times New Roman"/>
        <family val="1"/>
      </rPr>
      <t>HT,MU</t>
    </r>
  </si>
  <si>
    <r>
      <t>T</t>
    </r>
    <r>
      <rPr>
        <vertAlign val="superscript"/>
        <sz val="8"/>
        <color rgb="FF000000"/>
        <rFont val="Times New Roman"/>
        <family val="1"/>
      </rPr>
      <t>2</t>
    </r>
    <r>
      <rPr>
        <vertAlign val="subscript"/>
        <sz val="8"/>
        <color rgb="FF000000"/>
        <rFont val="Times New Roman"/>
        <family val="1"/>
      </rPr>
      <t>HT,MU</t>
    </r>
  </si>
  <si>
    <r>
      <t>T</t>
    </r>
    <r>
      <rPr>
        <vertAlign val="subscript"/>
        <sz val="8"/>
        <color rgb="FF000000"/>
        <rFont val="Times New Roman"/>
        <family val="1"/>
      </rPr>
      <t>HT, KD, dv</t>
    </r>
  </si>
  <si>
    <r>
      <t>T</t>
    </r>
    <r>
      <rPr>
        <vertAlign val="subscript"/>
        <sz val="8"/>
        <color rgb="FF000000"/>
        <rFont val="Times New Roman"/>
        <family val="1"/>
      </rPr>
      <t>HS, PD</t>
    </r>
  </si>
  <si>
    <r>
      <t>T</t>
    </r>
    <r>
      <rPr>
        <vertAlign val="superscript"/>
        <sz val="8"/>
        <color rgb="FF000000"/>
        <rFont val="Times New Roman"/>
        <family val="1"/>
      </rPr>
      <t>1</t>
    </r>
    <r>
      <rPr>
        <vertAlign val="subscript"/>
        <sz val="8"/>
        <color rgb="FF000000"/>
        <rFont val="Times New Roman"/>
        <family val="1"/>
      </rPr>
      <t>HS, MU</t>
    </r>
  </si>
  <si>
    <r>
      <t>T</t>
    </r>
    <r>
      <rPr>
        <vertAlign val="superscript"/>
        <sz val="8"/>
        <color rgb="FF000000"/>
        <rFont val="Times New Roman"/>
        <family val="1"/>
      </rPr>
      <t>2</t>
    </r>
    <r>
      <rPr>
        <vertAlign val="subscript"/>
        <sz val="8"/>
        <color rgb="FF000000"/>
        <rFont val="Times New Roman"/>
        <family val="1"/>
      </rPr>
      <t>HS, MU</t>
    </r>
  </si>
  <si>
    <r>
      <t xml:space="preserve">NEPADENGTŲ SĄNAUDŲ IR (AR) PAPILDOMAI GAUTŲ PAJAMŲ DEDAMOJI </t>
    </r>
    <r>
      <rPr>
        <i/>
        <sz val="8"/>
        <color rgb="FF000000"/>
        <rFont val="Times New Roman"/>
        <family val="1"/>
      </rPr>
      <t>(4.1.+ 4.2 + ...)</t>
    </r>
  </si>
  <si>
    <r>
      <t xml:space="preserve">Papildoma dedamoji dėl _____________________________ </t>
    </r>
    <r>
      <rPr>
        <i/>
        <sz val="8"/>
        <color rgb="FF000000"/>
        <rFont val="Times New Roman"/>
        <family val="1"/>
      </rPr>
      <t>(įrašyti)</t>
    </r>
    <r>
      <rPr>
        <sz val="8"/>
        <color rgb="FF000000"/>
        <rFont val="Times New Roman"/>
        <family val="1"/>
      </rPr>
      <t xml:space="preserve">, nustatyta _____________________________ </t>
    </r>
    <r>
      <rPr>
        <i/>
        <sz val="8"/>
        <color rgb="FF000000"/>
        <rFont val="Times New Roman"/>
        <family val="1"/>
      </rPr>
      <t>(įrašyti sprendimo, nutarimo ar ūkio subjekto įstatuose nustatytu dokumentu  datą ir numerį)</t>
    </r>
  </si>
  <si>
    <r>
      <t xml:space="preserve">Taikymo laikotarpis nuo </t>
    </r>
    <r>
      <rPr>
        <i/>
        <sz val="8"/>
        <color rgb="FF000000"/>
        <rFont val="Times New Roman"/>
        <family val="1"/>
      </rPr>
      <t xml:space="preserve">(įrašyti laikotarpį) </t>
    </r>
    <r>
      <rPr>
        <sz val="8"/>
        <color rgb="FF000000"/>
        <rFont val="Times New Roman"/>
        <family val="1"/>
      </rPr>
      <t xml:space="preserve">iki </t>
    </r>
    <r>
      <rPr>
        <i/>
        <sz val="8"/>
        <color rgb="FF000000"/>
        <rFont val="Times New Roman"/>
        <family val="1"/>
      </rPr>
      <t>(įrašyti laikotarpį)</t>
    </r>
  </si>
  <si>
    <r>
      <t xml:space="preserve">APSKAIČIUOTA ŠILUMOS VIENANARĖ KAINA (KAINOS DEDAMOSIOS) </t>
    </r>
    <r>
      <rPr>
        <i/>
        <sz val="8"/>
        <color rgb="FF000000"/>
        <rFont val="Times New Roman"/>
        <family val="1"/>
      </rPr>
      <t>(1.4 + 2.1 + 3.1 + 4)</t>
    </r>
  </si>
  <si>
    <r>
      <t>Savivaldybės sprendimas, kuriuo vadovaujantis taikoma subsidija ___________________</t>
    </r>
    <r>
      <rPr>
        <i/>
        <sz val="8"/>
        <color rgb="FF000000"/>
        <rFont val="Times New Roman"/>
        <family val="1"/>
      </rPr>
      <t xml:space="preserve"> (įrašyti sprendimo datą ir numerį )</t>
    </r>
  </si>
  <si>
    <r>
      <t xml:space="preserve">Galutinė šilumos vienanarė kaina </t>
    </r>
    <r>
      <rPr>
        <b/>
        <i/>
        <sz val="8"/>
        <color rgb="FF000000"/>
        <rFont val="Times New Roman"/>
        <family val="1"/>
      </rPr>
      <t>(be PVM)</t>
    </r>
  </si>
  <si>
    <r>
      <t xml:space="preserve">Galutinė šilumos vienanarė kaina </t>
    </r>
    <r>
      <rPr>
        <b/>
        <i/>
        <sz val="8"/>
        <color rgb="FF000000"/>
        <rFont val="Times New Roman"/>
        <family val="1"/>
      </rPr>
      <t>(su PVM)</t>
    </r>
  </si>
  <si>
    <r>
      <t xml:space="preserve">Galiojanti šilumos vienanarė kaina </t>
    </r>
    <r>
      <rPr>
        <b/>
        <i/>
        <sz val="8"/>
        <color rgb="FF000000"/>
        <rFont val="Times New Roman"/>
        <family val="1"/>
      </rPr>
      <t>(be PVM)</t>
    </r>
  </si>
  <si>
    <r>
      <t xml:space="preserve">Savivaldybė </t>
    </r>
    <r>
      <rPr>
        <i/>
        <sz val="8"/>
        <color rgb="FF000000"/>
        <rFont val="Times New Roman"/>
        <family val="1"/>
      </rPr>
      <t>(įvardinti)</t>
    </r>
  </si>
  <si>
    <t xml:space="preserve">Direktorius </t>
  </si>
  <si>
    <t>Vaidas Virbalas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</si>
</sst>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vertAlign val="subscript"/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name val="Times New Roman"/>
      <family val="1"/>
    </font>
    <font>
      <vertAlign val="superscript"/>
      <sz val="8"/>
      <color rgb="FF000000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2" fillId="2" borderId="2" xfId="0" applyFont="1" applyFill="1" applyBorder="1" applyAlignment="1">
      <alignment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2" fontId="5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11" fillId="0" borderId="2" xfId="0" applyNumberFormat="1" applyFont="1" applyBorder="1" applyAlignment="1" applyProtection="1">
      <alignment horizontal="center" vertical="center" wrapText="1"/>
      <protection locked="0"/>
    </xf>
    <xf numFmtId="2" fontId="1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" fontId="9" fillId="0" borderId="2" xfId="0" applyNumberFormat="1" applyFont="1" applyBorder="1" applyAlignment="1" applyProtection="1">
      <alignment horizontal="center" vertical="center" wrapText="1"/>
      <protection locked="0"/>
    </xf>
    <xf numFmtId="1" fontId="11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2" fontId="9" fillId="0" borderId="6" xfId="0" applyNumberFormat="1" applyFont="1" applyBorder="1" applyAlignment="1" applyProtection="1">
      <alignment horizontal="center" vertical="center" wrapText="1"/>
      <protection locked="0"/>
    </xf>
    <xf numFmtId="2" fontId="9" fillId="0" borderId="7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7D3145DF-AC28-4388-A2E0-E55808030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48B5C-BD37-4809-AD6C-C64F1A7F4F60}">
  <dimension ref="A1:F148"/>
  <sheetViews>
    <sheetView tabSelected="1" workbookViewId="0">
      <selection activeCell="B15" sqref="B15"/>
    </sheetView>
  </sheetViews>
  <sheetFormatPr defaultRowHeight="10.199999999999999" x14ac:dyDescent="0.2"/>
  <cols>
    <col min="1" max="1" width="10.44140625" style="3" customWidth="1"/>
    <col min="2" max="2" width="62.109375" style="3" customWidth="1"/>
    <col min="3" max="3" width="12.44140625" style="3" bestFit="1" customWidth="1"/>
    <col min="4" max="4" width="38.5546875" style="3" customWidth="1"/>
    <col min="5" max="5" width="12.5546875" style="3" customWidth="1"/>
    <col min="6" max="16384" width="8.88671875" style="3"/>
  </cols>
  <sheetData>
    <row r="1" spans="1:5" ht="10.8" thickBot="1" x14ac:dyDescent="0.25">
      <c r="A1" s="1" t="s">
        <v>0</v>
      </c>
      <c r="B1" s="2"/>
      <c r="C1" s="2"/>
      <c r="D1" s="2"/>
      <c r="E1" s="2"/>
    </row>
    <row r="2" spans="1:5" ht="10.8" thickBot="1" x14ac:dyDescent="0.25">
      <c r="A2" s="1" t="s">
        <v>187</v>
      </c>
      <c r="B2" s="2"/>
      <c r="C2" s="2"/>
      <c r="D2" s="2"/>
      <c r="E2" s="2"/>
    </row>
    <row r="3" spans="1:5" ht="10.8" thickBot="1" x14ac:dyDescent="0.25">
      <c r="A3" s="2"/>
      <c r="B3" s="2"/>
      <c r="C3" s="2"/>
      <c r="D3" s="2"/>
      <c r="E3" s="2"/>
    </row>
    <row r="4" spans="1:5" ht="10.8" thickBot="1" x14ac:dyDescent="0.25">
      <c r="A4" s="2"/>
      <c r="B4" s="2"/>
      <c r="C4" s="2"/>
      <c r="D4" s="2"/>
      <c r="E4" s="2"/>
    </row>
    <row r="5" spans="1:5" ht="10.8" thickBot="1" x14ac:dyDescent="0.25">
      <c r="A5" s="4" t="s">
        <v>1</v>
      </c>
      <c r="B5" s="2"/>
      <c r="C5" s="2"/>
      <c r="D5" s="2"/>
      <c r="E5" s="2"/>
    </row>
    <row r="6" spans="1:5" ht="10.8" thickBot="1" x14ac:dyDescent="0.25">
      <c r="A6" s="2"/>
      <c r="B6" s="2"/>
      <c r="C6" s="2"/>
      <c r="D6" s="2"/>
      <c r="E6" s="2"/>
    </row>
    <row r="7" spans="1:5" x14ac:dyDescent="0.2">
      <c r="B7" s="5"/>
    </row>
    <row r="8" spans="1:5" x14ac:dyDescent="0.2">
      <c r="B8" s="5"/>
      <c r="E8" s="6" t="s">
        <v>2</v>
      </c>
    </row>
    <row r="9" spans="1:5" x14ac:dyDescent="0.2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</row>
    <row r="10" spans="1:5" x14ac:dyDescent="0.2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10.8" x14ac:dyDescent="0.2">
      <c r="A11" s="7" t="s">
        <v>8</v>
      </c>
      <c r="B11" s="9" t="s">
        <v>189</v>
      </c>
      <c r="C11" s="10"/>
      <c r="D11" s="10"/>
      <c r="E11" s="11"/>
    </row>
    <row r="12" spans="1:5" ht="11.4" x14ac:dyDescent="0.2">
      <c r="A12" s="8" t="s">
        <v>9</v>
      </c>
      <c r="B12" s="12" t="s">
        <v>190</v>
      </c>
      <c r="C12" s="8" t="s">
        <v>10</v>
      </c>
      <c r="D12" s="8" t="s">
        <v>191</v>
      </c>
      <c r="E12" s="13">
        <f>ROUND(E13+E14,2)</f>
        <v>19.73</v>
      </c>
    </row>
    <row r="13" spans="1:5" ht="11.4" x14ac:dyDescent="0.2">
      <c r="A13" s="8" t="s">
        <v>11</v>
      </c>
      <c r="B13" s="14" t="s">
        <v>192</v>
      </c>
      <c r="C13" s="8" t="s">
        <v>10</v>
      </c>
      <c r="D13" s="8" t="s">
        <v>193</v>
      </c>
      <c r="E13" s="15">
        <v>1.07</v>
      </c>
    </row>
    <row r="14" spans="1:5" ht="15.75" customHeight="1" x14ac:dyDescent="0.2">
      <c r="A14" s="68" t="s">
        <v>12</v>
      </c>
      <c r="B14" s="17" t="s">
        <v>194</v>
      </c>
      <c r="C14" s="8" t="s">
        <v>10</v>
      </c>
      <c r="D14" s="8" t="s">
        <v>195</v>
      </c>
      <c r="E14" s="70">
        <v>18.66</v>
      </c>
    </row>
    <row r="15" spans="1:5" ht="26.25" customHeight="1" x14ac:dyDescent="0.2">
      <c r="A15" s="69"/>
      <c r="B15" s="18"/>
      <c r="C15" s="8" t="s">
        <v>13</v>
      </c>
      <c r="D15" s="19" t="s">
        <v>14</v>
      </c>
      <c r="E15" s="70"/>
    </row>
    <row r="16" spans="1:5" ht="22.5" customHeight="1" x14ac:dyDescent="0.2">
      <c r="A16" s="8" t="s">
        <v>15</v>
      </c>
      <c r="B16" s="20" t="s">
        <v>16</v>
      </c>
      <c r="C16" s="16" t="s">
        <v>17</v>
      </c>
      <c r="D16" s="21"/>
      <c r="E16" s="22">
        <v>170.35</v>
      </c>
    </row>
    <row r="17" spans="1:6" x14ac:dyDescent="0.2">
      <c r="A17" s="23" t="s">
        <v>18</v>
      </c>
      <c r="B17" s="24" t="s">
        <v>19</v>
      </c>
      <c r="C17" s="25"/>
      <c r="D17" s="25"/>
      <c r="E17" s="26"/>
    </row>
    <row r="18" spans="1:6" x14ac:dyDescent="0.2">
      <c r="A18" s="8" t="s">
        <v>20</v>
      </c>
      <c r="B18" s="27" t="s">
        <v>21</v>
      </c>
      <c r="C18" s="28" t="s">
        <v>22</v>
      </c>
      <c r="D18" s="29"/>
      <c r="E18" s="30">
        <v>233.67</v>
      </c>
      <c r="F18" s="31"/>
    </row>
    <row r="19" spans="1:6" x14ac:dyDescent="0.2">
      <c r="A19" s="8" t="s">
        <v>23</v>
      </c>
      <c r="B19" s="32" t="s">
        <v>24</v>
      </c>
      <c r="C19" s="8" t="s">
        <v>25</v>
      </c>
      <c r="D19" s="33"/>
      <c r="E19" s="15">
        <v>1132.4000000000001</v>
      </c>
      <c r="F19" s="31"/>
    </row>
    <row r="20" spans="1:6" x14ac:dyDescent="0.2">
      <c r="A20" s="8" t="s">
        <v>26</v>
      </c>
      <c r="B20" s="14" t="s">
        <v>27</v>
      </c>
      <c r="C20" s="8" t="s">
        <v>28</v>
      </c>
      <c r="D20" s="33"/>
      <c r="E20" s="15">
        <v>1368.53</v>
      </c>
    </row>
    <row r="21" spans="1:6" x14ac:dyDescent="0.2">
      <c r="A21" s="8" t="s">
        <v>29</v>
      </c>
      <c r="B21" s="34" t="s">
        <v>30</v>
      </c>
      <c r="C21" s="35"/>
      <c r="D21" s="35"/>
      <c r="E21" s="36"/>
    </row>
    <row r="22" spans="1:6" x14ac:dyDescent="0.2">
      <c r="A22" s="8" t="s">
        <v>31</v>
      </c>
      <c r="B22" s="14" t="s">
        <v>21</v>
      </c>
      <c r="C22" s="8" t="s">
        <v>22</v>
      </c>
      <c r="D22" s="19"/>
      <c r="E22" s="15">
        <v>47</v>
      </c>
    </row>
    <row r="23" spans="1:6" x14ac:dyDescent="0.2">
      <c r="A23" s="8" t="s">
        <v>32</v>
      </c>
      <c r="B23" s="14" t="s">
        <v>33</v>
      </c>
      <c r="C23" s="8" t="s">
        <v>34</v>
      </c>
      <c r="D23" s="33"/>
      <c r="E23" s="15">
        <v>299.5</v>
      </c>
    </row>
    <row r="24" spans="1:6" x14ac:dyDescent="0.2">
      <c r="A24" s="8" t="s">
        <v>35</v>
      </c>
      <c r="B24" s="37" t="s">
        <v>36</v>
      </c>
      <c r="C24" s="24"/>
      <c r="D24" s="25"/>
      <c r="E24" s="26"/>
    </row>
    <row r="25" spans="1:6" x14ac:dyDescent="0.2">
      <c r="A25" s="8" t="s">
        <v>37</v>
      </c>
      <c r="B25" s="14" t="s">
        <v>21</v>
      </c>
      <c r="C25" s="8" t="s">
        <v>22</v>
      </c>
      <c r="D25" s="19"/>
      <c r="E25" s="15">
        <v>105.29</v>
      </c>
    </row>
    <row r="26" spans="1:6" x14ac:dyDescent="0.2">
      <c r="A26" s="8" t="s">
        <v>38</v>
      </c>
      <c r="B26" s="14" t="s">
        <v>33</v>
      </c>
      <c r="C26" s="8" t="s">
        <v>34</v>
      </c>
      <c r="D26" s="33"/>
      <c r="E26" s="15">
        <v>750.3</v>
      </c>
    </row>
    <row r="27" spans="1:6" x14ac:dyDescent="0.2">
      <c r="A27" s="8" t="s">
        <v>39</v>
      </c>
      <c r="B27" s="37"/>
      <c r="C27" s="24"/>
      <c r="D27" s="25"/>
      <c r="E27" s="26"/>
    </row>
    <row r="28" spans="1:6" x14ac:dyDescent="0.2">
      <c r="A28" s="8" t="s">
        <v>40</v>
      </c>
      <c r="B28" s="14" t="s">
        <v>21</v>
      </c>
      <c r="C28" s="8" t="s">
        <v>22</v>
      </c>
      <c r="D28" s="19"/>
      <c r="E28" s="15"/>
    </row>
    <row r="29" spans="1:6" x14ac:dyDescent="0.2">
      <c r="A29" s="8" t="s">
        <v>41</v>
      </c>
      <c r="B29" s="14" t="s">
        <v>33</v>
      </c>
      <c r="C29" s="8" t="s">
        <v>34</v>
      </c>
      <c r="D29" s="33"/>
      <c r="E29" s="15"/>
    </row>
    <row r="30" spans="1:6" x14ac:dyDescent="0.2">
      <c r="A30" s="8" t="s">
        <v>42</v>
      </c>
      <c r="B30" s="37" t="s">
        <v>43</v>
      </c>
      <c r="C30" s="24"/>
      <c r="D30" s="25"/>
      <c r="E30" s="26"/>
    </row>
    <row r="31" spans="1:6" x14ac:dyDescent="0.2">
      <c r="A31" s="8" t="s">
        <v>44</v>
      </c>
      <c r="B31" s="14" t="s">
        <v>21</v>
      </c>
      <c r="C31" s="8" t="s">
        <v>22</v>
      </c>
      <c r="D31" s="19"/>
      <c r="E31" s="15">
        <v>42.66</v>
      </c>
    </row>
    <row r="32" spans="1:6" x14ac:dyDescent="0.2">
      <c r="A32" s="8" t="s">
        <v>45</v>
      </c>
      <c r="B32" s="14" t="s">
        <v>33</v>
      </c>
      <c r="C32" s="8" t="s">
        <v>34</v>
      </c>
      <c r="D32" s="33"/>
      <c r="E32" s="15">
        <v>82.2</v>
      </c>
    </row>
    <row r="33" spans="1:6" x14ac:dyDescent="0.2">
      <c r="A33" s="8" t="s">
        <v>46</v>
      </c>
      <c r="B33" s="37" t="s">
        <v>47</v>
      </c>
      <c r="C33" s="24"/>
      <c r="D33" s="25"/>
      <c r="E33" s="26"/>
    </row>
    <row r="34" spans="1:6" x14ac:dyDescent="0.2">
      <c r="A34" s="8" t="s">
        <v>48</v>
      </c>
      <c r="B34" s="14" t="s">
        <v>21</v>
      </c>
      <c r="C34" s="8" t="s">
        <v>22</v>
      </c>
      <c r="D34" s="19"/>
      <c r="E34" s="15">
        <v>56.24</v>
      </c>
    </row>
    <row r="35" spans="1:6" x14ac:dyDescent="0.2">
      <c r="A35" s="8" t="s">
        <v>49</v>
      </c>
      <c r="B35" s="14" t="s">
        <v>33</v>
      </c>
      <c r="C35" s="8" t="s">
        <v>34</v>
      </c>
      <c r="D35" s="33"/>
      <c r="E35" s="15">
        <v>85.1</v>
      </c>
    </row>
    <row r="36" spans="1:6" x14ac:dyDescent="0.2">
      <c r="A36" s="8" t="s">
        <v>50</v>
      </c>
      <c r="B36" s="37" t="s">
        <v>51</v>
      </c>
      <c r="C36" s="24"/>
      <c r="D36" s="25"/>
      <c r="E36" s="26"/>
    </row>
    <row r="37" spans="1:6" x14ac:dyDescent="0.2">
      <c r="A37" s="8" t="s">
        <v>52</v>
      </c>
      <c r="B37" s="14" t="s">
        <v>21</v>
      </c>
      <c r="C37" s="8" t="s">
        <v>22</v>
      </c>
      <c r="D37" s="19"/>
      <c r="E37" s="15"/>
    </row>
    <row r="38" spans="1:6" x14ac:dyDescent="0.2">
      <c r="A38" s="8" t="s">
        <v>53</v>
      </c>
      <c r="B38" s="14" t="s">
        <v>33</v>
      </c>
      <c r="C38" s="8" t="s">
        <v>34</v>
      </c>
      <c r="D38" s="33"/>
      <c r="E38" s="15"/>
    </row>
    <row r="39" spans="1:6" x14ac:dyDescent="0.2">
      <c r="A39" s="8" t="s">
        <v>54</v>
      </c>
      <c r="B39" s="37" t="s">
        <v>51</v>
      </c>
      <c r="C39" s="24"/>
      <c r="D39" s="25"/>
      <c r="E39" s="26"/>
    </row>
    <row r="40" spans="1:6" x14ac:dyDescent="0.2">
      <c r="A40" s="8" t="s">
        <v>55</v>
      </c>
      <c r="B40" s="14" t="s">
        <v>21</v>
      </c>
      <c r="C40" s="8" t="s">
        <v>22</v>
      </c>
      <c r="D40" s="19"/>
      <c r="E40" s="15"/>
    </row>
    <row r="41" spans="1:6" x14ac:dyDescent="0.2">
      <c r="A41" s="8" t="s">
        <v>56</v>
      </c>
      <c r="B41" s="14" t="s">
        <v>33</v>
      </c>
      <c r="C41" s="8" t="s">
        <v>34</v>
      </c>
      <c r="D41" s="33"/>
      <c r="E41" s="15"/>
    </row>
    <row r="42" spans="1:6" x14ac:dyDescent="0.2">
      <c r="A42" s="8" t="s">
        <v>57</v>
      </c>
      <c r="B42" s="37" t="s">
        <v>51</v>
      </c>
      <c r="C42" s="24"/>
      <c r="D42" s="25"/>
      <c r="E42" s="26"/>
    </row>
    <row r="43" spans="1:6" x14ac:dyDescent="0.2">
      <c r="A43" s="8" t="s">
        <v>58</v>
      </c>
      <c r="B43" s="14" t="s">
        <v>21</v>
      </c>
      <c r="C43" s="8" t="s">
        <v>22</v>
      </c>
      <c r="D43" s="19"/>
      <c r="E43" s="15"/>
    </row>
    <row r="44" spans="1:6" x14ac:dyDescent="0.2">
      <c r="A44" s="8" t="s">
        <v>59</v>
      </c>
      <c r="B44" s="14" t="s">
        <v>33</v>
      </c>
      <c r="C44" s="8" t="s">
        <v>34</v>
      </c>
      <c r="D44" s="33"/>
      <c r="E44" s="15"/>
    </row>
    <row r="45" spans="1:6" x14ac:dyDescent="0.2">
      <c r="A45" s="8" t="s">
        <v>60</v>
      </c>
      <c r="B45" s="37" t="s">
        <v>51</v>
      </c>
      <c r="C45" s="24"/>
      <c r="D45" s="25"/>
      <c r="E45" s="26"/>
    </row>
    <row r="46" spans="1:6" x14ac:dyDescent="0.2">
      <c r="A46" s="8" t="s">
        <v>61</v>
      </c>
      <c r="B46" s="14" t="s">
        <v>21</v>
      </c>
      <c r="C46" s="8" t="s">
        <v>22</v>
      </c>
      <c r="D46" s="19"/>
      <c r="E46" s="15"/>
    </row>
    <row r="47" spans="1:6" x14ac:dyDescent="0.2">
      <c r="A47" s="8" t="s">
        <v>62</v>
      </c>
      <c r="B47" s="14" t="s">
        <v>33</v>
      </c>
      <c r="C47" s="8" t="s">
        <v>34</v>
      </c>
      <c r="D47" s="33"/>
      <c r="E47" s="15"/>
    </row>
    <row r="48" spans="1:6" ht="20.399999999999999" x14ac:dyDescent="0.2">
      <c r="A48" s="8" t="s">
        <v>63</v>
      </c>
      <c r="B48" s="38" t="s">
        <v>196</v>
      </c>
      <c r="C48" s="8" t="s">
        <v>10</v>
      </c>
      <c r="D48" s="8" t="s">
        <v>64</v>
      </c>
      <c r="E48" s="39" t="e">
        <f>ROUND((E50*E51+E53*E54+E56*E57+E59*E60+E62*E63+E65*E66+E68*E69+E71*E72+E74*E75+E77*E78+E80*E81+E83*E84+E86*E87)/(E51+E54+E57+E60+E63+E66+E69+E72+E75+E78+E81+E84+E87),2)</f>
        <v>#DIV/0!</v>
      </c>
      <c r="F48" s="40"/>
    </row>
    <row r="49" spans="1:5" x14ac:dyDescent="0.2">
      <c r="A49" s="8" t="s">
        <v>65</v>
      </c>
      <c r="B49" s="41" t="s">
        <v>197</v>
      </c>
      <c r="C49" s="8" t="s">
        <v>66</v>
      </c>
      <c r="D49" s="8" t="s">
        <v>64</v>
      </c>
      <c r="E49" s="8" t="s">
        <v>66</v>
      </c>
    </row>
    <row r="50" spans="1:5" x14ac:dyDescent="0.2">
      <c r="A50" s="8" t="s">
        <v>67</v>
      </c>
      <c r="B50" s="14" t="s">
        <v>68</v>
      </c>
      <c r="C50" s="8" t="s">
        <v>10</v>
      </c>
      <c r="D50" s="8" t="s">
        <v>64</v>
      </c>
      <c r="E50" s="15"/>
    </row>
    <row r="51" spans="1:5" x14ac:dyDescent="0.2">
      <c r="A51" s="8" t="s">
        <v>69</v>
      </c>
      <c r="B51" s="38" t="s">
        <v>70</v>
      </c>
      <c r="C51" s="42" t="s">
        <v>71</v>
      </c>
      <c r="D51" s="42" t="s">
        <v>64</v>
      </c>
      <c r="E51" s="15"/>
    </row>
    <row r="52" spans="1:5" x14ac:dyDescent="0.2">
      <c r="A52" s="8" t="s">
        <v>72</v>
      </c>
      <c r="B52" s="41" t="s">
        <v>197</v>
      </c>
      <c r="C52" s="8" t="s">
        <v>66</v>
      </c>
      <c r="D52" s="8" t="s">
        <v>64</v>
      </c>
      <c r="E52" s="8" t="s">
        <v>64</v>
      </c>
    </row>
    <row r="53" spans="1:5" x14ac:dyDescent="0.2">
      <c r="A53" s="8" t="s">
        <v>73</v>
      </c>
      <c r="B53" s="14" t="s">
        <v>68</v>
      </c>
      <c r="C53" s="8" t="s">
        <v>10</v>
      </c>
      <c r="D53" s="8" t="s">
        <v>64</v>
      </c>
      <c r="E53" s="15"/>
    </row>
    <row r="54" spans="1:5" x14ac:dyDescent="0.2">
      <c r="A54" s="42" t="s">
        <v>74</v>
      </c>
      <c r="B54" s="38" t="s">
        <v>70</v>
      </c>
      <c r="C54" s="42" t="s">
        <v>71</v>
      </c>
      <c r="D54" s="42" t="s">
        <v>64</v>
      </c>
      <c r="E54" s="15"/>
    </row>
    <row r="55" spans="1:5" x14ac:dyDescent="0.2">
      <c r="A55" s="8" t="s">
        <v>75</v>
      </c>
      <c r="B55" s="41" t="s">
        <v>197</v>
      </c>
      <c r="C55" s="8" t="s">
        <v>66</v>
      </c>
      <c r="D55" s="8" t="s">
        <v>64</v>
      </c>
      <c r="E55" s="8" t="s">
        <v>64</v>
      </c>
    </row>
    <row r="56" spans="1:5" x14ac:dyDescent="0.2">
      <c r="A56" s="8" t="s">
        <v>76</v>
      </c>
      <c r="B56" s="14" t="s">
        <v>68</v>
      </c>
      <c r="C56" s="8" t="s">
        <v>10</v>
      </c>
      <c r="D56" s="8" t="s">
        <v>64</v>
      </c>
      <c r="E56" s="15"/>
    </row>
    <row r="57" spans="1:5" x14ac:dyDescent="0.2">
      <c r="A57" s="42" t="s">
        <v>77</v>
      </c>
      <c r="B57" s="38" t="s">
        <v>70</v>
      </c>
      <c r="C57" s="42" t="s">
        <v>71</v>
      </c>
      <c r="D57" s="42" t="s">
        <v>64</v>
      </c>
      <c r="E57" s="15"/>
    </row>
    <row r="58" spans="1:5" x14ac:dyDescent="0.2">
      <c r="A58" s="8" t="s">
        <v>78</v>
      </c>
      <c r="B58" s="41" t="s">
        <v>198</v>
      </c>
      <c r="C58" s="8" t="s">
        <v>66</v>
      </c>
      <c r="D58" s="8" t="s">
        <v>64</v>
      </c>
      <c r="E58" s="8" t="s">
        <v>64</v>
      </c>
    </row>
    <row r="59" spans="1:5" x14ac:dyDescent="0.2">
      <c r="A59" s="8" t="s">
        <v>79</v>
      </c>
      <c r="B59" s="14" t="s">
        <v>68</v>
      </c>
      <c r="C59" s="8" t="s">
        <v>10</v>
      </c>
      <c r="D59" s="8" t="s">
        <v>64</v>
      </c>
      <c r="E59" s="15"/>
    </row>
    <row r="60" spans="1:5" x14ac:dyDescent="0.2">
      <c r="A60" s="42" t="s">
        <v>80</v>
      </c>
      <c r="B60" s="38" t="s">
        <v>70</v>
      </c>
      <c r="C60" s="42" t="s">
        <v>71</v>
      </c>
      <c r="D60" s="42" t="s">
        <v>64</v>
      </c>
      <c r="E60" s="15"/>
    </row>
    <row r="61" spans="1:5" x14ac:dyDescent="0.2">
      <c r="A61" s="8" t="s">
        <v>81</v>
      </c>
      <c r="B61" s="41" t="s">
        <v>197</v>
      </c>
      <c r="C61" s="8" t="s">
        <v>66</v>
      </c>
      <c r="D61" s="8" t="s">
        <v>64</v>
      </c>
      <c r="E61" s="8" t="s">
        <v>64</v>
      </c>
    </row>
    <row r="62" spans="1:5" x14ac:dyDescent="0.2">
      <c r="A62" s="8" t="s">
        <v>82</v>
      </c>
      <c r="B62" s="14" t="s">
        <v>68</v>
      </c>
      <c r="C62" s="8" t="s">
        <v>10</v>
      </c>
      <c r="D62" s="8" t="s">
        <v>64</v>
      </c>
      <c r="E62" s="15"/>
    </row>
    <row r="63" spans="1:5" x14ac:dyDescent="0.2">
      <c r="A63" s="8" t="s">
        <v>83</v>
      </c>
      <c r="B63" s="38" t="s">
        <v>70</v>
      </c>
      <c r="C63" s="42" t="s">
        <v>71</v>
      </c>
      <c r="D63" s="42" t="s">
        <v>64</v>
      </c>
      <c r="E63" s="15"/>
    </row>
    <row r="64" spans="1:5" x14ac:dyDescent="0.2">
      <c r="A64" s="8" t="s">
        <v>84</v>
      </c>
      <c r="B64" s="41" t="s">
        <v>197</v>
      </c>
      <c r="C64" s="8" t="s">
        <v>66</v>
      </c>
      <c r="D64" s="8" t="s">
        <v>64</v>
      </c>
      <c r="E64" s="8" t="s">
        <v>64</v>
      </c>
    </row>
    <row r="65" spans="1:5" x14ac:dyDescent="0.2">
      <c r="A65" s="8" t="s">
        <v>85</v>
      </c>
      <c r="B65" s="14" t="s">
        <v>68</v>
      </c>
      <c r="C65" s="8" t="s">
        <v>10</v>
      </c>
      <c r="D65" s="8" t="s">
        <v>64</v>
      </c>
      <c r="E65" s="15"/>
    </row>
    <row r="66" spans="1:5" x14ac:dyDescent="0.2">
      <c r="A66" s="42" t="s">
        <v>86</v>
      </c>
      <c r="B66" s="38" t="s">
        <v>70</v>
      </c>
      <c r="C66" s="42" t="s">
        <v>71</v>
      </c>
      <c r="D66" s="42" t="s">
        <v>64</v>
      </c>
      <c r="E66" s="15"/>
    </row>
    <row r="67" spans="1:5" x14ac:dyDescent="0.2">
      <c r="A67" s="8" t="s">
        <v>87</v>
      </c>
      <c r="B67" s="41" t="s">
        <v>197</v>
      </c>
      <c r="C67" s="8" t="s">
        <v>66</v>
      </c>
      <c r="D67" s="8" t="s">
        <v>64</v>
      </c>
      <c r="E67" s="8" t="s">
        <v>64</v>
      </c>
    </row>
    <row r="68" spans="1:5" x14ac:dyDescent="0.2">
      <c r="A68" s="8" t="s">
        <v>88</v>
      </c>
      <c r="B68" s="14" t="s">
        <v>68</v>
      </c>
      <c r="C68" s="8" t="s">
        <v>10</v>
      </c>
      <c r="D68" s="8" t="s">
        <v>64</v>
      </c>
      <c r="E68" s="15"/>
    </row>
    <row r="69" spans="1:5" x14ac:dyDescent="0.2">
      <c r="A69" s="42" t="s">
        <v>89</v>
      </c>
      <c r="B69" s="38" t="s">
        <v>70</v>
      </c>
      <c r="C69" s="42" t="s">
        <v>71</v>
      </c>
      <c r="D69" s="42" t="s">
        <v>64</v>
      </c>
      <c r="E69" s="15"/>
    </row>
    <row r="70" spans="1:5" x14ac:dyDescent="0.2">
      <c r="A70" s="8" t="s">
        <v>90</v>
      </c>
      <c r="B70" s="41" t="s">
        <v>197</v>
      </c>
      <c r="C70" s="8" t="s">
        <v>66</v>
      </c>
      <c r="D70" s="8" t="s">
        <v>64</v>
      </c>
      <c r="E70" s="8" t="s">
        <v>64</v>
      </c>
    </row>
    <row r="71" spans="1:5" x14ac:dyDescent="0.2">
      <c r="A71" s="8" t="s">
        <v>91</v>
      </c>
      <c r="B71" s="14" t="s">
        <v>68</v>
      </c>
      <c r="C71" s="8" t="s">
        <v>10</v>
      </c>
      <c r="D71" s="8" t="s">
        <v>64</v>
      </c>
      <c r="E71" s="15"/>
    </row>
    <row r="72" spans="1:5" x14ac:dyDescent="0.2">
      <c r="A72" s="8" t="s">
        <v>92</v>
      </c>
      <c r="B72" s="38" t="s">
        <v>70</v>
      </c>
      <c r="C72" s="42" t="s">
        <v>71</v>
      </c>
      <c r="D72" s="42" t="s">
        <v>64</v>
      </c>
      <c r="E72" s="15"/>
    </row>
    <row r="73" spans="1:5" x14ac:dyDescent="0.2">
      <c r="A73" s="8" t="s">
        <v>93</v>
      </c>
      <c r="B73" s="41" t="s">
        <v>197</v>
      </c>
      <c r="C73" s="8" t="s">
        <v>66</v>
      </c>
      <c r="D73" s="8" t="s">
        <v>64</v>
      </c>
      <c r="E73" s="8" t="s">
        <v>64</v>
      </c>
    </row>
    <row r="74" spans="1:5" x14ac:dyDescent="0.2">
      <c r="A74" s="8" t="s">
        <v>94</v>
      </c>
      <c r="B74" s="14" t="s">
        <v>68</v>
      </c>
      <c r="C74" s="8" t="s">
        <v>10</v>
      </c>
      <c r="D74" s="8" t="s">
        <v>64</v>
      </c>
      <c r="E74" s="15"/>
    </row>
    <row r="75" spans="1:5" x14ac:dyDescent="0.2">
      <c r="A75" s="42" t="s">
        <v>95</v>
      </c>
      <c r="B75" s="38" t="s">
        <v>70</v>
      </c>
      <c r="C75" s="42" t="s">
        <v>71</v>
      </c>
      <c r="D75" s="42" t="s">
        <v>64</v>
      </c>
      <c r="E75" s="15"/>
    </row>
    <row r="76" spans="1:5" x14ac:dyDescent="0.2">
      <c r="A76" s="8" t="s">
        <v>96</v>
      </c>
      <c r="B76" s="41" t="s">
        <v>197</v>
      </c>
      <c r="C76" s="8" t="s">
        <v>66</v>
      </c>
      <c r="D76" s="8" t="s">
        <v>64</v>
      </c>
      <c r="E76" s="8" t="s">
        <v>64</v>
      </c>
    </row>
    <row r="77" spans="1:5" x14ac:dyDescent="0.2">
      <c r="A77" s="8" t="s">
        <v>97</v>
      </c>
      <c r="B77" s="14" t="s">
        <v>68</v>
      </c>
      <c r="C77" s="8" t="s">
        <v>10</v>
      </c>
      <c r="D77" s="8" t="s">
        <v>64</v>
      </c>
      <c r="E77" s="15"/>
    </row>
    <row r="78" spans="1:5" x14ac:dyDescent="0.2">
      <c r="A78" s="42" t="s">
        <v>98</v>
      </c>
      <c r="B78" s="38" t="s">
        <v>70</v>
      </c>
      <c r="C78" s="42" t="s">
        <v>71</v>
      </c>
      <c r="D78" s="42" t="s">
        <v>64</v>
      </c>
      <c r="E78" s="15"/>
    </row>
    <row r="79" spans="1:5" x14ac:dyDescent="0.2">
      <c r="A79" s="8" t="s">
        <v>99</v>
      </c>
      <c r="B79" s="41" t="s">
        <v>197</v>
      </c>
      <c r="C79" s="8" t="s">
        <v>66</v>
      </c>
      <c r="D79" s="8" t="s">
        <v>64</v>
      </c>
      <c r="E79" s="8" t="s">
        <v>64</v>
      </c>
    </row>
    <row r="80" spans="1:5" x14ac:dyDescent="0.2">
      <c r="A80" s="8" t="s">
        <v>100</v>
      </c>
      <c r="B80" s="14" t="s">
        <v>68</v>
      </c>
      <c r="C80" s="8" t="s">
        <v>10</v>
      </c>
      <c r="D80" s="8" t="s">
        <v>64</v>
      </c>
      <c r="E80" s="15"/>
    </row>
    <row r="81" spans="1:5" x14ac:dyDescent="0.2">
      <c r="A81" s="8" t="s">
        <v>101</v>
      </c>
      <c r="B81" s="38" t="s">
        <v>70</v>
      </c>
      <c r="C81" s="42" t="s">
        <v>71</v>
      </c>
      <c r="D81" s="42" t="s">
        <v>64</v>
      </c>
      <c r="E81" s="15"/>
    </row>
    <row r="82" spans="1:5" x14ac:dyDescent="0.2">
      <c r="A82" s="8" t="s">
        <v>102</v>
      </c>
      <c r="B82" s="41" t="s">
        <v>197</v>
      </c>
      <c r="C82" s="8" t="s">
        <v>66</v>
      </c>
      <c r="D82" s="8" t="s">
        <v>64</v>
      </c>
      <c r="E82" s="8" t="s">
        <v>64</v>
      </c>
    </row>
    <row r="83" spans="1:5" x14ac:dyDescent="0.2">
      <c r="A83" s="8" t="s">
        <v>103</v>
      </c>
      <c r="B83" s="14" t="s">
        <v>68</v>
      </c>
      <c r="C83" s="8" t="s">
        <v>10</v>
      </c>
      <c r="D83" s="8" t="s">
        <v>64</v>
      </c>
      <c r="E83" s="15"/>
    </row>
    <row r="84" spans="1:5" x14ac:dyDescent="0.2">
      <c r="A84" s="8" t="s">
        <v>104</v>
      </c>
      <c r="B84" s="38" t="s">
        <v>70</v>
      </c>
      <c r="C84" s="42" t="s">
        <v>71</v>
      </c>
      <c r="D84" s="42" t="s">
        <v>64</v>
      </c>
      <c r="E84" s="15"/>
    </row>
    <row r="85" spans="1:5" x14ac:dyDescent="0.2">
      <c r="A85" s="8" t="s">
        <v>105</v>
      </c>
      <c r="B85" s="41" t="s">
        <v>197</v>
      </c>
      <c r="C85" s="8" t="s">
        <v>66</v>
      </c>
      <c r="D85" s="8" t="s">
        <v>64</v>
      </c>
      <c r="E85" s="8" t="s">
        <v>64</v>
      </c>
    </row>
    <row r="86" spans="1:5" x14ac:dyDescent="0.2">
      <c r="A86" s="8" t="s">
        <v>106</v>
      </c>
      <c r="B86" s="14" t="s">
        <v>68</v>
      </c>
      <c r="C86" s="8" t="s">
        <v>10</v>
      </c>
      <c r="D86" s="8" t="s">
        <v>64</v>
      </c>
      <c r="E86" s="15"/>
    </row>
    <row r="87" spans="1:5" x14ac:dyDescent="0.2">
      <c r="A87" s="8" t="s">
        <v>107</v>
      </c>
      <c r="B87" s="38" t="s">
        <v>70</v>
      </c>
      <c r="C87" s="42" t="s">
        <v>71</v>
      </c>
      <c r="D87" s="42" t="s">
        <v>64</v>
      </c>
      <c r="E87" s="15"/>
    </row>
    <row r="88" spans="1:5" ht="11.4" x14ac:dyDescent="0.2">
      <c r="A88" s="8" t="s">
        <v>108</v>
      </c>
      <c r="B88" s="12" t="s">
        <v>199</v>
      </c>
      <c r="C88" s="8" t="s">
        <v>10</v>
      </c>
      <c r="D88" s="8" t="s">
        <v>200</v>
      </c>
      <c r="E88" s="43">
        <f>ROUND(E89+E90,2)</f>
        <v>19.73</v>
      </c>
    </row>
    <row r="89" spans="1:5" ht="11.4" x14ac:dyDescent="0.2">
      <c r="A89" s="8" t="s">
        <v>109</v>
      </c>
      <c r="B89" s="14" t="s">
        <v>110</v>
      </c>
      <c r="C89" s="8" t="s">
        <v>10</v>
      </c>
      <c r="D89" s="8" t="s">
        <v>201</v>
      </c>
      <c r="E89" s="15">
        <v>1.07</v>
      </c>
    </row>
    <row r="90" spans="1:5" ht="15" customHeight="1" x14ac:dyDescent="0.2">
      <c r="A90" s="68" t="s">
        <v>111</v>
      </c>
      <c r="B90" s="17" t="s">
        <v>112</v>
      </c>
      <c r="C90" s="8" t="s">
        <v>10</v>
      </c>
      <c r="D90" s="8" t="s">
        <v>202</v>
      </c>
      <c r="E90" s="72">
        <v>18.66</v>
      </c>
    </row>
    <row r="91" spans="1:5" ht="31.5" customHeight="1" x14ac:dyDescent="0.2">
      <c r="A91" s="71"/>
      <c r="B91" s="18"/>
      <c r="C91" s="8" t="s">
        <v>13</v>
      </c>
      <c r="D91" s="19" t="s">
        <v>14</v>
      </c>
      <c r="E91" s="73"/>
    </row>
    <row r="92" spans="1:5" x14ac:dyDescent="0.2">
      <c r="A92" s="8" t="s">
        <v>113</v>
      </c>
      <c r="B92" s="44" t="s">
        <v>203</v>
      </c>
      <c r="C92" s="45"/>
      <c r="D92" s="45"/>
      <c r="E92" s="46"/>
    </row>
    <row r="93" spans="1:5" ht="13.2" x14ac:dyDescent="0.2">
      <c r="A93" s="8" t="s">
        <v>114</v>
      </c>
      <c r="B93" s="14" t="s">
        <v>204</v>
      </c>
      <c r="C93" s="47" t="s">
        <v>115</v>
      </c>
      <c r="D93" s="8" t="s">
        <v>205</v>
      </c>
      <c r="E93" s="15">
        <v>7.79</v>
      </c>
    </row>
    <row r="94" spans="1:5" ht="13.2" x14ac:dyDescent="0.2">
      <c r="A94" s="8" t="s">
        <v>116</v>
      </c>
      <c r="B94" s="14" t="s">
        <v>204</v>
      </c>
      <c r="C94" s="8" t="s">
        <v>117</v>
      </c>
      <c r="D94" s="8" t="s">
        <v>206</v>
      </c>
      <c r="E94" s="48">
        <v>11.76</v>
      </c>
    </row>
    <row r="95" spans="1:5" ht="11.4" x14ac:dyDescent="0.2">
      <c r="A95" s="8" t="s">
        <v>118</v>
      </c>
      <c r="B95" s="14" t="s">
        <v>119</v>
      </c>
      <c r="C95" s="8" t="s">
        <v>10</v>
      </c>
      <c r="D95" s="8" t="s">
        <v>207</v>
      </c>
      <c r="E95" s="48">
        <v>18.66</v>
      </c>
    </row>
    <row r="96" spans="1:5" x14ac:dyDescent="0.2">
      <c r="A96" s="7" t="s">
        <v>120</v>
      </c>
      <c r="B96" s="9" t="s">
        <v>121</v>
      </c>
      <c r="C96" s="10"/>
      <c r="D96" s="10"/>
      <c r="E96" s="49"/>
    </row>
    <row r="97" spans="1:5" ht="11.4" x14ac:dyDescent="0.2">
      <c r="A97" s="8" t="s">
        <v>122</v>
      </c>
      <c r="B97" s="38" t="s">
        <v>208</v>
      </c>
      <c r="C97" s="8" t="s">
        <v>10</v>
      </c>
      <c r="D97" s="8" t="s">
        <v>209</v>
      </c>
      <c r="E97" s="43">
        <f>ROUND(E98+E99,2)</f>
        <v>4.0199999999999996</v>
      </c>
    </row>
    <row r="98" spans="1:5" ht="11.4" x14ac:dyDescent="0.2">
      <c r="A98" s="8" t="s">
        <v>123</v>
      </c>
      <c r="B98" s="14" t="s">
        <v>124</v>
      </c>
      <c r="C98" s="8" t="s">
        <v>10</v>
      </c>
      <c r="D98" s="8" t="s">
        <v>210</v>
      </c>
      <c r="E98" s="15">
        <v>0.95</v>
      </c>
    </row>
    <row r="99" spans="1:5" ht="16.5" customHeight="1" x14ac:dyDescent="0.2">
      <c r="A99" s="68" t="s">
        <v>125</v>
      </c>
      <c r="B99" s="17" t="s">
        <v>126</v>
      </c>
      <c r="C99" s="8" t="s">
        <v>10</v>
      </c>
      <c r="D99" s="8" t="s">
        <v>211</v>
      </c>
      <c r="E99" s="72">
        <v>3.07</v>
      </c>
    </row>
    <row r="100" spans="1:5" ht="35.25" customHeight="1" x14ac:dyDescent="0.2">
      <c r="A100" s="71"/>
      <c r="B100" s="18"/>
      <c r="C100" s="8" t="s">
        <v>13</v>
      </c>
      <c r="D100" s="19" t="s">
        <v>127</v>
      </c>
      <c r="E100" s="73"/>
    </row>
    <row r="101" spans="1:5" ht="17.25" customHeight="1" x14ac:dyDescent="0.2">
      <c r="A101" s="8" t="s">
        <v>128</v>
      </c>
      <c r="B101" s="44" t="s">
        <v>212</v>
      </c>
      <c r="C101" s="45"/>
      <c r="D101" s="45"/>
      <c r="E101" s="46"/>
    </row>
    <row r="102" spans="1:5" ht="13.2" x14ac:dyDescent="0.2">
      <c r="A102" s="8" t="s">
        <v>129</v>
      </c>
      <c r="B102" s="14" t="s">
        <v>204</v>
      </c>
      <c r="C102" s="47" t="s">
        <v>115</v>
      </c>
      <c r="D102" s="8" t="s">
        <v>213</v>
      </c>
      <c r="E102" s="15">
        <v>6.9</v>
      </c>
    </row>
    <row r="103" spans="1:5" ht="13.2" x14ac:dyDescent="0.2">
      <c r="A103" s="8" t="s">
        <v>130</v>
      </c>
      <c r="B103" s="14" t="s">
        <v>204</v>
      </c>
      <c r="C103" s="47" t="s">
        <v>117</v>
      </c>
      <c r="D103" s="8" t="s">
        <v>214</v>
      </c>
      <c r="E103" s="15">
        <v>9.0500000000000007</v>
      </c>
    </row>
    <row r="104" spans="1:5" ht="11.4" x14ac:dyDescent="0.2">
      <c r="A104" s="8" t="s">
        <v>131</v>
      </c>
      <c r="B104" s="14" t="s">
        <v>132</v>
      </c>
      <c r="C104" s="8" t="s">
        <v>10</v>
      </c>
      <c r="D104" s="8" t="s">
        <v>215</v>
      </c>
      <c r="E104" s="48">
        <v>3.07</v>
      </c>
    </row>
    <row r="105" spans="1:5" x14ac:dyDescent="0.2">
      <c r="A105" s="7" t="s">
        <v>133</v>
      </c>
      <c r="B105" s="9" t="s">
        <v>134</v>
      </c>
      <c r="C105" s="10"/>
      <c r="D105" s="10"/>
      <c r="E105" s="49"/>
    </row>
    <row r="106" spans="1:5" ht="11.4" x14ac:dyDescent="0.2">
      <c r="A106" s="8" t="s">
        <v>135</v>
      </c>
      <c r="B106" s="14" t="s">
        <v>136</v>
      </c>
      <c r="C106" s="8" t="s">
        <v>10</v>
      </c>
      <c r="D106" s="8" t="s">
        <v>216</v>
      </c>
      <c r="E106" s="15">
        <v>0.17</v>
      </c>
    </row>
    <row r="107" spans="1:5" ht="13.2" x14ac:dyDescent="0.2">
      <c r="A107" s="8" t="s">
        <v>137</v>
      </c>
      <c r="B107" s="14" t="s">
        <v>138</v>
      </c>
      <c r="C107" s="47" t="s">
        <v>115</v>
      </c>
      <c r="D107" s="8" t="s">
        <v>217</v>
      </c>
      <c r="E107" s="15">
        <v>1.24</v>
      </c>
    </row>
    <row r="108" spans="1:5" ht="13.2" x14ac:dyDescent="0.2">
      <c r="A108" s="8" t="s">
        <v>139</v>
      </c>
      <c r="B108" s="14" t="s">
        <v>138</v>
      </c>
      <c r="C108" s="47" t="s">
        <v>117</v>
      </c>
      <c r="D108" s="8" t="s">
        <v>218</v>
      </c>
      <c r="E108" s="15">
        <v>1.63</v>
      </c>
    </row>
    <row r="109" spans="1:5" x14ac:dyDescent="0.2">
      <c r="A109" s="7" t="s">
        <v>140</v>
      </c>
      <c r="B109" s="12" t="s">
        <v>219</v>
      </c>
      <c r="C109" s="7" t="s">
        <v>10</v>
      </c>
      <c r="D109" s="8"/>
      <c r="E109" s="13">
        <f>ROUND(E110+E111+E112+E113+E114+E115+E116+E117+E118+E119,2)</f>
        <v>0.41</v>
      </c>
    </row>
    <row r="110" spans="1:5" ht="48" customHeight="1" x14ac:dyDescent="0.2">
      <c r="A110" s="8" t="s">
        <v>141</v>
      </c>
      <c r="B110" s="41" t="s">
        <v>142</v>
      </c>
      <c r="C110" s="8" t="s">
        <v>10</v>
      </c>
      <c r="D110" s="50" t="s">
        <v>143</v>
      </c>
      <c r="E110" s="51">
        <v>0.41</v>
      </c>
    </row>
    <row r="111" spans="1:5" ht="44.25" customHeight="1" x14ac:dyDescent="0.2">
      <c r="A111" s="8" t="s">
        <v>144</v>
      </c>
      <c r="B111" s="41" t="s">
        <v>220</v>
      </c>
      <c r="C111" s="8" t="s">
        <v>10</v>
      </c>
      <c r="D111" s="50" t="s">
        <v>221</v>
      </c>
      <c r="E111" s="51"/>
    </row>
    <row r="112" spans="1:5" ht="45" customHeight="1" x14ac:dyDescent="0.2">
      <c r="A112" s="8" t="s">
        <v>145</v>
      </c>
      <c r="B112" s="41" t="s">
        <v>220</v>
      </c>
      <c r="C112" s="8" t="s">
        <v>10</v>
      </c>
      <c r="D112" s="50" t="s">
        <v>221</v>
      </c>
      <c r="E112" s="51"/>
    </row>
    <row r="113" spans="1:5" ht="45" customHeight="1" x14ac:dyDescent="0.2">
      <c r="A113" s="8" t="s">
        <v>146</v>
      </c>
      <c r="B113" s="41" t="s">
        <v>220</v>
      </c>
      <c r="C113" s="8" t="s">
        <v>10</v>
      </c>
      <c r="D113" s="50" t="s">
        <v>221</v>
      </c>
      <c r="E113" s="51"/>
    </row>
    <row r="114" spans="1:5" ht="45" customHeight="1" x14ac:dyDescent="0.2">
      <c r="A114" s="8" t="s">
        <v>147</v>
      </c>
      <c r="B114" s="41" t="s">
        <v>220</v>
      </c>
      <c r="C114" s="8" t="s">
        <v>10</v>
      </c>
      <c r="D114" s="50" t="s">
        <v>221</v>
      </c>
      <c r="E114" s="51"/>
    </row>
    <row r="115" spans="1:5" ht="54" customHeight="1" x14ac:dyDescent="0.2">
      <c r="A115" s="8" t="s">
        <v>148</v>
      </c>
      <c r="B115" s="41" t="s">
        <v>220</v>
      </c>
      <c r="C115" s="8" t="s">
        <v>10</v>
      </c>
      <c r="D115" s="50" t="s">
        <v>221</v>
      </c>
      <c r="E115" s="51"/>
    </row>
    <row r="116" spans="1:5" ht="45" customHeight="1" x14ac:dyDescent="0.2">
      <c r="A116" s="8" t="s">
        <v>149</v>
      </c>
      <c r="B116" s="41" t="s">
        <v>220</v>
      </c>
      <c r="C116" s="8" t="s">
        <v>10</v>
      </c>
      <c r="D116" s="50" t="s">
        <v>221</v>
      </c>
      <c r="E116" s="51"/>
    </row>
    <row r="117" spans="1:5" ht="45" customHeight="1" x14ac:dyDescent="0.2">
      <c r="A117" s="8" t="s">
        <v>150</v>
      </c>
      <c r="B117" s="41" t="s">
        <v>220</v>
      </c>
      <c r="C117" s="8" t="s">
        <v>10</v>
      </c>
      <c r="D117" s="50" t="s">
        <v>221</v>
      </c>
      <c r="E117" s="51"/>
    </row>
    <row r="118" spans="1:5" ht="45" customHeight="1" x14ac:dyDescent="0.2">
      <c r="A118" s="8" t="s">
        <v>151</v>
      </c>
      <c r="B118" s="41" t="s">
        <v>220</v>
      </c>
      <c r="C118" s="8" t="s">
        <v>10</v>
      </c>
      <c r="D118" s="50" t="s">
        <v>221</v>
      </c>
      <c r="E118" s="51"/>
    </row>
    <row r="119" spans="1:5" ht="45" customHeight="1" x14ac:dyDescent="0.2">
      <c r="A119" s="8" t="s">
        <v>152</v>
      </c>
      <c r="B119" s="41" t="s">
        <v>220</v>
      </c>
      <c r="C119" s="8" t="s">
        <v>10</v>
      </c>
      <c r="D119" s="50" t="s">
        <v>221</v>
      </c>
      <c r="E119" s="51"/>
    </row>
    <row r="120" spans="1:5" x14ac:dyDescent="0.2">
      <c r="A120" s="7" t="s">
        <v>153</v>
      </c>
      <c r="B120" s="12" t="s">
        <v>222</v>
      </c>
      <c r="C120" s="7" t="s">
        <v>10</v>
      </c>
      <c r="D120" s="8"/>
      <c r="E120" s="52">
        <f>ROUND(E88+E97+E106+E109,2)</f>
        <v>24.33</v>
      </c>
    </row>
    <row r="121" spans="1:5" ht="68.25" customHeight="1" x14ac:dyDescent="0.2">
      <c r="A121" s="7" t="s">
        <v>154</v>
      </c>
      <c r="B121" s="53" t="s">
        <v>155</v>
      </c>
      <c r="C121" s="7" t="s">
        <v>10</v>
      </c>
      <c r="D121" s="50" t="s">
        <v>223</v>
      </c>
      <c r="E121" s="51"/>
    </row>
    <row r="122" spans="1:5" ht="10.8" x14ac:dyDescent="0.2">
      <c r="A122" s="7" t="s">
        <v>156</v>
      </c>
      <c r="B122" s="53" t="s">
        <v>224</v>
      </c>
      <c r="C122" s="7" t="s">
        <v>10</v>
      </c>
      <c r="D122" s="8" t="s">
        <v>64</v>
      </c>
      <c r="E122" s="52">
        <f>ROUND(E120-E121,2)</f>
        <v>24.33</v>
      </c>
    </row>
    <row r="123" spans="1:5" ht="10.8" x14ac:dyDescent="0.2">
      <c r="A123" s="7" t="s">
        <v>157</v>
      </c>
      <c r="B123" s="53" t="s">
        <v>225</v>
      </c>
      <c r="C123" s="7" t="s">
        <v>10</v>
      </c>
      <c r="D123" s="8" t="s">
        <v>64</v>
      </c>
      <c r="E123" s="52">
        <f>ROUND(E122*1.09,2)</f>
        <v>26.52</v>
      </c>
    </row>
    <row r="124" spans="1:5" ht="10.8" x14ac:dyDescent="0.2">
      <c r="A124" s="7" t="s">
        <v>158</v>
      </c>
      <c r="B124" s="53" t="s">
        <v>226</v>
      </c>
      <c r="C124" s="7" t="s">
        <v>10</v>
      </c>
      <c r="D124" s="8" t="s">
        <v>64</v>
      </c>
      <c r="E124" s="51">
        <v>20.53</v>
      </c>
    </row>
    <row r="125" spans="1:5" x14ac:dyDescent="0.2">
      <c r="A125" s="7" t="s">
        <v>159</v>
      </c>
      <c r="B125" s="53" t="s">
        <v>160</v>
      </c>
      <c r="C125" s="7" t="s">
        <v>161</v>
      </c>
      <c r="D125" s="8" t="s">
        <v>64</v>
      </c>
      <c r="E125" s="52">
        <f>((-E124 + E122)/ E124)*100</f>
        <v>18.509498295177774</v>
      </c>
    </row>
    <row r="126" spans="1:5" x14ac:dyDescent="0.2">
      <c r="A126" s="8" t="s">
        <v>162</v>
      </c>
      <c r="B126" s="14" t="s">
        <v>163</v>
      </c>
      <c r="C126" s="8" t="s">
        <v>71</v>
      </c>
      <c r="D126" s="62" t="s">
        <v>164</v>
      </c>
      <c r="E126" s="54">
        <v>14015</v>
      </c>
    </row>
    <row r="127" spans="1:5" x14ac:dyDescent="0.2">
      <c r="A127" s="8" t="s">
        <v>165</v>
      </c>
      <c r="B127" s="14" t="s">
        <v>166</v>
      </c>
      <c r="C127" s="8" t="s">
        <v>71</v>
      </c>
      <c r="D127" s="63"/>
      <c r="E127" s="55">
        <f>SUM(E128:E134)</f>
        <v>14015</v>
      </c>
    </row>
    <row r="128" spans="1:5" x14ac:dyDescent="0.2">
      <c r="A128" s="8" t="s">
        <v>167</v>
      </c>
      <c r="B128" s="41" t="s">
        <v>168</v>
      </c>
      <c r="C128" s="8" t="s">
        <v>71</v>
      </c>
      <c r="D128" s="63"/>
      <c r="E128" s="54">
        <v>14015</v>
      </c>
    </row>
    <row r="129" spans="1:5" x14ac:dyDescent="0.2">
      <c r="A129" s="8" t="s">
        <v>169</v>
      </c>
      <c r="B129" s="41" t="s">
        <v>227</v>
      </c>
      <c r="C129" s="8" t="s">
        <v>71</v>
      </c>
      <c r="D129" s="63"/>
      <c r="E129" s="54"/>
    </row>
    <row r="130" spans="1:5" x14ac:dyDescent="0.2">
      <c r="A130" s="8" t="s">
        <v>170</v>
      </c>
      <c r="B130" s="41" t="s">
        <v>227</v>
      </c>
      <c r="C130" s="8" t="s">
        <v>71</v>
      </c>
      <c r="D130" s="63"/>
      <c r="E130" s="54"/>
    </row>
    <row r="131" spans="1:5" x14ac:dyDescent="0.2">
      <c r="A131" s="8" t="s">
        <v>171</v>
      </c>
      <c r="B131" s="41" t="s">
        <v>227</v>
      </c>
      <c r="C131" s="8" t="s">
        <v>71</v>
      </c>
      <c r="D131" s="63"/>
      <c r="E131" s="54"/>
    </row>
    <row r="132" spans="1:5" x14ac:dyDescent="0.2">
      <c r="A132" s="8" t="s">
        <v>172</v>
      </c>
      <c r="B132" s="41" t="s">
        <v>227</v>
      </c>
      <c r="C132" s="8" t="s">
        <v>71</v>
      </c>
      <c r="D132" s="63"/>
      <c r="E132" s="54"/>
    </row>
    <row r="133" spans="1:5" x14ac:dyDescent="0.2">
      <c r="A133" s="8" t="s">
        <v>173</v>
      </c>
      <c r="B133" s="41" t="s">
        <v>227</v>
      </c>
      <c r="C133" s="8" t="s">
        <v>71</v>
      </c>
      <c r="D133" s="63"/>
      <c r="E133" s="54"/>
    </row>
    <row r="134" spans="1:5" x14ac:dyDescent="0.2">
      <c r="A134" s="8" t="s">
        <v>174</v>
      </c>
      <c r="B134" s="41" t="s">
        <v>227</v>
      </c>
      <c r="C134" s="8" t="s">
        <v>71</v>
      </c>
      <c r="D134" s="63"/>
      <c r="E134" s="54"/>
    </row>
    <row r="135" spans="1:5" x14ac:dyDescent="0.2">
      <c r="A135" s="8" t="s">
        <v>175</v>
      </c>
      <c r="B135" s="14" t="s">
        <v>176</v>
      </c>
      <c r="C135" s="8" t="s">
        <v>71</v>
      </c>
      <c r="D135" s="63"/>
      <c r="E135" s="55">
        <f>SUM(E136:E142)</f>
        <v>14015</v>
      </c>
    </row>
    <row r="136" spans="1:5" x14ac:dyDescent="0.2">
      <c r="A136" s="8" t="s">
        <v>177</v>
      </c>
      <c r="B136" s="41" t="s">
        <v>227</v>
      </c>
      <c r="C136" s="8" t="s">
        <v>71</v>
      </c>
      <c r="D136" s="63"/>
      <c r="E136" s="54">
        <v>14015</v>
      </c>
    </row>
    <row r="137" spans="1:5" x14ac:dyDescent="0.2">
      <c r="A137" s="8" t="s">
        <v>178</v>
      </c>
      <c r="B137" s="41" t="s">
        <v>227</v>
      </c>
      <c r="C137" s="8" t="s">
        <v>71</v>
      </c>
      <c r="D137" s="63"/>
      <c r="E137" s="54"/>
    </row>
    <row r="138" spans="1:5" x14ac:dyDescent="0.2">
      <c r="A138" s="8" t="s">
        <v>179</v>
      </c>
      <c r="B138" s="41" t="s">
        <v>227</v>
      </c>
      <c r="C138" s="8" t="s">
        <v>71</v>
      </c>
      <c r="D138" s="63"/>
      <c r="E138" s="54"/>
    </row>
    <row r="139" spans="1:5" x14ac:dyDescent="0.2">
      <c r="A139" s="8" t="s">
        <v>180</v>
      </c>
      <c r="B139" s="41" t="s">
        <v>227</v>
      </c>
      <c r="C139" s="8" t="s">
        <v>71</v>
      </c>
      <c r="D139" s="63"/>
      <c r="E139" s="54"/>
    </row>
    <row r="140" spans="1:5" x14ac:dyDescent="0.2">
      <c r="A140" s="8" t="s">
        <v>181</v>
      </c>
      <c r="B140" s="41" t="s">
        <v>227</v>
      </c>
      <c r="C140" s="8" t="s">
        <v>71</v>
      </c>
      <c r="D140" s="63"/>
      <c r="E140" s="54"/>
    </row>
    <row r="141" spans="1:5" x14ac:dyDescent="0.2">
      <c r="A141" s="8" t="s">
        <v>182</v>
      </c>
      <c r="B141" s="41" t="s">
        <v>227</v>
      </c>
      <c r="C141" s="8" t="s">
        <v>71</v>
      </c>
      <c r="D141" s="63"/>
      <c r="E141" s="54"/>
    </row>
    <row r="142" spans="1:5" x14ac:dyDescent="0.2">
      <c r="A142" s="8" t="s">
        <v>183</v>
      </c>
      <c r="B142" s="41" t="s">
        <v>227</v>
      </c>
      <c r="C142" s="8" t="s">
        <v>71</v>
      </c>
      <c r="D142" s="63"/>
      <c r="E142" s="54"/>
    </row>
    <row r="143" spans="1:5" ht="39" customHeight="1" x14ac:dyDescent="0.2">
      <c r="A143" s="56" t="s">
        <v>184</v>
      </c>
      <c r="B143" s="14" t="s">
        <v>185</v>
      </c>
      <c r="C143" s="64" t="s">
        <v>186</v>
      </c>
      <c r="D143" s="65"/>
      <c r="E143" s="66"/>
    </row>
    <row r="144" spans="1:5" x14ac:dyDescent="0.2">
      <c r="A144" s="57"/>
      <c r="B144" s="58"/>
      <c r="C144" s="57"/>
      <c r="D144" s="59"/>
      <c r="E144" s="60"/>
    </row>
    <row r="145" spans="1:5" s="61" customFormat="1" ht="39" customHeight="1" x14ac:dyDescent="0.2">
      <c r="A145" s="67" t="s">
        <v>188</v>
      </c>
      <c r="B145" s="67"/>
      <c r="C145" s="67"/>
      <c r="D145" s="67"/>
      <c r="E145" s="67"/>
    </row>
    <row r="146" spans="1:5" s="61" customFormat="1" ht="28.5" customHeight="1" x14ac:dyDescent="0.2">
      <c r="A146" s="67"/>
      <c r="B146" s="67"/>
      <c r="C146" s="67"/>
      <c r="D146" s="67"/>
      <c r="E146" s="67"/>
    </row>
    <row r="148" spans="1:5" x14ac:dyDescent="0.2">
      <c r="B148" s="3" t="s">
        <v>228</v>
      </c>
      <c r="C148" s="3" t="s">
        <v>229</v>
      </c>
    </row>
  </sheetData>
  <mergeCells count="9">
    <mergeCell ref="D126:D142"/>
    <mergeCell ref="C143:E143"/>
    <mergeCell ref="A145:E146"/>
    <mergeCell ref="A14:A15"/>
    <mergeCell ref="E14:E15"/>
    <mergeCell ref="A90:A91"/>
    <mergeCell ref="E90:E91"/>
    <mergeCell ref="A99:A100"/>
    <mergeCell ref="E99:E100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</dc:creator>
  <cp:lastModifiedBy>audro</cp:lastModifiedBy>
  <cp:lastPrinted>2022-11-04T10:33:20Z</cp:lastPrinted>
  <dcterms:created xsi:type="dcterms:W3CDTF">2022-11-04T08:36:09Z</dcterms:created>
  <dcterms:modified xsi:type="dcterms:W3CDTF">2022-11-04T10:33:23Z</dcterms:modified>
</cp:coreProperties>
</file>