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jolan\Desktop\"/>
    </mc:Choice>
  </mc:AlternateContent>
  <xr:revisionPtr revIDLastSave="0" documentId="13_ncr:1_{1C3A7E4F-9AA3-4AD0-A3A8-05233DE5FD68}" xr6:coauthVersionLast="47" xr6:coauthVersionMax="47" xr10:uidLastSave="{00000000-0000-0000-0000-000000000000}"/>
  <bookViews>
    <workbookView xWindow="-120" yWindow="-120" windowWidth="29040" windowHeight="15720" activeTab="3" xr2:uid="{812D2964-7283-44F8-BE1B-134B2BCA5119}"/>
  </bookViews>
  <sheets>
    <sheet name="11.1" sheetId="8" r:id="rId1"/>
    <sheet name="11.2" sheetId="11" r:id="rId2"/>
    <sheet name="11.3" sheetId="9" r:id="rId3"/>
    <sheet name="11.4" sheetId="10" r:id="rId4"/>
    <sheet name="11.5" sheetId="6" r:id="rId5"/>
    <sheet name="Turtas 2_2025" sheetId="12" r:id="rId6"/>
  </sheets>
  <externalReferences>
    <externalReference r:id="rId7"/>
    <externalReference r:id="rId8"/>
    <externalReference r:id="rId9"/>
  </externalReferences>
  <definedNames>
    <definedName name="_f" hidden="1">#REF!</definedName>
    <definedName name="_xlnm._FilterDatabase" localSheetId="0" hidden="1">'11.1'!$A$6:$AY$6</definedName>
    <definedName name="_xlnm._FilterDatabase" localSheetId="1" hidden="1">'11.2'!$B$6:$AU$6</definedName>
    <definedName name="_xlnm._FilterDatabase" localSheetId="3" hidden="1">'11.4'!$B$6:$AV$6</definedName>
    <definedName name="_xlnm._FilterDatabase" localSheetId="5" hidden="1">'Turtas 2_2025'!$B$10:$BU$10</definedName>
    <definedName name="_xlnm._FilterDatabase" hidden="1">#REF!</definedName>
    <definedName name="_FilterDatabase1" hidden="1">#REF!</definedName>
    <definedName name="_Hlk133994717_23">#REF!</definedName>
    <definedName name="_mm" hidden="1">#REF!</definedName>
    <definedName name="a">#REF!</definedName>
    <definedName name="AAA" hidden="1">#REF!</definedName>
    <definedName name="AAAA" hidden="1">#REF!</definedName>
    <definedName name="AS" hidden="1">#REF!</definedName>
    <definedName name="AS2DocOpenMode" hidden="1">"AS2DocumentEdit"</definedName>
    <definedName name="asd" hidden="1">#REF!</definedName>
    <definedName name="azx" hidden="1">#REF!</definedName>
    <definedName name="BS">#REF!</definedName>
    <definedName name="CAPEX">#REF!</definedName>
    <definedName name="Darbas" hidden="1">#REF!</definedName>
    <definedName name="dasd" hidden="1">#REF!</definedName>
    <definedName name="data">#REF!</definedName>
    <definedName name="de" hidden="1">#REF!</definedName>
    <definedName name="du">#REF!</definedName>
    <definedName name="DUF" hidden="1">#REF!</definedName>
    <definedName name="e" hidden="1">#REF!</definedName>
    <definedName name="ee" hidden="1">#REF!</definedName>
    <definedName name="eeee" hidden="1">#REF!</definedName>
    <definedName name="eeeee" hidden="1">#REF!</definedName>
    <definedName name="eeeeeeeeeeeeeee" hidden="1">#REF!</definedName>
    <definedName name="ET" hidden="1">#REF!</definedName>
    <definedName name="ewerberb" hidden="1">#REF!</definedName>
    <definedName name="fgf" hidden="1">#REF!</definedName>
    <definedName name="fgh" localSheetId="5" hidden="1">{#N/A,#N/A,TRUE,"Kaina"}</definedName>
    <definedName name="fgh" hidden="1">{#N/A,#N/A,TRUE,"Kaina"}</definedName>
    <definedName name="filter" hidden="1">#REF!</definedName>
    <definedName name="h" hidden="1">#REF!</definedName>
    <definedName name="hhh" hidden="1">#REF!</definedName>
    <definedName name="hmm" hidden="1">#REF!</definedName>
    <definedName name="II.7.Nebaigta_statyba">#REF!</definedName>
    <definedName name="IT_grupe">#REF!</definedName>
    <definedName name="kelme" localSheetId="5" hidden="1">{#N/A,#N/A,TRUE,"Kaina"}</definedName>
    <definedName name="kelme" hidden="1">{#N/A,#N/A,TRUE,"Kaina"}</definedName>
    <definedName name="kint" hidden="1">#REF!</definedName>
    <definedName name="kkk" hidden="1">#REF!</definedName>
    <definedName name="kog_true">#REF!</definedName>
    <definedName name="l" hidden="1">#REF!</definedName>
    <definedName name="lapas" hidden="1">#REF!</definedName>
    <definedName name="lkjh" hidden="1">#REF!</definedName>
    <definedName name="lkmjh" hidden="1">#REF!</definedName>
    <definedName name="m">#REF!</definedName>
    <definedName name="Nepadengtos" hidden="1">#REF!</definedName>
    <definedName name="nusid_laikotarpis">#REF!</definedName>
    <definedName name="NVK_GD">#REF!</definedName>
    <definedName name="OLE_LINK17_23">#REF!</definedName>
    <definedName name="PAJ">#REF!</definedName>
    <definedName name="planas" hidden="1">#REF!</definedName>
    <definedName name="pr" hidden="1">#REF!</definedName>
    <definedName name="PRIEDASSSSS" hidden="1">#REF!</definedName>
    <definedName name="Priskyrimas_turtas">#REF!</definedName>
    <definedName name="Projektas">#REF!</definedName>
    <definedName name="Projektas2">#REF!</definedName>
    <definedName name="PSW_CALCULATE_0" hidden="1">#REF!</definedName>
    <definedName name="PSW_SAVE_0" hidden="1">#REF!</definedName>
    <definedName name="PSWGrid_0_0" hidden="1">#REF!</definedName>
    <definedName name="PSWGrid_0_1" hidden="1">#REF!</definedName>
    <definedName name="PSWGrid_0_2" hidden="1">#REF!</definedName>
    <definedName name="PSWGrid_0_3" hidden="1">#REF!</definedName>
    <definedName name="PSWInput_0_0" hidden="1">#REF!</definedName>
    <definedName name="PSWInput_0_1" hidden="1">#REF!</definedName>
    <definedName name="PSWInput_0_2" hidden="1">#REF!</definedName>
    <definedName name="PSWInput_0_3" hidden="1">#REF!</definedName>
    <definedName name="PSWList_0_0" hidden="1">#REF!</definedName>
    <definedName name="PSWList_0_1" hidden="1">#REF!</definedName>
    <definedName name="PSWList_0_2" hidden="1">#REF!</definedName>
    <definedName name="PSWList_0_3" hidden="1">#REF!</definedName>
    <definedName name="PSWList_1" hidden="1">#REF!</definedName>
    <definedName name="PSWMerge" hidden="1">#REF!</definedName>
    <definedName name="PSWMergedSavingCell_0_0" hidden="1">#REF!</definedName>
    <definedName name="PSWMergedSavingCell_0_1" hidden="1">#REF!</definedName>
    <definedName name="PSWMergedSavingCell_0_10" hidden="1">#REF!</definedName>
    <definedName name="PSWMergedSavingCell_0_100" hidden="1">#REF!</definedName>
    <definedName name="PSWMergedSavingCell_0_101" hidden="1">#REF!</definedName>
    <definedName name="PSWMergedSavingCell_0_102" hidden="1">#REF!</definedName>
    <definedName name="PSWMergedSavingCell_0_103" hidden="1">#REF!</definedName>
    <definedName name="PSWMergedSavingCell_0_104" hidden="1">#REF!</definedName>
    <definedName name="PSWMergedSavingCell_0_105" hidden="1">#REF!</definedName>
    <definedName name="PSWMergedSavingCell_0_106" hidden="1">#REF!</definedName>
    <definedName name="PSWMergedSavingCell_0_107" hidden="1">#REF!</definedName>
    <definedName name="PSWMergedSavingCell_0_108" hidden="1">#REF!</definedName>
    <definedName name="PSWMergedSavingCell_0_109" hidden="1">#REF!</definedName>
    <definedName name="PSWMergedSavingCell_0_11" hidden="1">#REF!</definedName>
    <definedName name="PSWMergedSavingCell_0_110" hidden="1">#REF!</definedName>
    <definedName name="PSWMergedSavingCell_0_111" hidden="1">#REF!</definedName>
    <definedName name="PSWMergedSavingCell_0_112" hidden="1">#REF!</definedName>
    <definedName name="PSWMergedSavingCell_0_113" hidden="1">#REF!</definedName>
    <definedName name="PSWMergedSavingCell_0_114" hidden="1">#REF!</definedName>
    <definedName name="PSWMergedSavingCell_0_115" hidden="1">#REF!</definedName>
    <definedName name="PSWMergedSavingCell_0_116" hidden="1">#REF!</definedName>
    <definedName name="PSWMergedSavingCell_0_117" hidden="1">#REF!</definedName>
    <definedName name="PSWMergedSavingCell_0_118" hidden="1">#REF!</definedName>
    <definedName name="PSWMergedSavingCell_0_119" hidden="1">#REF!</definedName>
    <definedName name="PSWMergedSavingCell_0_12" hidden="1">#REF!</definedName>
    <definedName name="PSWMergedSavingCell_0_120" hidden="1">#REF!</definedName>
    <definedName name="PSWMergedSavingCell_0_121" hidden="1">#REF!</definedName>
    <definedName name="PSWMergedSavingCell_0_122" hidden="1">#REF!</definedName>
    <definedName name="PSWMergedSavingCell_0_123" hidden="1">#REF!</definedName>
    <definedName name="PSWMergedSavingCell_0_124" hidden="1">#REF!</definedName>
    <definedName name="PSWMergedSavingCell_0_125" hidden="1">#REF!</definedName>
    <definedName name="PSWMergedSavingCell_0_126" hidden="1">#REF!</definedName>
    <definedName name="PSWMergedSavingCell_0_127" hidden="1">#REF!</definedName>
    <definedName name="PSWMergedSavingCell_0_128" hidden="1">#REF!</definedName>
    <definedName name="PSWMergedSavingCell_0_129" hidden="1">#REF!</definedName>
    <definedName name="PSWMergedSavingCell_0_13" hidden="1">#REF!</definedName>
    <definedName name="PSWMergedSavingCell_0_130" hidden="1">#REF!</definedName>
    <definedName name="PSWMergedSavingCell_0_131" hidden="1">#REF!</definedName>
    <definedName name="PSWMergedSavingCell_0_132" hidden="1">#REF!</definedName>
    <definedName name="PSWMergedSavingCell_0_133" hidden="1">#REF!</definedName>
    <definedName name="PSWMergedSavingCell_0_134" hidden="1">#REF!</definedName>
    <definedName name="PSWMergedSavingCell_0_135" hidden="1">#REF!</definedName>
    <definedName name="PSWMergedSavingCell_0_136" hidden="1">#REF!</definedName>
    <definedName name="PSWMergedSavingCell_0_137" hidden="1">#REF!</definedName>
    <definedName name="PSWMergedSavingCell_0_138" hidden="1">#REF!</definedName>
    <definedName name="PSWMergedSavingCell_0_139" hidden="1">#REF!</definedName>
    <definedName name="PSWMergedSavingCell_0_14" hidden="1">#REF!</definedName>
    <definedName name="PSWMergedSavingCell_0_140" hidden="1">#REF!</definedName>
    <definedName name="PSWMergedSavingCell_0_141" hidden="1">#REF!</definedName>
    <definedName name="PSWMergedSavingCell_0_142" hidden="1">#REF!</definedName>
    <definedName name="PSWMergedSavingCell_0_143" hidden="1">#REF!</definedName>
    <definedName name="PSWMergedSavingCell_0_144" hidden="1">#REF!</definedName>
    <definedName name="PSWMergedSavingCell_0_145" hidden="1">#REF!</definedName>
    <definedName name="PSWMergedSavingCell_0_146" hidden="1">#REF!</definedName>
    <definedName name="PSWMergedSavingCell_0_147" hidden="1">#REF!</definedName>
    <definedName name="PSWMergedSavingCell_0_148" hidden="1">#REF!</definedName>
    <definedName name="PSWMergedSavingCell_0_149" hidden="1">#REF!</definedName>
    <definedName name="PSWMergedSavingCell_0_15" hidden="1">#REF!</definedName>
    <definedName name="PSWMergedSavingCell_0_150" hidden="1">#REF!</definedName>
    <definedName name="PSWMergedSavingCell_0_151" hidden="1">#REF!</definedName>
    <definedName name="PSWMergedSavingCell_0_152" hidden="1">#REF!</definedName>
    <definedName name="PSWMergedSavingCell_0_153" hidden="1">#REF!</definedName>
    <definedName name="PSWMergedSavingCell_0_154" hidden="1">#REF!</definedName>
    <definedName name="PSWMergedSavingCell_0_155" hidden="1">#REF!</definedName>
    <definedName name="PSWMergedSavingCell_0_156" hidden="1">#REF!</definedName>
    <definedName name="PSWMergedSavingCell_0_157" hidden="1">#REF!</definedName>
    <definedName name="PSWMergedSavingCell_0_158" hidden="1">#REF!</definedName>
    <definedName name="PSWMergedSavingCell_0_159" hidden="1">#REF!</definedName>
    <definedName name="PSWMergedSavingCell_0_16" hidden="1">#REF!</definedName>
    <definedName name="PSWMergedSavingCell_0_160" hidden="1">#REF!</definedName>
    <definedName name="PSWMergedSavingCell_0_161" hidden="1">#REF!</definedName>
    <definedName name="PSWMergedSavingCell_0_162" hidden="1">#REF!</definedName>
    <definedName name="PSWMergedSavingCell_0_163" hidden="1">#REF!</definedName>
    <definedName name="PSWMergedSavingCell_0_164" hidden="1">#REF!</definedName>
    <definedName name="PSWMergedSavingCell_0_165" hidden="1">#REF!</definedName>
    <definedName name="PSWMergedSavingCell_0_166" hidden="1">#REF!</definedName>
    <definedName name="PSWMergedSavingCell_0_167" hidden="1">#REF!</definedName>
    <definedName name="PSWMergedSavingCell_0_168" hidden="1">#REF!</definedName>
    <definedName name="PSWMergedSavingCell_0_169" hidden="1">#REF!</definedName>
    <definedName name="PSWMergedSavingCell_0_17" hidden="1">#REF!</definedName>
    <definedName name="PSWMergedSavingCell_0_170" hidden="1">#REF!</definedName>
    <definedName name="PSWMergedSavingCell_0_171" hidden="1">#REF!</definedName>
    <definedName name="PSWMergedSavingCell_0_172" hidden="1">#REF!</definedName>
    <definedName name="PSWMergedSavingCell_0_173" hidden="1">#REF!</definedName>
    <definedName name="PSWMergedSavingCell_0_174" hidden="1">#REF!</definedName>
    <definedName name="PSWMergedSavingCell_0_175" hidden="1">#REF!</definedName>
    <definedName name="PSWMergedSavingCell_0_176" hidden="1">#REF!</definedName>
    <definedName name="PSWMergedSavingCell_0_177" hidden="1">#REF!</definedName>
    <definedName name="PSWMergedSavingCell_0_178" hidden="1">#REF!</definedName>
    <definedName name="PSWMergedSavingCell_0_179" hidden="1">#REF!</definedName>
    <definedName name="PSWMergedSavingCell_0_18" hidden="1">#REF!</definedName>
    <definedName name="PSWMergedSavingCell_0_180" hidden="1">#REF!</definedName>
    <definedName name="PSWMergedSavingCell_0_181" hidden="1">#REF!</definedName>
    <definedName name="PSWMergedSavingCell_0_182" hidden="1">#REF!</definedName>
    <definedName name="PSWMergedSavingCell_0_183" hidden="1">#REF!</definedName>
    <definedName name="PSWMergedSavingCell_0_184" hidden="1">#REF!</definedName>
    <definedName name="PSWMergedSavingCell_0_185" hidden="1">#REF!</definedName>
    <definedName name="PSWMergedSavingCell_0_186" hidden="1">#REF!</definedName>
    <definedName name="PSWMergedSavingCell_0_187" hidden="1">#REF!</definedName>
    <definedName name="PSWMergedSavingCell_0_188" hidden="1">#REF!</definedName>
    <definedName name="PSWMergedSavingCell_0_189" hidden="1">#REF!</definedName>
    <definedName name="PSWMergedSavingCell_0_19" hidden="1">#REF!</definedName>
    <definedName name="PSWMergedSavingCell_0_190" hidden="1">#REF!</definedName>
    <definedName name="PSWMergedSavingCell_0_191" hidden="1">#REF!</definedName>
    <definedName name="PSWMergedSavingCell_0_192" hidden="1">#REF!</definedName>
    <definedName name="PSWMergedSavingCell_0_193" hidden="1">#REF!</definedName>
    <definedName name="PSWMergedSavingCell_0_194" hidden="1">#REF!</definedName>
    <definedName name="PSWMergedSavingCell_0_195" hidden="1">#REF!</definedName>
    <definedName name="PSWMergedSavingCell_0_196" hidden="1">#REF!</definedName>
    <definedName name="PSWMergedSavingCell_0_197" hidden="1">#REF!</definedName>
    <definedName name="PSWMergedSavingCell_0_198" hidden="1">#REF!</definedName>
    <definedName name="PSWMergedSavingCell_0_199" hidden="1">#REF!</definedName>
    <definedName name="PSWMergedSavingCell_0_2" hidden="1">#REF!</definedName>
    <definedName name="PSWMergedSavingCell_0_20" hidden="1">#REF!</definedName>
    <definedName name="PSWMergedSavingCell_0_200" hidden="1">#REF!</definedName>
    <definedName name="PSWMergedSavingCell_0_201" hidden="1">#REF!</definedName>
    <definedName name="PSWMergedSavingCell_0_202" hidden="1">#REF!</definedName>
    <definedName name="PSWMergedSavingCell_0_203" hidden="1">#REF!</definedName>
    <definedName name="PSWMergedSavingCell_0_204" hidden="1">#REF!</definedName>
    <definedName name="PSWMergedSavingCell_0_205" hidden="1">#REF!</definedName>
    <definedName name="PSWMergedSavingCell_0_206" hidden="1">#REF!</definedName>
    <definedName name="PSWMergedSavingCell_0_207" hidden="1">#REF!</definedName>
    <definedName name="PSWMergedSavingCell_0_208" hidden="1">#REF!</definedName>
    <definedName name="PSWMergedSavingCell_0_209" hidden="1">#REF!</definedName>
    <definedName name="PSWMergedSavingCell_0_21" hidden="1">#REF!</definedName>
    <definedName name="PSWMergedSavingCell_0_210" hidden="1">#REF!</definedName>
    <definedName name="PSWMergedSavingCell_0_211" hidden="1">#REF!</definedName>
    <definedName name="PSWMergedSavingCell_0_212" hidden="1">#REF!</definedName>
    <definedName name="PSWMergedSavingCell_0_213" hidden="1">#REF!</definedName>
    <definedName name="PSWMergedSavingCell_0_214" hidden="1">#REF!</definedName>
    <definedName name="PSWMergedSavingCell_0_215" hidden="1">#REF!</definedName>
    <definedName name="PSWMergedSavingCell_0_216" hidden="1">#REF!</definedName>
    <definedName name="PSWMergedSavingCell_0_217" hidden="1">#REF!</definedName>
    <definedName name="PSWMergedSavingCell_0_218" hidden="1">#REF!</definedName>
    <definedName name="PSWMergedSavingCell_0_219" hidden="1">#REF!</definedName>
    <definedName name="PSWMergedSavingCell_0_22" hidden="1">#REF!</definedName>
    <definedName name="PSWMergedSavingCell_0_220" hidden="1">#REF!</definedName>
    <definedName name="PSWMergedSavingCell_0_221" hidden="1">#REF!</definedName>
    <definedName name="PSWMergedSavingCell_0_222" hidden="1">#REF!</definedName>
    <definedName name="PSWMergedSavingCell_0_223" hidden="1">#REF!</definedName>
    <definedName name="PSWMergedSavingCell_0_224" hidden="1">#REF!</definedName>
    <definedName name="PSWMergedSavingCell_0_225" hidden="1">#REF!</definedName>
    <definedName name="PSWMergedSavingCell_0_226" hidden="1">#REF!</definedName>
    <definedName name="PSWMergedSavingCell_0_227" hidden="1">#REF!</definedName>
    <definedName name="PSWMergedSavingCell_0_228" hidden="1">#REF!</definedName>
    <definedName name="PSWMergedSavingCell_0_229" hidden="1">#REF!</definedName>
    <definedName name="PSWMergedSavingCell_0_23" hidden="1">#REF!</definedName>
    <definedName name="PSWMergedSavingCell_0_230" hidden="1">#REF!</definedName>
    <definedName name="PSWMergedSavingCell_0_231" hidden="1">#REF!</definedName>
    <definedName name="PSWMergedSavingCell_0_232" hidden="1">#REF!</definedName>
    <definedName name="PSWMergedSavingCell_0_233" hidden="1">#REF!</definedName>
    <definedName name="PSWMergedSavingCell_0_234" hidden="1">#REF!</definedName>
    <definedName name="PSWMergedSavingCell_0_235" hidden="1">#REF!</definedName>
    <definedName name="PSWMergedSavingCell_0_236" hidden="1">#REF!</definedName>
    <definedName name="PSWMergedSavingCell_0_237" hidden="1">#REF!</definedName>
    <definedName name="PSWMergedSavingCell_0_238" hidden="1">#REF!</definedName>
    <definedName name="PSWMergedSavingCell_0_239" hidden="1">#REF!</definedName>
    <definedName name="PSWMergedSavingCell_0_24" hidden="1">#REF!</definedName>
    <definedName name="PSWMergedSavingCell_0_240" hidden="1">#REF!</definedName>
    <definedName name="PSWMergedSavingCell_0_241" hidden="1">#REF!</definedName>
    <definedName name="PSWMergedSavingCell_0_242" hidden="1">#REF!</definedName>
    <definedName name="PSWMergedSavingCell_0_243" hidden="1">#REF!</definedName>
    <definedName name="PSWMergedSavingCell_0_244" hidden="1">#REF!</definedName>
    <definedName name="PSWMergedSavingCell_0_245" hidden="1">#REF!</definedName>
    <definedName name="PSWMergedSavingCell_0_246" hidden="1">#REF!</definedName>
    <definedName name="PSWMergedSavingCell_0_247" hidden="1">#REF!</definedName>
    <definedName name="PSWMergedSavingCell_0_248" hidden="1">#REF!</definedName>
    <definedName name="PSWMergedSavingCell_0_249" hidden="1">#REF!</definedName>
    <definedName name="PSWMergedSavingCell_0_25" hidden="1">#REF!</definedName>
    <definedName name="PSWMergedSavingCell_0_250" hidden="1">#REF!</definedName>
    <definedName name="PSWMergedSavingCell_0_251" hidden="1">#REF!</definedName>
    <definedName name="PSWMergedSavingCell_0_252" hidden="1">#REF!</definedName>
    <definedName name="PSWMergedSavingCell_0_253" hidden="1">#REF!</definedName>
    <definedName name="PSWMergedSavingCell_0_254" hidden="1">#REF!</definedName>
    <definedName name="PSWMergedSavingCell_0_255" hidden="1">#REF!</definedName>
    <definedName name="PSWMergedSavingCell_0_256" hidden="1">#REF!</definedName>
    <definedName name="PSWMergedSavingCell_0_257" hidden="1">#REF!</definedName>
    <definedName name="PSWMergedSavingCell_0_258" hidden="1">#REF!</definedName>
    <definedName name="PSWMergedSavingCell_0_259" hidden="1">#REF!</definedName>
    <definedName name="PSWMergedSavingCell_0_26" hidden="1">#REF!</definedName>
    <definedName name="PSWMergedSavingCell_0_260" hidden="1">#REF!</definedName>
    <definedName name="PSWMergedSavingCell_0_261" hidden="1">#REF!</definedName>
    <definedName name="PSWMergedSavingCell_0_262" hidden="1">#REF!</definedName>
    <definedName name="PSWMergedSavingCell_0_263" hidden="1">#REF!</definedName>
    <definedName name="PSWMergedSavingCell_0_264" hidden="1">#REF!</definedName>
    <definedName name="PSWMergedSavingCell_0_265" hidden="1">#REF!</definedName>
    <definedName name="PSWMergedSavingCell_0_266" hidden="1">#REF!</definedName>
    <definedName name="PSWMergedSavingCell_0_267" hidden="1">#REF!</definedName>
    <definedName name="PSWMergedSavingCell_0_268" hidden="1">#REF!</definedName>
    <definedName name="PSWMergedSavingCell_0_269" hidden="1">#REF!</definedName>
    <definedName name="PSWMergedSavingCell_0_27" hidden="1">#REF!</definedName>
    <definedName name="PSWMergedSavingCell_0_270" hidden="1">#REF!</definedName>
    <definedName name="PSWMergedSavingCell_0_271" hidden="1">#REF!</definedName>
    <definedName name="PSWMergedSavingCell_0_272" hidden="1">#REF!</definedName>
    <definedName name="PSWMergedSavingCell_0_273" hidden="1">#REF!</definedName>
    <definedName name="PSWMergedSavingCell_0_274" hidden="1">#REF!</definedName>
    <definedName name="PSWMergedSavingCell_0_275" hidden="1">#REF!</definedName>
    <definedName name="PSWMergedSavingCell_0_276" hidden="1">#REF!</definedName>
    <definedName name="PSWMergedSavingCell_0_277" hidden="1">#REF!</definedName>
    <definedName name="PSWMergedSavingCell_0_278" hidden="1">#REF!</definedName>
    <definedName name="PSWMergedSavingCell_0_279" hidden="1">#REF!</definedName>
    <definedName name="PSWMergedSavingCell_0_28" hidden="1">#REF!</definedName>
    <definedName name="PSWMergedSavingCell_0_280" hidden="1">#REF!</definedName>
    <definedName name="PSWMergedSavingCell_0_281" hidden="1">#REF!</definedName>
    <definedName name="PSWMergedSavingCell_0_282" hidden="1">#REF!</definedName>
    <definedName name="PSWMergedSavingCell_0_283" hidden="1">#REF!</definedName>
    <definedName name="PSWMergedSavingCell_0_284" hidden="1">#REF!</definedName>
    <definedName name="PSWMergedSavingCell_0_285" hidden="1">#REF!</definedName>
    <definedName name="PSWMergedSavingCell_0_286" hidden="1">#REF!</definedName>
    <definedName name="PSWMergedSavingCell_0_287" hidden="1">#REF!</definedName>
    <definedName name="PSWMergedSavingCell_0_288" hidden="1">#REF!</definedName>
    <definedName name="PSWMergedSavingCell_0_289" hidden="1">#REF!</definedName>
    <definedName name="PSWMergedSavingCell_0_29" hidden="1">#REF!</definedName>
    <definedName name="PSWMergedSavingCell_0_290" hidden="1">#REF!</definedName>
    <definedName name="PSWMergedSavingCell_0_291" hidden="1">#REF!</definedName>
    <definedName name="PSWMergedSavingCell_0_292" hidden="1">#REF!</definedName>
    <definedName name="PSWMergedSavingCell_0_293" hidden="1">#REF!</definedName>
    <definedName name="PSWMergedSavingCell_0_294" hidden="1">#REF!</definedName>
    <definedName name="PSWMergedSavingCell_0_295" hidden="1">#REF!</definedName>
    <definedName name="PSWMergedSavingCell_0_296" hidden="1">#REF!</definedName>
    <definedName name="PSWMergedSavingCell_0_297" hidden="1">#REF!</definedName>
    <definedName name="PSWMergedSavingCell_0_298" hidden="1">#REF!</definedName>
    <definedName name="PSWMergedSavingCell_0_299" hidden="1">#REF!</definedName>
    <definedName name="PSWMergedSavingCell_0_3" hidden="1">#REF!</definedName>
    <definedName name="PSWMergedSavingCell_0_30" hidden="1">#REF!</definedName>
    <definedName name="PSWMergedSavingCell_0_300" hidden="1">#REF!</definedName>
    <definedName name="PSWMergedSavingCell_0_301" hidden="1">#REF!</definedName>
    <definedName name="PSWMergedSavingCell_0_302" hidden="1">#REF!</definedName>
    <definedName name="PSWMergedSavingCell_0_303" hidden="1">#REF!</definedName>
    <definedName name="PSWMergedSavingCell_0_304" hidden="1">#REF!</definedName>
    <definedName name="PSWMergedSavingCell_0_305" hidden="1">#REF!</definedName>
    <definedName name="PSWMergedSavingCell_0_306" hidden="1">#REF!</definedName>
    <definedName name="PSWMergedSavingCell_0_307" hidden="1">#REF!</definedName>
    <definedName name="PSWMergedSavingCell_0_308" hidden="1">#REF!</definedName>
    <definedName name="PSWMergedSavingCell_0_309" hidden="1">#REF!</definedName>
    <definedName name="PSWMergedSavingCell_0_31" hidden="1">#REF!</definedName>
    <definedName name="PSWMergedSavingCell_0_310" hidden="1">#REF!</definedName>
    <definedName name="PSWMergedSavingCell_0_311" hidden="1">#REF!</definedName>
    <definedName name="PSWMergedSavingCell_0_312" hidden="1">#REF!</definedName>
    <definedName name="PSWMergedSavingCell_0_313" hidden="1">#REF!</definedName>
    <definedName name="PSWMergedSavingCell_0_314" hidden="1">#REF!</definedName>
    <definedName name="PSWMergedSavingCell_0_315" hidden="1">#REF!</definedName>
    <definedName name="PSWMergedSavingCell_0_316" hidden="1">#REF!</definedName>
    <definedName name="PSWMergedSavingCell_0_317" hidden="1">#REF!</definedName>
    <definedName name="PSWMergedSavingCell_0_318" hidden="1">#REF!</definedName>
    <definedName name="PSWMergedSavingCell_0_319" hidden="1">#REF!</definedName>
    <definedName name="PSWMergedSavingCell_0_32" hidden="1">#REF!</definedName>
    <definedName name="PSWMergedSavingCell_0_320" hidden="1">#REF!</definedName>
    <definedName name="PSWMergedSavingCell_0_321" hidden="1">#REF!</definedName>
    <definedName name="PSWMergedSavingCell_0_322" hidden="1">#REF!</definedName>
    <definedName name="PSWMergedSavingCell_0_323" hidden="1">#REF!</definedName>
    <definedName name="PSWMergedSavingCell_0_324" hidden="1">#REF!</definedName>
    <definedName name="PSWMergedSavingCell_0_325" hidden="1">#REF!</definedName>
    <definedName name="PSWMergedSavingCell_0_326" hidden="1">#REF!</definedName>
    <definedName name="PSWMergedSavingCell_0_327" hidden="1">#REF!</definedName>
    <definedName name="PSWMergedSavingCell_0_328" hidden="1">#REF!</definedName>
    <definedName name="PSWMergedSavingCell_0_329" hidden="1">#REF!</definedName>
    <definedName name="PSWMergedSavingCell_0_33" hidden="1">#REF!</definedName>
    <definedName name="PSWMergedSavingCell_0_330" hidden="1">#REF!</definedName>
    <definedName name="PSWMergedSavingCell_0_331" hidden="1">#REF!</definedName>
    <definedName name="PSWMergedSavingCell_0_332" hidden="1">#REF!</definedName>
    <definedName name="PSWMergedSavingCell_0_333" hidden="1">#REF!</definedName>
    <definedName name="PSWMergedSavingCell_0_334" hidden="1">#REF!</definedName>
    <definedName name="PSWMergedSavingCell_0_335" hidden="1">#REF!</definedName>
    <definedName name="PSWMergedSavingCell_0_336" hidden="1">#REF!</definedName>
    <definedName name="PSWMergedSavingCell_0_337" hidden="1">#REF!</definedName>
    <definedName name="PSWMergedSavingCell_0_338" hidden="1">#REF!</definedName>
    <definedName name="PSWMergedSavingCell_0_339" hidden="1">#REF!</definedName>
    <definedName name="PSWMergedSavingCell_0_34" hidden="1">#REF!</definedName>
    <definedName name="PSWMergedSavingCell_0_340" hidden="1">#REF!</definedName>
    <definedName name="PSWMergedSavingCell_0_341" hidden="1">#REF!</definedName>
    <definedName name="PSWMergedSavingCell_0_342" hidden="1">#REF!</definedName>
    <definedName name="PSWMergedSavingCell_0_343" hidden="1">#REF!</definedName>
    <definedName name="PSWMergedSavingCell_0_344" hidden="1">#REF!</definedName>
    <definedName name="PSWMergedSavingCell_0_345" hidden="1">#REF!</definedName>
    <definedName name="PSWMergedSavingCell_0_346" hidden="1">#REF!</definedName>
    <definedName name="PSWMergedSavingCell_0_347" hidden="1">#REF!</definedName>
    <definedName name="PSWMergedSavingCell_0_348" hidden="1">#REF!</definedName>
    <definedName name="PSWMergedSavingCell_0_349" hidden="1">#REF!</definedName>
    <definedName name="PSWMergedSavingCell_0_35" hidden="1">#REF!</definedName>
    <definedName name="PSWMergedSavingCell_0_350" hidden="1">#REF!</definedName>
    <definedName name="PSWMergedSavingCell_0_351" hidden="1">#REF!</definedName>
    <definedName name="PSWMergedSavingCell_0_352" hidden="1">#REF!</definedName>
    <definedName name="PSWMergedSavingCell_0_353" hidden="1">#REF!</definedName>
    <definedName name="PSWMergedSavingCell_0_354" hidden="1">#REF!</definedName>
    <definedName name="PSWMergedSavingCell_0_355" hidden="1">#REF!</definedName>
    <definedName name="PSWMergedSavingCell_0_356" hidden="1">#REF!</definedName>
    <definedName name="PSWMergedSavingCell_0_357" hidden="1">#REF!</definedName>
    <definedName name="PSWMergedSavingCell_0_358" hidden="1">#REF!</definedName>
    <definedName name="PSWMergedSavingCell_0_359" hidden="1">#REF!</definedName>
    <definedName name="PSWMergedSavingCell_0_36" hidden="1">#REF!</definedName>
    <definedName name="PSWMergedSavingCell_0_360" hidden="1">#REF!</definedName>
    <definedName name="PSWMergedSavingCell_0_361" hidden="1">#REF!</definedName>
    <definedName name="PSWMergedSavingCell_0_362" hidden="1">#REF!</definedName>
    <definedName name="PSWMergedSavingCell_0_363" hidden="1">#REF!</definedName>
    <definedName name="PSWMergedSavingCell_0_364" hidden="1">#REF!</definedName>
    <definedName name="PSWMergedSavingCell_0_365" hidden="1">#REF!</definedName>
    <definedName name="PSWMergedSavingCell_0_366" hidden="1">#REF!</definedName>
    <definedName name="PSWMergedSavingCell_0_367" hidden="1">#REF!</definedName>
    <definedName name="PSWMergedSavingCell_0_368" hidden="1">#REF!</definedName>
    <definedName name="PSWMergedSavingCell_0_369" hidden="1">#REF!</definedName>
    <definedName name="PSWMergedSavingCell_0_37" hidden="1">#REF!</definedName>
    <definedName name="PSWMergedSavingCell_0_370" hidden="1">#REF!</definedName>
    <definedName name="PSWMergedSavingCell_0_371" hidden="1">#REF!</definedName>
    <definedName name="PSWMergedSavingCell_0_372" hidden="1">#REF!</definedName>
    <definedName name="PSWMergedSavingCell_0_373" hidden="1">#REF!</definedName>
    <definedName name="PSWMergedSavingCell_0_374" hidden="1">#REF!</definedName>
    <definedName name="PSWMergedSavingCell_0_375" hidden="1">#REF!</definedName>
    <definedName name="PSWMergedSavingCell_0_376" hidden="1">#REF!</definedName>
    <definedName name="PSWMergedSavingCell_0_377" hidden="1">#REF!</definedName>
    <definedName name="PSWMergedSavingCell_0_378" hidden="1">#REF!</definedName>
    <definedName name="PSWMergedSavingCell_0_379" hidden="1">#REF!</definedName>
    <definedName name="PSWMergedSavingCell_0_38" hidden="1">#REF!</definedName>
    <definedName name="PSWMergedSavingCell_0_380" hidden="1">#REF!</definedName>
    <definedName name="PSWMergedSavingCell_0_381" hidden="1">#REF!</definedName>
    <definedName name="PSWMergedSavingCell_0_382" hidden="1">#REF!</definedName>
    <definedName name="PSWMergedSavingCell_0_383" hidden="1">#REF!</definedName>
    <definedName name="PSWMergedSavingCell_0_384" hidden="1">#REF!</definedName>
    <definedName name="PSWMergedSavingCell_0_385" hidden="1">#REF!</definedName>
    <definedName name="PSWMergedSavingCell_0_386" hidden="1">#REF!</definedName>
    <definedName name="PSWMergedSavingCell_0_387" hidden="1">#REF!</definedName>
    <definedName name="PSWMergedSavingCell_0_388" hidden="1">#REF!</definedName>
    <definedName name="PSWMergedSavingCell_0_389" hidden="1">#REF!</definedName>
    <definedName name="PSWMergedSavingCell_0_39" hidden="1">#REF!</definedName>
    <definedName name="PSWMergedSavingCell_0_390" hidden="1">#REF!</definedName>
    <definedName name="PSWMergedSavingCell_0_391" hidden="1">#REF!</definedName>
    <definedName name="PSWMergedSavingCell_0_392" hidden="1">#REF!</definedName>
    <definedName name="PSWMergedSavingCell_0_393" hidden="1">#REF!</definedName>
    <definedName name="PSWMergedSavingCell_0_394" hidden="1">#REF!</definedName>
    <definedName name="PSWMergedSavingCell_0_395" hidden="1">#REF!</definedName>
    <definedName name="PSWMergedSavingCell_0_396" hidden="1">#REF!</definedName>
    <definedName name="PSWMergedSavingCell_0_397" hidden="1">#REF!</definedName>
    <definedName name="PSWMergedSavingCell_0_398" hidden="1">#REF!</definedName>
    <definedName name="PSWMergedSavingCell_0_399" hidden="1">#REF!</definedName>
    <definedName name="PSWMergedSavingCell_0_4" hidden="1">#REF!</definedName>
    <definedName name="PSWMergedSavingCell_0_40" hidden="1">#REF!</definedName>
    <definedName name="PSWMergedSavingCell_0_400" hidden="1">#REF!</definedName>
    <definedName name="PSWMergedSavingCell_0_401" hidden="1">#REF!</definedName>
    <definedName name="PSWMergedSavingCell_0_402" hidden="1">#REF!</definedName>
    <definedName name="PSWMergedSavingCell_0_403" hidden="1">#REF!</definedName>
    <definedName name="PSWMergedSavingCell_0_404" hidden="1">#REF!</definedName>
    <definedName name="PSWMergedSavingCell_0_405" hidden="1">#REF!</definedName>
    <definedName name="PSWMergedSavingCell_0_406" hidden="1">#REF!</definedName>
    <definedName name="PSWMergedSavingCell_0_407" hidden="1">#REF!</definedName>
    <definedName name="PSWMergedSavingCell_0_408" hidden="1">#REF!</definedName>
    <definedName name="PSWMergedSavingCell_0_409" hidden="1">#REF!</definedName>
    <definedName name="PSWMergedSavingCell_0_41" hidden="1">#REF!</definedName>
    <definedName name="PSWMergedSavingCell_0_410" hidden="1">#REF!</definedName>
    <definedName name="PSWMergedSavingCell_0_411" hidden="1">#REF!</definedName>
    <definedName name="PSWMergedSavingCell_0_412" hidden="1">#REF!</definedName>
    <definedName name="PSWMergedSavingCell_0_413" hidden="1">#REF!</definedName>
    <definedName name="PSWMergedSavingCell_0_414" hidden="1">#REF!</definedName>
    <definedName name="PSWMergedSavingCell_0_415" hidden="1">#REF!</definedName>
    <definedName name="PSWMergedSavingCell_0_416" hidden="1">#REF!</definedName>
    <definedName name="PSWMergedSavingCell_0_417" hidden="1">#REF!</definedName>
    <definedName name="PSWMergedSavingCell_0_418" hidden="1">#REF!</definedName>
    <definedName name="PSWMergedSavingCell_0_419" hidden="1">#REF!</definedName>
    <definedName name="PSWMergedSavingCell_0_42" hidden="1">#REF!</definedName>
    <definedName name="PSWMergedSavingCell_0_420" hidden="1">#REF!</definedName>
    <definedName name="PSWMergedSavingCell_0_421" hidden="1">#REF!</definedName>
    <definedName name="PSWMergedSavingCell_0_422" hidden="1">#REF!</definedName>
    <definedName name="PSWMergedSavingCell_0_423" hidden="1">#REF!</definedName>
    <definedName name="PSWMergedSavingCell_0_424" hidden="1">#REF!</definedName>
    <definedName name="PSWMergedSavingCell_0_425" hidden="1">#REF!</definedName>
    <definedName name="PSWMergedSavingCell_0_426" hidden="1">#REF!</definedName>
    <definedName name="PSWMergedSavingCell_0_427" hidden="1">#REF!</definedName>
    <definedName name="PSWMergedSavingCell_0_428" hidden="1">#REF!</definedName>
    <definedName name="PSWMergedSavingCell_0_429" hidden="1">#REF!</definedName>
    <definedName name="PSWMergedSavingCell_0_43" hidden="1">#REF!</definedName>
    <definedName name="PSWMergedSavingCell_0_430" hidden="1">#REF!</definedName>
    <definedName name="PSWMergedSavingCell_0_431" hidden="1">#REF!</definedName>
    <definedName name="PSWMergedSavingCell_0_432" hidden="1">#REF!</definedName>
    <definedName name="PSWMergedSavingCell_0_433" hidden="1">#REF!</definedName>
    <definedName name="PSWMergedSavingCell_0_434" hidden="1">#REF!</definedName>
    <definedName name="PSWMergedSavingCell_0_435" hidden="1">#REF!</definedName>
    <definedName name="PSWMergedSavingCell_0_436" hidden="1">#REF!</definedName>
    <definedName name="PSWMergedSavingCell_0_437" hidden="1">#REF!</definedName>
    <definedName name="PSWMergedSavingCell_0_438" hidden="1">#REF!</definedName>
    <definedName name="PSWMergedSavingCell_0_439" hidden="1">#REF!</definedName>
    <definedName name="PSWMergedSavingCell_0_44" hidden="1">#REF!</definedName>
    <definedName name="PSWMergedSavingCell_0_440" hidden="1">#REF!</definedName>
    <definedName name="PSWMergedSavingCell_0_441" hidden="1">#REF!</definedName>
    <definedName name="PSWMergedSavingCell_0_442" hidden="1">#REF!</definedName>
    <definedName name="PSWMergedSavingCell_0_443" hidden="1">#REF!</definedName>
    <definedName name="PSWMergedSavingCell_0_444" hidden="1">#REF!</definedName>
    <definedName name="PSWMergedSavingCell_0_445" hidden="1">#REF!</definedName>
    <definedName name="PSWMergedSavingCell_0_446" hidden="1">#REF!</definedName>
    <definedName name="PSWMergedSavingCell_0_447" hidden="1">#REF!</definedName>
    <definedName name="PSWMergedSavingCell_0_448" hidden="1">#REF!</definedName>
    <definedName name="PSWMergedSavingCell_0_449" hidden="1">#REF!</definedName>
    <definedName name="PSWMergedSavingCell_0_45" hidden="1">#REF!</definedName>
    <definedName name="PSWMergedSavingCell_0_450" hidden="1">#REF!</definedName>
    <definedName name="PSWMergedSavingCell_0_451" hidden="1">#REF!</definedName>
    <definedName name="PSWMergedSavingCell_0_452" hidden="1">#REF!</definedName>
    <definedName name="PSWMergedSavingCell_0_453" hidden="1">#REF!</definedName>
    <definedName name="PSWMergedSavingCell_0_454" hidden="1">#REF!</definedName>
    <definedName name="PSWMergedSavingCell_0_455" hidden="1">#REF!</definedName>
    <definedName name="PSWMergedSavingCell_0_456" hidden="1">#REF!</definedName>
    <definedName name="PSWMergedSavingCell_0_457" hidden="1">#REF!</definedName>
    <definedName name="PSWMergedSavingCell_0_458" hidden="1">#REF!</definedName>
    <definedName name="PSWMergedSavingCell_0_459" hidden="1">#REF!</definedName>
    <definedName name="PSWMergedSavingCell_0_46" hidden="1">#REF!</definedName>
    <definedName name="PSWMergedSavingCell_0_460" hidden="1">#REF!</definedName>
    <definedName name="PSWMergedSavingCell_0_461" hidden="1">#REF!</definedName>
    <definedName name="PSWMergedSavingCell_0_462" hidden="1">#REF!</definedName>
    <definedName name="PSWMergedSavingCell_0_463" hidden="1">#REF!</definedName>
    <definedName name="PSWMergedSavingCell_0_464" hidden="1">#REF!</definedName>
    <definedName name="PSWMergedSavingCell_0_465" hidden="1">#REF!</definedName>
    <definedName name="PSWMergedSavingCell_0_466" hidden="1">#REF!</definedName>
    <definedName name="PSWMergedSavingCell_0_467" hidden="1">#REF!</definedName>
    <definedName name="PSWMergedSavingCell_0_468" hidden="1">#REF!</definedName>
    <definedName name="PSWMergedSavingCell_0_469" hidden="1">#REF!</definedName>
    <definedName name="PSWMergedSavingCell_0_47" hidden="1">#REF!</definedName>
    <definedName name="PSWMergedSavingCell_0_470" hidden="1">#REF!</definedName>
    <definedName name="PSWMergedSavingCell_0_471" hidden="1">#REF!</definedName>
    <definedName name="PSWMergedSavingCell_0_472" hidden="1">#REF!</definedName>
    <definedName name="PSWMergedSavingCell_0_473" hidden="1">#REF!</definedName>
    <definedName name="PSWMergedSavingCell_0_474" hidden="1">#REF!</definedName>
    <definedName name="PSWMergedSavingCell_0_475" hidden="1">#REF!</definedName>
    <definedName name="PSWMergedSavingCell_0_476" hidden="1">#REF!</definedName>
    <definedName name="PSWMergedSavingCell_0_477" hidden="1">#REF!</definedName>
    <definedName name="PSWMergedSavingCell_0_478" hidden="1">#REF!</definedName>
    <definedName name="PSWMergedSavingCell_0_479" hidden="1">#REF!</definedName>
    <definedName name="PSWMergedSavingCell_0_48" hidden="1">#REF!</definedName>
    <definedName name="PSWMergedSavingCell_0_480" hidden="1">#REF!</definedName>
    <definedName name="PSWMergedSavingCell_0_481" hidden="1">#REF!</definedName>
    <definedName name="PSWMergedSavingCell_0_482" hidden="1">#REF!</definedName>
    <definedName name="PSWMergedSavingCell_0_483" hidden="1">#REF!</definedName>
    <definedName name="PSWMergedSavingCell_0_484" hidden="1">#REF!</definedName>
    <definedName name="PSWMergedSavingCell_0_485" hidden="1">#REF!</definedName>
    <definedName name="PSWMergedSavingCell_0_486" hidden="1">#REF!</definedName>
    <definedName name="PSWMergedSavingCell_0_487" hidden="1">#REF!</definedName>
    <definedName name="PSWMergedSavingCell_0_488" hidden="1">#REF!</definedName>
    <definedName name="PSWMergedSavingCell_0_489" hidden="1">#REF!</definedName>
    <definedName name="PSWMergedSavingCell_0_49" hidden="1">#REF!</definedName>
    <definedName name="PSWMergedSavingCell_0_490" hidden="1">#REF!</definedName>
    <definedName name="PSWMergedSavingCell_0_491" hidden="1">#REF!</definedName>
    <definedName name="PSWMergedSavingCell_0_492" hidden="1">#REF!</definedName>
    <definedName name="PSWMergedSavingCell_0_493" hidden="1">#REF!</definedName>
    <definedName name="PSWMergedSavingCell_0_494" hidden="1">#REF!</definedName>
    <definedName name="PSWMergedSavingCell_0_495" hidden="1">#REF!</definedName>
    <definedName name="PSWMergedSavingCell_0_496" hidden="1">#REF!</definedName>
    <definedName name="PSWMergedSavingCell_0_497" hidden="1">#REF!</definedName>
    <definedName name="PSWMergedSavingCell_0_498" hidden="1">#REF!</definedName>
    <definedName name="PSWMergedSavingCell_0_499" hidden="1">#REF!</definedName>
    <definedName name="PSWMergedSavingCell_0_5" hidden="1">#REF!</definedName>
    <definedName name="PSWMergedSavingCell_0_50" hidden="1">#REF!</definedName>
    <definedName name="PSWMergedSavingCell_0_500" hidden="1">#REF!</definedName>
    <definedName name="PSWMergedSavingCell_0_501" hidden="1">#REF!</definedName>
    <definedName name="PSWMergedSavingCell_0_502" hidden="1">#REF!</definedName>
    <definedName name="PSWMergedSavingCell_0_503" hidden="1">#REF!</definedName>
    <definedName name="PSWMergedSavingCell_0_504" hidden="1">#REF!</definedName>
    <definedName name="PSWMergedSavingCell_0_505" hidden="1">#REF!</definedName>
    <definedName name="PSWMergedSavingCell_0_506" hidden="1">#REF!</definedName>
    <definedName name="PSWMergedSavingCell_0_507" hidden="1">#REF!</definedName>
    <definedName name="PSWMergedSavingCell_0_508" hidden="1">#REF!</definedName>
    <definedName name="PSWMergedSavingCell_0_509" hidden="1">#REF!</definedName>
    <definedName name="PSWMergedSavingCell_0_51" hidden="1">#REF!</definedName>
    <definedName name="PSWMergedSavingCell_0_510" hidden="1">#REF!</definedName>
    <definedName name="PSWMergedSavingCell_0_511" hidden="1">#REF!</definedName>
    <definedName name="PSWMergedSavingCell_0_512" hidden="1">#REF!</definedName>
    <definedName name="PSWMergedSavingCell_0_513" hidden="1">#REF!</definedName>
    <definedName name="PSWMergedSavingCell_0_514" hidden="1">#REF!</definedName>
    <definedName name="PSWMergedSavingCell_0_515" hidden="1">#REF!</definedName>
    <definedName name="PSWMergedSavingCell_0_516" hidden="1">#REF!</definedName>
    <definedName name="PSWMergedSavingCell_0_517" hidden="1">#REF!</definedName>
    <definedName name="PSWMergedSavingCell_0_518" hidden="1">#REF!</definedName>
    <definedName name="PSWMergedSavingCell_0_519" hidden="1">#REF!</definedName>
    <definedName name="PSWMergedSavingCell_0_52" hidden="1">#REF!</definedName>
    <definedName name="PSWMergedSavingCell_0_520" hidden="1">#REF!</definedName>
    <definedName name="PSWMergedSavingCell_0_521" hidden="1">#REF!</definedName>
    <definedName name="PSWMergedSavingCell_0_522" hidden="1">#REF!</definedName>
    <definedName name="PSWMergedSavingCell_0_523" hidden="1">#REF!</definedName>
    <definedName name="PSWMergedSavingCell_0_524" hidden="1">#REF!</definedName>
    <definedName name="PSWMergedSavingCell_0_525" hidden="1">#REF!</definedName>
    <definedName name="PSWMergedSavingCell_0_526" hidden="1">#REF!</definedName>
    <definedName name="PSWMergedSavingCell_0_527" hidden="1">#REF!</definedName>
    <definedName name="PSWMergedSavingCell_0_528" hidden="1">#REF!</definedName>
    <definedName name="PSWMergedSavingCell_0_529" hidden="1">#REF!</definedName>
    <definedName name="PSWMergedSavingCell_0_53" hidden="1">#REF!</definedName>
    <definedName name="PSWMergedSavingCell_0_530" hidden="1">#REF!</definedName>
    <definedName name="PSWMergedSavingCell_0_531" hidden="1">#REF!</definedName>
    <definedName name="PSWMergedSavingCell_0_532" hidden="1">#REF!</definedName>
    <definedName name="PSWMergedSavingCell_0_533" hidden="1">#REF!</definedName>
    <definedName name="PSWMergedSavingCell_0_534" hidden="1">#REF!</definedName>
    <definedName name="PSWMergedSavingCell_0_535" hidden="1">#REF!</definedName>
    <definedName name="PSWMergedSavingCell_0_536" hidden="1">#REF!</definedName>
    <definedName name="PSWMergedSavingCell_0_537" hidden="1">#REF!</definedName>
    <definedName name="PSWMergedSavingCell_0_538" hidden="1">#REF!</definedName>
    <definedName name="PSWMergedSavingCell_0_539" hidden="1">#REF!</definedName>
    <definedName name="PSWMergedSavingCell_0_54" hidden="1">#REF!</definedName>
    <definedName name="PSWMergedSavingCell_0_540" hidden="1">#REF!</definedName>
    <definedName name="PSWMergedSavingCell_0_541" hidden="1">#REF!</definedName>
    <definedName name="PSWMergedSavingCell_0_542" hidden="1">#REF!</definedName>
    <definedName name="PSWMergedSavingCell_0_543" hidden="1">#REF!</definedName>
    <definedName name="PSWMergedSavingCell_0_544" hidden="1">#REF!</definedName>
    <definedName name="PSWMergedSavingCell_0_545" hidden="1">#REF!</definedName>
    <definedName name="PSWMergedSavingCell_0_546" hidden="1">#REF!</definedName>
    <definedName name="PSWMergedSavingCell_0_547" hidden="1">#REF!</definedName>
    <definedName name="PSWMergedSavingCell_0_548" hidden="1">#REF!</definedName>
    <definedName name="PSWMergedSavingCell_0_549" hidden="1">#REF!</definedName>
    <definedName name="PSWMergedSavingCell_0_55" hidden="1">#REF!</definedName>
    <definedName name="PSWMergedSavingCell_0_550" hidden="1">#REF!</definedName>
    <definedName name="PSWMergedSavingCell_0_551" hidden="1">#REF!</definedName>
    <definedName name="PSWMergedSavingCell_0_552" hidden="1">#REF!</definedName>
    <definedName name="PSWMergedSavingCell_0_553" hidden="1">#REF!</definedName>
    <definedName name="PSWMergedSavingCell_0_554" hidden="1">#REF!</definedName>
    <definedName name="PSWMergedSavingCell_0_555" hidden="1">#REF!</definedName>
    <definedName name="PSWMergedSavingCell_0_556" hidden="1">#REF!</definedName>
    <definedName name="PSWMergedSavingCell_0_557" hidden="1">#REF!</definedName>
    <definedName name="PSWMergedSavingCell_0_558" hidden="1">#REF!</definedName>
    <definedName name="PSWMergedSavingCell_0_559" hidden="1">#REF!</definedName>
    <definedName name="PSWMergedSavingCell_0_56" hidden="1">#REF!</definedName>
    <definedName name="PSWMergedSavingCell_0_560" hidden="1">#REF!</definedName>
    <definedName name="PSWMergedSavingCell_0_561" hidden="1">#REF!</definedName>
    <definedName name="PSWMergedSavingCell_0_562" hidden="1">#REF!</definedName>
    <definedName name="PSWMergedSavingCell_0_563" hidden="1">#REF!</definedName>
    <definedName name="PSWMergedSavingCell_0_564" hidden="1">#REF!</definedName>
    <definedName name="PSWMergedSavingCell_0_565" hidden="1">#REF!</definedName>
    <definedName name="PSWMergedSavingCell_0_566" hidden="1">#REF!</definedName>
    <definedName name="PSWMergedSavingCell_0_567" hidden="1">#REF!</definedName>
    <definedName name="PSWMergedSavingCell_0_568" hidden="1">#REF!</definedName>
    <definedName name="PSWMergedSavingCell_0_569" hidden="1">#REF!</definedName>
    <definedName name="PSWMergedSavingCell_0_57" hidden="1">#REF!</definedName>
    <definedName name="PSWMergedSavingCell_0_570" hidden="1">#REF!</definedName>
    <definedName name="PSWMergedSavingCell_0_571" hidden="1">#REF!</definedName>
    <definedName name="PSWMergedSavingCell_0_572" hidden="1">#REF!</definedName>
    <definedName name="PSWMergedSavingCell_0_573" hidden="1">#REF!</definedName>
    <definedName name="PSWMergedSavingCell_0_574" hidden="1">#REF!</definedName>
    <definedName name="PSWMergedSavingCell_0_575" hidden="1">#REF!</definedName>
    <definedName name="PSWMergedSavingCell_0_576" hidden="1">#REF!</definedName>
    <definedName name="PSWMergedSavingCell_0_577" hidden="1">#REF!</definedName>
    <definedName name="PSWMergedSavingCell_0_578" hidden="1">#REF!</definedName>
    <definedName name="PSWMergedSavingCell_0_579" hidden="1">#REF!</definedName>
    <definedName name="PSWMergedSavingCell_0_58" hidden="1">#REF!</definedName>
    <definedName name="PSWMergedSavingCell_0_580" hidden="1">#REF!</definedName>
    <definedName name="PSWMergedSavingCell_0_581" hidden="1">#REF!</definedName>
    <definedName name="PSWMergedSavingCell_0_582" hidden="1">#REF!</definedName>
    <definedName name="PSWMergedSavingCell_0_583" hidden="1">#REF!</definedName>
    <definedName name="PSWMergedSavingCell_0_584" hidden="1">#REF!</definedName>
    <definedName name="PSWMergedSavingCell_0_59" hidden="1">#REF!</definedName>
    <definedName name="PSWMergedSavingCell_0_6" hidden="1">#REF!</definedName>
    <definedName name="PSWMergedSavingCell_0_60" hidden="1">#REF!</definedName>
    <definedName name="PSWMergedSavingCell_0_61" hidden="1">#REF!</definedName>
    <definedName name="PSWMergedSavingCell_0_62" hidden="1">#REF!</definedName>
    <definedName name="PSWMergedSavingCell_0_63" hidden="1">#REF!</definedName>
    <definedName name="PSWMergedSavingCell_0_64" hidden="1">#REF!</definedName>
    <definedName name="PSWMergedSavingCell_0_65" hidden="1">#REF!</definedName>
    <definedName name="PSWMergedSavingCell_0_66" hidden="1">#REF!</definedName>
    <definedName name="PSWMergedSavingCell_0_67" hidden="1">#REF!</definedName>
    <definedName name="PSWMergedSavingCell_0_68" hidden="1">#REF!</definedName>
    <definedName name="PSWMergedSavingCell_0_69" hidden="1">#REF!</definedName>
    <definedName name="PSWMergedSavingCell_0_7" hidden="1">#REF!</definedName>
    <definedName name="PSWMergedSavingCell_0_70" hidden="1">#REF!</definedName>
    <definedName name="PSWMergedSavingCell_0_71" hidden="1">#REF!</definedName>
    <definedName name="PSWMergedSavingCell_0_72" hidden="1">#REF!</definedName>
    <definedName name="PSWMergedSavingCell_0_73" hidden="1">#REF!</definedName>
    <definedName name="PSWMergedSavingCell_0_74" hidden="1">#REF!</definedName>
    <definedName name="PSWMergedSavingCell_0_75" hidden="1">#REF!</definedName>
    <definedName name="PSWMergedSavingCell_0_76" hidden="1">#REF!</definedName>
    <definedName name="PSWMergedSavingCell_0_77" hidden="1">#REF!</definedName>
    <definedName name="PSWMergedSavingCell_0_78" hidden="1">#REF!</definedName>
    <definedName name="PSWMergedSavingCell_0_79" hidden="1">#REF!</definedName>
    <definedName name="PSWMergedSavingCell_0_8" hidden="1">#REF!</definedName>
    <definedName name="PSWMergedSavingCell_0_80" hidden="1">#REF!</definedName>
    <definedName name="PSWMergedSavingCell_0_81" hidden="1">#REF!</definedName>
    <definedName name="PSWMergedSavingCell_0_82" hidden="1">#REF!</definedName>
    <definedName name="PSWMergedSavingCell_0_83" hidden="1">#REF!</definedName>
    <definedName name="PSWMergedSavingCell_0_84" hidden="1">#REF!</definedName>
    <definedName name="PSWMergedSavingCell_0_85" hidden="1">#REF!</definedName>
    <definedName name="PSWMergedSavingCell_0_86" hidden="1">#REF!</definedName>
    <definedName name="PSWMergedSavingCell_0_87" hidden="1">#REF!</definedName>
    <definedName name="PSWMergedSavingCell_0_88" hidden="1">#REF!</definedName>
    <definedName name="PSWMergedSavingCell_0_89" hidden="1">#REF!</definedName>
    <definedName name="PSWMergedSavingCell_0_9" hidden="1">#REF!</definedName>
    <definedName name="PSWMergedSavingCell_0_90" hidden="1">#REF!</definedName>
    <definedName name="PSWMergedSavingCell_0_91" hidden="1">#REF!</definedName>
    <definedName name="PSWMergedSavingCell_0_92" hidden="1">#REF!</definedName>
    <definedName name="PSWMergedSavingCell_0_93" hidden="1">#REF!</definedName>
    <definedName name="PSWMergedSavingCell_0_94" hidden="1">#REF!</definedName>
    <definedName name="PSWMergedSavingCell_0_95" hidden="1">#REF!</definedName>
    <definedName name="PSWMergedSavingCell_0_96" hidden="1">#REF!</definedName>
    <definedName name="PSWMergedSavingCell_0_97" hidden="1">#REF!</definedName>
    <definedName name="PSWMergedSavingCell_0_98" hidden="1">#REF!</definedName>
    <definedName name="PSWMergedSavingCell_0_99" hidden="1">#REF!</definedName>
    <definedName name="PSWMergedSavingCells_0" hidden="1">#REF!</definedName>
    <definedName name="PSWOutput_0" hidden="1">#REF!</definedName>
    <definedName name="PSWSavingCell_0" hidden="1">#REF!</definedName>
    <definedName name="PSWSeries_0_0_Labels" hidden="1">#REF!</definedName>
    <definedName name="PSWSeries_0_0_Values" hidden="1">#REF!</definedName>
    <definedName name="PSWSeries_0_1_Labels" hidden="1">#REF!</definedName>
    <definedName name="PSWSeries_0_1_Values" hidden="1">#REF!</definedName>
    <definedName name="PSWSeries_1_0_Labels" hidden="1">#REF!</definedName>
    <definedName name="PSWSeries_1_0_Values" hidden="1">#REF!</definedName>
    <definedName name="PSWSeries_1_1_Labels" hidden="1">#REF!</definedName>
    <definedName name="PSWSeries_1_1_Values" hidden="1">#REF!</definedName>
    <definedName name="PSWSeries_1_2_Labels" hidden="1">#REF!</definedName>
    <definedName name="PSWSeries_1_2_Values" hidden="1">#REF!</definedName>
    <definedName name="PSWSeries_1_3_Labels" hidden="1">#REF!</definedName>
    <definedName name="PSWSeries_1_3_Values" hidden="1">#REF!</definedName>
    <definedName name="puma" hidden="1">#REF!</definedName>
    <definedName name="rrrrrrrrrrr" hidden="1">#REF!</definedName>
    <definedName name="Sąnaudos">#REF!</definedName>
    <definedName name="sarasas">#REF!</definedName>
    <definedName name="SIS026_D_ESAplinkosaugosReikalavimu">#REF!</definedName>
    <definedName name="SIS026_D_ISVISO">#REF!</definedName>
    <definedName name="SIS026_D_KitosReguliuojamosVeiklos">#REF!</definedName>
    <definedName name="SIS026_D_MazmeninioAptarnavimoVerslo">#REF!</definedName>
    <definedName name="SIS026_D_Nepaskirstyta">#REF!</definedName>
    <definedName name="SIS026_D_NereguliuojamosVeiklosVerslo">#REF!</definedName>
    <definedName name="SIS026_D_PajamosUzPaslaugos">#REF!</definedName>
    <definedName name="SIS026_D_PajamuPerLaikotarpi">#REF!</definedName>
    <definedName name="SIS026_D_PaslaugaProduktasGamybos1">#REF!</definedName>
    <definedName name="SIS026_D_PaslaugaProduktasGamybos2">#REF!</definedName>
    <definedName name="SIS026_D_PaslaugaProduktasIgyvendinimo">#REF!</definedName>
    <definedName name="SIS026_D_PaslaugaProduktasKitosReguliuojamos1">#REF!</definedName>
    <definedName name="SIS026_D_PaslaugaProduktasKitosReguliuojamos2">#REF!</definedName>
    <definedName name="SIS026_D_PaslaugaProduktasMazmeninio">#REF!</definedName>
    <definedName name="SIS026_D_PaslaugaProduktasNereguliuojamos1">#REF!</definedName>
    <definedName name="SIS026_D_PaslaugaProduktasNereguliuojamos2">#REF!</definedName>
    <definedName name="SIS026_D_PaslaugaProduktasPerdavimo1">#REF!</definedName>
    <definedName name="SIS026_D_PaslaugaProduktasPerdavimo2">#REF!</definedName>
    <definedName name="SIS026_D_PaslaugaProduktasPrieziuros1">#REF!</definedName>
    <definedName name="SIS026_D_PaslaugaProduktasPrieziuros2">#REF!</definedName>
    <definedName name="SIS026_D_PaslaugaProduktasTiekimo1">#REF!</definedName>
    <definedName name="SIS026_D_PaslaugaProduktasTiekimo2">#REF!</definedName>
    <definedName name="SIS026_D_PriskirtuSanauduSuma">#REF!</definedName>
    <definedName name="SIS026_D_SanaudosPaslaugosprodukto">#REF!</definedName>
    <definedName name="SIS026_D_SandoriaiTarpVV">#REF!</definedName>
    <definedName name="SIS026_D_SuteiktaparduotaPaslaugu">#REF!</definedName>
    <definedName name="SIS026_F_PajamosUzPaslaugosISVISO">#REF!</definedName>
    <definedName name="SIS026_F_PajamosUzPaslaugosNepaskirstyta">#REF!</definedName>
    <definedName name="SIS026_F_PajamosUzPaslaugosPaslaugaProduktasGamybos1">#REF!</definedName>
    <definedName name="SIS026_F_PajamosUzPaslaugosPaslaugaProduktasGamybos2">#REF!</definedName>
    <definedName name="SIS026_F_PajamosUzPaslaugosPaslaugaProduktasIgyvendinimo">#REF!</definedName>
    <definedName name="SIS026_F_PajamosUzPaslaugosPaslaugaProduktasKitosReguliuojamos1">#REF!</definedName>
    <definedName name="SIS026_F_PajamosUzPaslaugosPaslaugaProduktasKitosReguliuojamos2">#REF!</definedName>
    <definedName name="SIS026_F_PajamosUzPaslaugosPaslaugaProduktasMazmeninio">#REF!</definedName>
    <definedName name="SIS026_F_PajamosUzPaslaugosPaslaugaProduktasNereguliuojamos1">#REF!</definedName>
    <definedName name="SIS026_F_PajamosUzPaslaugosPaslaugaProduktasNereguliuojamos2">#REF!</definedName>
    <definedName name="SIS026_F_PajamosUzPaslaugosPaslaugaProduktasPerdavimo1">#REF!</definedName>
    <definedName name="SIS026_F_PajamosUzPaslaugosPaslaugaProduktasPerdavimo2">#REF!</definedName>
    <definedName name="SIS026_F_PajamosUzPaslaugosPaslaugaProduktasPrieziuros1">#REF!</definedName>
    <definedName name="SIS026_F_PajamosUzPaslaugosPaslaugaProduktasPrieziuros2">#REF!</definedName>
    <definedName name="SIS026_F_PajamosUzPaslaugosPaslaugaProduktasTiekimo1">#REF!</definedName>
    <definedName name="SIS026_F_PajamosUzPaslaugosPaslaugaProduktasTiekimo2">#REF!</definedName>
    <definedName name="SIS026_F_PajamosUzPaslaugosSandoriaiTarpVV">#REF!</definedName>
    <definedName name="SIS026_F_PajamuPerLaikotarpiISVISO">#REF!</definedName>
    <definedName name="SIS026_F_PajamuPerLaikotarpiNepaskirstyta">#REF!</definedName>
    <definedName name="SIS026_F_PajamuPerLaikotarpiPaslaugaProduktasGamybos1">#REF!</definedName>
    <definedName name="SIS026_F_PajamuPerLaikotarpiPaslaugaProduktasGamybos2">#REF!</definedName>
    <definedName name="SIS026_F_PajamuPerLaikotarpiPaslaugaProduktasIgyvendinimo">#REF!</definedName>
    <definedName name="SIS026_F_PajamuPerLaikotarpiPaslaugaProduktasKitosReguliuojamos1">#REF!</definedName>
    <definedName name="SIS026_F_PajamuPerLaikotarpiPaslaugaProduktasKitosReguliuojamos2">#REF!</definedName>
    <definedName name="SIS026_F_PajamuPerLaikotarpiPaslaugaProduktasMazmeninio">#REF!</definedName>
    <definedName name="SIS026_F_PajamuPerLaikotarpiPaslaugaProduktasNereguliuojamos1">#REF!</definedName>
    <definedName name="SIS026_F_PajamuPerLaikotarpiPaslaugaProduktasNereguliuojamos2">#REF!</definedName>
    <definedName name="SIS026_F_PajamuPerLaikotarpiPaslaugaProduktasPerdavimo1">#REF!</definedName>
    <definedName name="SIS026_F_PajamuPerLaikotarpiPaslaugaProduktasPerdavimo2">#REF!</definedName>
    <definedName name="SIS026_F_PajamuPerLaikotarpiPaslaugaProduktasPrieziuros1">#REF!</definedName>
    <definedName name="SIS026_F_PajamuPerLaikotarpiPaslaugaProduktasPrieziuros2">#REF!</definedName>
    <definedName name="SIS026_F_PajamuPerLaikotarpiPaslaugaProduktasTiekimo1">#REF!</definedName>
    <definedName name="SIS026_F_PajamuPerLaikotarpiPaslaugaProduktasTiekimo2">#REF!</definedName>
    <definedName name="SIS026_F_PajamuPerLaikotarpiSandoriaiTarpVV">#REF!</definedName>
    <definedName name="SIS026_F_PriskirtuSanauduSumaISVISO">#REF!</definedName>
    <definedName name="SIS026_F_PriskirtuSanauduSumaNepaskirstyta">#REF!</definedName>
    <definedName name="SIS026_F_PriskirtuSanauduSumaPaslaugaProduktasGamybos1">#REF!</definedName>
    <definedName name="SIS026_F_PriskirtuSanauduSumaPaslaugaProduktasGamybos2">#REF!</definedName>
    <definedName name="SIS026_F_PriskirtuSanauduSumaPaslaugaProduktasIgyvendinimo">#REF!</definedName>
    <definedName name="SIS026_F_PriskirtuSanauduSumaPaslaugaProduktasKitosReguliuojamos1">#REF!</definedName>
    <definedName name="SIS026_F_PriskirtuSanauduSumaPaslaugaProduktasKitosReguliuojamos2">#REF!</definedName>
    <definedName name="SIS026_F_PriskirtuSanauduSumaPaslaugaProduktasMazmeninio">#REF!</definedName>
    <definedName name="SIS026_F_PriskirtuSanauduSumaPaslaugaProduktasNereguliuojamos1">#REF!</definedName>
    <definedName name="SIS026_F_PriskirtuSanauduSumaPaslaugaProduktasNereguliuojamos2">#REF!</definedName>
    <definedName name="SIS026_F_PriskirtuSanauduSumaPaslaugaProduktasPerdavimo1">#REF!</definedName>
    <definedName name="SIS026_F_PriskirtuSanauduSumaPaslaugaProduktasPerdavimo2">#REF!</definedName>
    <definedName name="SIS026_F_PriskirtuSanauduSumaPaslaugaProduktasPrieziuros1">#REF!</definedName>
    <definedName name="SIS026_F_PriskirtuSanauduSumaPaslaugaProduktasPrieziuros2">#REF!</definedName>
    <definedName name="SIS026_F_PriskirtuSanauduSumaPaslaugaProduktasTiekimo1">#REF!</definedName>
    <definedName name="SIS026_F_PriskirtuSanauduSumaPaslaugaProduktasTiekimo2">#REF!</definedName>
    <definedName name="SIS026_F_PriskirtuSanauduSumaSandoriaiTarpVV">#REF!</definedName>
    <definedName name="SIS026_F_SanaudosPaslaugosproduktoISVISO">#REF!</definedName>
    <definedName name="SIS026_F_SanaudosPaslaugosproduktoNepaskirstyta">#REF!</definedName>
    <definedName name="SIS026_F_SanaudosPaslaugosproduktoPaslaugaProduktasGamybos1">#REF!</definedName>
    <definedName name="SIS026_F_SanaudosPaslaugosproduktoPaslaugaProduktasGamybos2">#REF!</definedName>
    <definedName name="SIS026_F_SanaudosPaslaugosproduktoPaslaugaProduktasIgyvendinimo">#REF!</definedName>
    <definedName name="SIS026_F_SanaudosPaslaugosproduktoPaslaugaProduktasKitosReguliuojamos1">#REF!</definedName>
    <definedName name="SIS026_F_SanaudosPaslaugosproduktoPaslaugaProduktasKitosReguliuojamos2">#REF!</definedName>
    <definedName name="SIS026_F_SanaudosPaslaugosproduktoPaslaugaProduktasMazmeninio">#REF!</definedName>
    <definedName name="SIS026_F_SanaudosPaslaugosproduktoPaslaugaProduktasNereguliuojamos1">#REF!</definedName>
    <definedName name="SIS026_F_SanaudosPaslaugosproduktoPaslaugaProduktasNereguliuojamos2">#REF!</definedName>
    <definedName name="SIS026_F_SanaudosPaslaugosproduktoPaslaugaProduktasPerdavimo1">#REF!</definedName>
    <definedName name="SIS026_F_SanaudosPaslaugosproduktoPaslaugaProduktasPerdavimo2">#REF!</definedName>
    <definedName name="SIS026_F_SanaudosPaslaugosproduktoPaslaugaProduktasPrieziuros1">#REF!</definedName>
    <definedName name="SIS026_F_SanaudosPaslaugosproduktoPaslaugaProduktasPrieziuros2">#REF!</definedName>
    <definedName name="SIS026_F_SanaudosPaslaugosproduktoPaslaugaProduktasTiekimo1">#REF!</definedName>
    <definedName name="SIS026_F_SanaudosPaslaugosproduktoPaslaugaProduktasTiekimo2">#REF!</definedName>
    <definedName name="SIS026_F_SanaudosPaslaugosproduktoSandoriaiTarpVV">#REF!</definedName>
    <definedName name="SIS026_F_SuteiktaparduotaPaslauguISVISO">#REF!</definedName>
    <definedName name="SIS026_F_SuteiktaparduotaPaslauguNepaskirstyta">#REF!</definedName>
    <definedName name="SIS026_F_SuteiktaparduotaPaslauguPaslaugaProduktasGamybos1">#REF!</definedName>
    <definedName name="SIS026_F_SuteiktaparduotaPaslauguPaslaugaProduktasGamybos2">#REF!</definedName>
    <definedName name="SIS026_F_SuteiktaparduotaPaslauguPaslaugaProduktasIgyvendinimo">#REF!</definedName>
    <definedName name="SIS026_F_SuteiktaparduotaPaslauguPaslaugaProduktasKitosReguliuojamos1">#REF!</definedName>
    <definedName name="SIS026_F_SuteiktaparduotaPaslauguPaslaugaProduktasKitosReguliuojamos2">#REF!</definedName>
    <definedName name="SIS026_F_SuteiktaparduotaPaslauguPaslaugaProduktasMazmeninio">#REF!</definedName>
    <definedName name="SIS026_F_SuteiktaparduotaPaslauguPaslaugaProduktasNereguliuojamos1">#REF!</definedName>
    <definedName name="SIS026_F_SuteiktaparduotaPaslauguPaslaugaProduktasNereguliuojamos2">#REF!</definedName>
    <definedName name="SIS026_F_SuteiktaparduotaPaslauguPaslaugaProduktasPerdavimo1">#REF!</definedName>
    <definedName name="SIS026_F_SuteiktaparduotaPaslauguPaslaugaProduktasPerdavimo2">#REF!</definedName>
    <definedName name="SIS026_F_SuteiktaparduotaPaslauguPaslaugaProduktasPrieziuros1">#REF!</definedName>
    <definedName name="SIS026_F_SuteiktaparduotaPaslauguPaslaugaProduktasPrieziuros2">#REF!</definedName>
    <definedName name="SIS026_F_SuteiktaparduotaPaslauguPaslaugaProduktasTiekimo1">#REF!</definedName>
    <definedName name="SIS026_F_SuteiktaparduotaPaslauguPaslaugaProduktasTiekimo2">#REF!</definedName>
    <definedName name="SIS026_F_SuteiktaparduotaPaslauguSandoriaiTarpVV">#REF!</definedName>
    <definedName name="SIS055_D_Kitosadministr1">#REF!</definedName>
    <definedName name="SIS055_D_Kitosadministr2">#REF!</definedName>
    <definedName name="SIS055_D_Kitosadministr3">#REF!</definedName>
    <definedName name="SIS055_D_Kitoseinamojor1">#REF!</definedName>
    <definedName name="SIS055_D_Kitoseinamojor2">#REF!</definedName>
    <definedName name="SIS055_D_Kitoseinamojor3">#REF!</definedName>
    <definedName name="SIS055_D_Kitoseinamojor4">#REF!</definedName>
    <definedName name="SIS055_D_Kitoseinamojor5">#REF!</definedName>
    <definedName name="SIS055_D_Kitosfinansine1">#REF!</definedName>
    <definedName name="SIS055_D_Kitosfinansine2">#REF!</definedName>
    <definedName name="SIS055_D_Kitoskintamosi2">#REF!</definedName>
    <definedName name="SIS055_D_Kitoskintamosi3">#REF!</definedName>
    <definedName name="SIS055_D_Kitoskurorusie1">#REF!</definedName>
    <definedName name="SIS055_D_Kitoskurorusie2">#REF!</definedName>
    <definedName name="SIS055_D_Kitoskurorusie3">#REF!</definedName>
    <definedName name="SIS055_D_Kitoskurorusie4">#REF!</definedName>
    <definedName name="SIS055_D_Kitospastovios2">#REF!</definedName>
    <definedName name="SIS055_D_Kitospastovios3">#REF!</definedName>
    <definedName name="SIS055_D_Kitosrinkodaro1">#REF!</definedName>
    <definedName name="SIS055_D_Kitosrinkodaro2">#REF!</definedName>
    <definedName name="SIS055_D_Kitossanaudoss1">#REF!</definedName>
    <definedName name="SIS055_D_Kitossanaudoss2">#REF!</definedName>
    <definedName name="SIS055_D_Kitossanaudoss3">#REF!</definedName>
    <definedName name="SIS055_D_Kitossanaudoss4">#REF!</definedName>
    <definedName name="SIS055_D_Kitossanaudoss5">#REF!</definedName>
    <definedName name="SIS055_D_Kitossanaudoss6">#REF!</definedName>
    <definedName name="SIS055_D_Kitossanaudoss7">#REF!</definedName>
    <definedName name="SIS055_D_Kitossupersona1">#REF!</definedName>
    <definedName name="SIS055_D_Kitossupersona2">#REF!</definedName>
    <definedName name="SIS055_D_Kitossupersona3">#REF!</definedName>
    <definedName name="SIS055_D_Kitossupersona4">#REF!</definedName>
    <definedName name="SIS055_D_Kitumokesciuva1">#REF!</definedName>
    <definedName name="SIS055_F_Administracijo1Eur3">#REF!</definedName>
    <definedName name="SIS055_F_Administracine1Eur2">#REF!</definedName>
    <definedName name="SIS055_F_Administracine1Eur3">#REF!</definedName>
    <definedName name="SIS055_F_Administracine2Eur2">#REF!</definedName>
    <definedName name="SIS055_F_Administracine2Eur3">#REF!</definedName>
    <definedName name="SIS055_F_Apyvartiniutar1Eur2">#REF!</definedName>
    <definedName name="SIS055_F_Apyvartiniutar1Eur3">#REF!</definedName>
    <definedName name="SIS055_F_Apyvartiniutar2Eur2">#REF!</definedName>
    <definedName name="SIS055_F_Apyvartiniutar2Eur3">#REF!</definedName>
    <definedName name="SIS055_F_Aplinkostarsos1Eur2">#REF!</definedName>
    <definedName name="SIS055_F_Aplinkostarsos1Eur3">#REF!</definedName>
    <definedName name="SIS055_F_Apsauginiaiird1Eur2">#REF!</definedName>
    <definedName name="SIS055_F_Apsauginiaiird1Eur3">#REF!</definedName>
    <definedName name="SIS055_F_Atsiskaitomuju1Eur2">#REF!</definedName>
    <definedName name="SIS055_F_Atsiskaitomuju1Eur3">#REF!</definedName>
    <definedName name="SIS055_F_Auditofinansin1Eur2">#REF!</definedName>
    <definedName name="SIS055_F_Auditofinansin1Eur3">#REF!</definedName>
    <definedName name="SIS055_F_Auditokitosana1Eur2">#REF!</definedName>
    <definedName name="SIS055_F_Auditokitosana1Eur3">#REF!</definedName>
    <definedName name="SIS055_F_Auditoreguliuo1Eur2">#REF!</definedName>
    <definedName name="SIS055_F_Auditoreguliuo1Eur3">#REF!</definedName>
    <definedName name="SIS055_F_Bankopaslauguk1Eur2">#REF!</definedName>
    <definedName name="SIS055_F_Bankopaslauguk1Eur3">#REF!</definedName>
    <definedName name="SIS055_F_Beviltiskossko1Eur2">#REF!</definedName>
    <definedName name="SIS055_F_Beviltiskossko1Eur3">#REF!</definedName>
    <definedName name="SIS055_F_Cheminesmedzia1Eur2">#REF!</definedName>
    <definedName name="SIS055_F_Cheminesmedzia1Eur3">#REF!</definedName>
    <definedName name="SIS055_F_Darbdavioimoku1Eur2">#REF!</definedName>
    <definedName name="SIS055_F_Darbdavioimoku1Eur3">#REF!</definedName>
    <definedName name="SIS055_F_Darbouzmokesci1Eur2">#REF!</definedName>
    <definedName name="SIS055_F_Darbouzmokesci1Eur3">#REF!</definedName>
    <definedName name="SIS055_F_Einamojoremont1Eur2">#REF!</definedName>
    <definedName name="SIS055_F_Einamojoremont1Eur3">#REF!</definedName>
    <definedName name="SIS055_F_Elektrosenergi1Eur2">#REF!</definedName>
    <definedName name="SIS055_F_Elektrosenergi1Eur3">#REF!</definedName>
    <definedName name="SIS055_F_Elektrosenergi2Eur2">#REF!</definedName>
    <definedName name="SIS055_F_Elektrosenergi2Eur3">#REF!</definedName>
    <definedName name="SIS055_F_Energetikosist1Eur2">#REF!</definedName>
    <definedName name="SIS055_F_Energetikosist1Eur3">#REF!</definedName>
    <definedName name="SIS055_F_Energijosistek1Eur2">#REF!</definedName>
    <definedName name="SIS055_F_Energijosistek1Eur3">#REF!</definedName>
    <definedName name="SIS055_F_Finansinessana1Eur2">#REF!</definedName>
    <definedName name="SIS055_F_Finansinessana1Eur3">#REF!</definedName>
    <definedName name="SIS055_F_Gamybinespaski1Eur2">#REF!</definedName>
    <definedName name="SIS055_F_Gamybinespaski1Eur3">#REF!</definedName>
    <definedName name="SIS055_F_Gamybinespaski2Eur2">#REF!</definedName>
    <definedName name="SIS055_F_Gamybinespaski2Eur3">#REF!</definedName>
    <definedName name="SIS055_F_Gamybinespaski3Eur2">#REF!</definedName>
    <definedName name="SIS055_F_Gamybinespaski3Eur3">#REF!</definedName>
    <definedName name="SIS055_F_Gamybosobjektu1Eur2">#REF!</definedName>
    <definedName name="SIS055_F_Gamybosobjektu1Eur3">#REF!</definedName>
    <definedName name="SIS055_F_Gamtiniudujubi1Eur2">#REF!</definedName>
    <definedName name="SIS055_F_Gamtiniudujubi1Eur3">#REF!</definedName>
    <definedName name="SIS055_F_Gamtiniudujuis1Eur2">#REF!</definedName>
    <definedName name="SIS055_F_Investiciniotu1Eur2">#REF!</definedName>
    <definedName name="SIS055_F_Investiciniotu1Eur3">#REF!</definedName>
    <definedName name="SIS055_F_Iseitinespasal1Eur2">#REF!</definedName>
    <definedName name="SIS055_F_Iseitinespasal1Eur3">#REF!</definedName>
    <definedName name="SIS055_F_Itaptarnavimos1Eur2">#REF!</definedName>
    <definedName name="SIS055_F_Itaptarnavimos1Eur3">#REF!</definedName>
    <definedName name="SIS055_F_Kanceliariness1Eur2">#REF!</definedName>
    <definedName name="SIS055_F_Kanceliariness1Eur3">#REF!</definedName>
    <definedName name="SIS055_F_Kelionessanaud1Eur2">#REF!</definedName>
    <definedName name="SIS055_F_Kelionessanaud1Eur3">#REF!</definedName>
    <definedName name="SIS055_F_Kitoilgalaikio1Eur2">#REF!</definedName>
    <definedName name="SIS055_F_Kitoilgalaikio1Eur3">#REF!</definedName>
    <definedName name="SIS055_F_Kitomaterialau1Eur2">#REF!</definedName>
    <definedName name="SIS055_F_Kitomaterialau1Eur3">#REF!</definedName>
    <definedName name="SIS055_F_Kitonematerial1Eur2">#REF!</definedName>
    <definedName name="SIS055_F_Kitonematerial1Eur3">#REF!</definedName>
    <definedName name="SIS055_F_Kitosadministr1Eur2">#REF!</definedName>
    <definedName name="SIS055_F_Kitosadministr1Eur3">#REF!</definedName>
    <definedName name="SIS055_F_Kitosadministr2Eur2">#REF!</definedName>
    <definedName name="SIS055_F_Kitosadministr2Eur3">#REF!</definedName>
    <definedName name="SIS055_F_Kitosadministr3Eur2">#REF!</definedName>
    <definedName name="SIS055_F_Kitosadministr3Eur3">#REF!</definedName>
    <definedName name="SIS055_F_Kitoseinamojor1Eur2">#REF!</definedName>
    <definedName name="SIS055_F_Kitoseinamojor1Eur3">#REF!</definedName>
    <definedName name="SIS055_F_Kitoseinamojor2Eur2">#REF!</definedName>
    <definedName name="SIS055_F_Kitoseinamojor2Eur3">#REF!</definedName>
    <definedName name="SIS055_F_Kitoseinamojor3Eur2">#REF!</definedName>
    <definedName name="SIS055_F_Kitoseinamojor3Eur3">#REF!</definedName>
    <definedName name="SIS055_F_Kitoseinamojor4Eur2">#REF!</definedName>
    <definedName name="SIS055_F_Kitoseinamojor4Eur3">#REF!</definedName>
    <definedName name="SIS055_F_Kitoseinamojor5Eur2">#REF!</definedName>
    <definedName name="SIS055_F_Kitoseinamojor5Eur3">#REF!</definedName>
    <definedName name="SIS055_F_Kitosfinansine1Eur2">#REF!</definedName>
    <definedName name="SIS055_F_Kitosfinansine1Eur3">#REF!</definedName>
    <definedName name="SIS055_F_Kitosfinansine2Eur2">#REF!</definedName>
    <definedName name="SIS055_F_Kitosfinansine2Eur3">#REF!</definedName>
    <definedName name="SIS055_F_Kitosirangospr1Eur2">#REF!</definedName>
    <definedName name="SIS055_F_Kitosirangospr1Eur3">#REF!</definedName>
    <definedName name="SIS055_F_Kitosirangospr2Eur2">#REF!</definedName>
    <definedName name="SIS055_F_Kitosirangospr2Eur3">#REF!</definedName>
    <definedName name="SIS055_F_Kitosirangospr3Eur2">#REF!</definedName>
    <definedName name="SIS055_F_Kitosirangospr3Eur3">#REF!</definedName>
    <definedName name="SIS055_F_Kitosirangospr4Eur2">#REF!</definedName>
    <definedName name="SIS055_F_Kitosirangospr4Eur3">#REF!</definedName>
    <definedName name="SIS055_F_Kitoskintamosi1Eur2">#REF!</definedName>
    <definedName name="SIS055_F_Kitoskintamosi1Eur3">#REF!</definedName>
    <definedName name="SIS055_F_Kitoskintamosi2Eur2">#REF!</definedName>
    <definedName name="SIS055_F_Kitoskintamosi2Eur3">#REF!</definedName>
    <definedName name="SIS055_F_Kitoskintamosi3Eur2">#REF!</definedName>
    <definedName name="SIS055_F_Kitoskintamosi3Eur3">#REF!</definedName>
    <definedName name="SIS055_F_Kitoskurorusie1Eur2">#REF!</definedName>
    <definedName name="SIS055_F_Kitoskurorusie2Eur2">#REF!</definedName>
    <definedName name="SIS055_F_Kitoskurorusie3Eur2">#REF!</definedName>
    <definedName name="SIS055_F_Kitoskurorusie4Eur2">#REF!</definedName>
    <definedName name="SIS055_F_Kitospaskirtie1Eur2">#REF!</definedName>
    <definedName name="SIS055_F_Kitospaskirtie1Eur3">#REF!</definedName>
    <definedName name="SIS055_F_Kitospaskirtie2Eur2">#REF!</definedName>
    <definedName name="SIS055_F_Kitospaskirtie2Eur3">#REF!</definedName>
    <definedName name="SIS055_F_Kitospaskirtie3Eur2">#REF!</definedName>
    <definedName name="SIS055_F_Kitospaskirtie3Eur3">#REF!</definedName>
    <definedName name="SIS055_F_Kitospaskirtie4Eur2">#REF!</definedName>
    <definedName name="SIS055_F_Kitospaskirtie4Eur3">#REF!</definedName>
    <definedName name="SIS055_F_Kitospaskirtie5Eur2">#REF!</definedName>
    <definedName name="SIS055_F_Kitospaskirtie5Eur3">#REF!</definedName>
    <definedName name="SIS055_F_Kitospastovios1Eur2">#REF!</definedName>
    <definedName name="SIS055_F_Kitospastovios1Eur3">#REF!</definedName>
    <definedName name="SIS055_F_Kitospastovios2Eur2">#REF!</definedName>
    <definedName name="SIS055_F_Kitospastovios2Eur3">#REF!</definedName>
    <definedName name="SIS055_F_Kitospastovios3Eur2">#REF!</definedName>
    <definedName name="SIS055_F_Kitospastovios3Eur3">#REF!</definedName>
    <definedName name="SIS055_F_Kitosrinkodaro1Eur2">#REF!</definedName>
    <definedName name="SIS055_F_Kitosrinkodaro1Eur3">#REF!</definedName>
    <definedName name="SIS055_F_Kitosrinkodaro2Eur2">#REF!</definedName>
    <definedName name="SIS055_F_Kitosrinkodaro2Eur3">#REF!</definedName>
    <definedName name="SIS055_F_Kitossanaudoss1Eur2">#REF!</definedName>
    <definedName name="SIS055_F_Kitossanaudoss2Eur2">#REF!</definedName>
    <definedName name="SIS055_F_Kitossanaudoss3Eur2">#REF!</definedName>
    <definedName name="SIS055_F_Kitossanaudoss3Eur3">#REF!</definedName>
    <definedName name="SIS055_F_Kitossanaudoss4Eur2">#REF!</definedName>
    <definedName name="SIS055_F_Kitossanaudoss4Eur3">#REF!</definedName>
    <definedName name="SIS055_F_Kitossanaudoss5Eur2">#REF!</definedName>
    <definedName name="SIS055_F_Kitossanaudoss5Eur3">#REF!</definedName>
    <definedName name="SIS055_F_Kitossanaudoss6Eur2">#REF!</definedName>
    <definedName name="SIS055_F_Kitossanaudoss6Eur3">#REF!</definedName>
    <definedName name="SIS055_F_Kitossanaudoss7Eur2">#REF!</definedName>
    <definedName name="SIS055_F_Kitossanaudoss7Eur3">#REF!</definedName>
    <definedName name="SIS055_F_Kitossupersona1Eur2">#REF!</definedName>
    <definedName name="SIS055_F_Kitossupersona1Eur3">#REF!</definedName>
    <definedName name="SIS055_F_Kitossupersona2Eur2">#REF!</definedName>
    <definedName name="SIS055_F_Kitossupersona2Eur3">#REF!</definedName>
    <definedName name="SIS055_F_Kitossupersona3Eur2">#REF!</definedName>
    <definedName name="SIS055_F_Kitossupersona3Eur3">#REF!</definedName>
    <definedName name="SIS055_F_Kitossupersona4Eur2">#REF!</definedName>
    <definedName name="SIS055_F_Kitossupersona4Eur3">#REF!</definedName>
    <definedName name="SIS055_F_Kitumasinuirir1Eur2">#REF!</definedName>
    <definedName name="SIS055_F_Kitumasinuirir1Eur3">#REF!</definedName>
    <definedName name="SIS055_F_Kitumokesciuva1Eur2">#REF!</definedName>
    <definedName name="SIS055_F_Kitumokesciuva1Eur3">#REF!</definedName>
    <definedName name="SIS055_F_Kituobjektunur1Eur2">#REF!</definedName>
    <definedName name="SIS055_F_Kituobjektunur1Eur3">#REF!</definedName>
    <definedName name="SIS055_F_Komunalinespas1Eur2">#REF!</definedName>
    <definedName name="SIS055_F_Komunalinespas1Eur3">#REF!</definedName>
    <definedName name="SIS055_F_Komunaliniupas1Eur2">#REF!</definedName>
    <definedName name="SIS055_F_Komunaliniupas1Eur3">#REF!</definedName>
    <definedName name="SIS055_F_Konsultacinesp1Eur2">#REF!</definedName>
    <definedName name="SIS055_F_Konsultacinesp1Eur3">#REF!</definedName>
    <definedName name="SIS055_F_Kurosanaudosen1Eur2">#REF!</definedName>
    <definedName name="SIS055_F_Labdaraparamas1Eur2">#REF!</definedName>
    <definedName name="SIS055_F_Labdaraparamas1Eur3">#REF!</definedName>
    <definedName name="SIS055_F_Laboratoriniai1Eur2">#REF!</definedName>
    <definedName name="SIS055_F_Laboratoriniai1Eur3">#REF!</definedName>
    <definedName name="SIS055_F_Likviduotonura1Eur2">#REF!</definedName>
    <definedName name="SIS055_F_Likviduotonura1Eur3">#REF!</definedName>
    <definedName name="SIS055_F_Masinuirirengi1Eur2">#REF!</definedName>
    <definedName name="SIS055_F_Masinuirirengi1Eur3">#REF!</definedName>
    <definedName name="SIS055_F_Masinuirirengi2Eur2">#REF!</definedName>
    <definedName name="SIS055_F_Masinuirirengi2Eur3">#REF!</definedName>
    <definedName name="SIS055_F_Masinuirirengi3Eur2">#REF!</definedName>
    <definedName name="SIS055_F_Masinuirirengi3Eur3">#REF!</definedName>
    <definedName name="SIS055_F_Masinuirirengi4Eur2">#REF!</definedName>
    <definedName name="SIS055_F_Masinuirirengi4Eur3">#REF!</definedName>
    <definedName name="SIS055_F_Mazavercioinve1Eur2">#REF!</definedName>
    <definedName name="SIS055_F_Mazavercioinve1Eur3">#REF!</definedName>
    <definedName name="SIS055_F_Mazutoisigijim1Eur2">#REF!</definedName>
    <definedName name="SIS055_F_Medienosisigij1Eur2">#REF!</definedName>
    <definedName name="SIS055_F_Medziaguzaliav1Eur2">#REF!</definedName>
    <definedName name="SIS055_F_Medziaguzaliav1Eur3">#REF!</definedName>
    <definedName name="SIS055_F_Medziaguzaliav2Eur2">#REF!</definedName>
    <definedName name="SIS055_F_Medziaguzaliav2Eur3">#REF!</definedName>
    <definedName name="SIS055_F_Medziaguzaliav3Eur2">#REF!</definedName>
    <definedName name="SIS055_F_Medziaguzaliav3Eur3">#REF!</definedName>
    <definedName name="SIS055_F_Medziaguzaliav4Eur2">#REF!</definedName>
    <definedName name="SIS055_F_Medziaguzaliav4Eur3">#REF!</definedName>
    <definedName name="SIS055_F_Medziaguzaliav5Eur2">#REF!</definedName>
    <definedName name="SIS055_F_Medziaguzaliav5Eur3">#REF!</definedName>
    <definedName name="SIS055_F_Metrologinespa1Eur2">#REF!</definedName>
    <definedName name="SIS055_F_Metrologinespa1Eur3">#REF!</definedName>
    <definedName name="SIS055_F_Mokesciusanaud1Eur2">#REF!</definedName>
    <definedName name="SIS055_F_Mokesciusanaud1Eur3">#REF!</definedName>
    <definedName name="SIS055_F_Mokymukvalifik1Eur2">#REF!</definedName>
    <definedName name="SIS055_F_Mokymukvalifik1Eur3">#REF!</definedName>
    <definedName name="SIS055_F_Muitinesireksp1Eur2">#REF!</definedName>
    <definedName name="SIS055_F_Muitinesireksp1Eur3">#REF!</definedName>
    <definedName name="SIS055_F_Narystesstojam1Eur2">#REF!</definedName>
    <definedName name="SIS055_F_Narystesstojam1Eur3">#REF!</definedName>
    <definedName name="SIS055_F_Neigiamosmoket1Eur2">#REF!</definedName>
    <definedName name="SIS055_F_Neigiamosmoket1Eur3">#REF!</definedName>
    <definedName name="SIS055_F_Nekilnojamotur1Eur2">#REF!</definedName>
    <definedName name="SIS055_F_Nekilnojamotur1Eur3">#REF!</definedName>
    <definedName name="SIS055_F_Nuotekutvarkym1Eur2">#REF!</definedName>
    <definedName name="SIS055_F_Nuotekutvarkym1Eur3">#REF!</definedName>
    <definedName name="SIS055_F_Nuotolinesduom1Eur2">#REF!</definedName>
    <definedName name="SIS055_F_Nuotolinesduom1Eur3">#REF!</definedName>
    <definedName name="SIS055_F_Nurasytuatsisk1Eur2">#REF!</definedName>
    <definedName name="SIS055_F_Nurasytuatsisk1Eur3">#REF!</definedName>
    <definedName name="SIS055_F_Nusidevejimoam1Eur2">#REF!</definedName>
    <definedName name="SIS055_F_Nusidevejimoam1Eur3">#REF!</definedName>
    <definedName name="SIS055_F_Orginventoriau1Eur2">#REF!</definedName>
    <definedName name="SIS055_F_Orginventoriau1Eur3">#REF!</definedName>
    <definedName name="SIS055_F_Palukanusanaud1Eur2">#REF!</definedName>
    <definedName name="SIS055_F_Palukanusanaud1Eur3">#REF!</definedName>
    <definedName name="SIS055_F_Papildomodarbu1Eur2">#REF!</definedName>
    <definedName name="SIS055_F_Papildomodarbu1Eur3">#REF!</definedName>
    <definedName name="SIS055_F_Pastopasiuntin1Eur2">#REF!</definedName>
    <definedName name="SIS055_F_Pastopasiuntin1Eur3">#REF!</definedName>
    <definedName name="SIS055_F_Patalpuneadmin1Eur2">#REF!</definedName>
    <definedName name="SIS055_F_Patalpuneadmin1Eur3">#REF!</definedName>
    <definedName name="SIS055_F_Patalpuprieziu1Eur2">#REF!</definedName>
    <definedName name="SIS055_F_Patalpuprieziu1Eur3">#REF!</definedName>
    <definedName name="SIS055_F_Patentulicenci1Eur2">#REF!</definedName>
    <definedName name="SIS055_F_Patentulicenci1Eur3">#REF!</definedName>
    <definedName name="SIS055_F_Pelenutvarkymo1Eur2">#REF!</definedName>
    <definedName name="SIS055_F_Pelenutvarkymo1Eur3">#REF!</definedName>
    <definedName name="SIS055_F_Personalosanau1Eur2">#REF!</definedName>
    <definedName name="SIS055_F_Personalosanau1Eur3">#REF!</definedName>
    <definedName name="SIS055_F_Pletrosdarbunu1Eur2">#REF!</definedName>
    <definedName name="SIS055_F_Pletrosdarbunu1Eur3">#REF!</definedName>
    <definedName name="SIS055_F_Prekeszenkloiv1Eur2">#REF!</definedName>
    <definedName name="SIS055_F_Prekeszenkloiv1Eur3">#REF!</definedName>
    <definedName name="SIS055_F_Prestizonuside1Eur2">#REF!</definedName>
    <definedName name="SIS055_F_Prestizonuside1Eur3">#REF!</definedName>
    <definedName name="SIS055_F_Priskaitytosba1Eur2">#REF!</definedName>
    <definedName name="SIS055_F_Priskaitytosba1Eur3">#REF!</definedName>
    <definedName name="SIS055_F_Privalomovarto1Eur2">#REF!</definedName>
    <definedName name="SIS055_F_Privalomovarto1Eur3">#REF!</definedName>
    <definedName name="SIS055_F_Profesineliter1Eur2">#REF!</definedName>
    <definedName name="SIS055_F_Profesineliter1Eur3">#REF!</definedName>
    <definedName name="SIS055_F_Programinesira1Eur2">#REF!</definedName>
    <definedName name="SIS055_F_Programinesira1Eur3">#REF!</definedName>
    <definedName name="SIS055_F_Reklamospaslau1Eur2">#REF!</definedName>
    <definedName name="SIS055_F_Reklamospaslau1Eur3">#REF!</definedName>
    <definedName name="SIS055_F_Reprezentacijo1Eur2">#REF!</definedName>
    <definedName name="SIS055_F_Reprezentacijo1Eur3">#REF!</definedName>
    <definedName name="SIS055_F_Rezervinesgali1Eur3">#REF!</definedName>
    <definedName name="SIS055_F_Rezerviniokuro1Eur2">#REF!</definedName>
    <definedName name="SIS055_F_Rezerviniokuro1Eur3">#REF!</definedName>
    <definedName name="SIS055_F_Rinkodarosirpa1Eur2">#REF!</definedName>
    <definedName name="SIS055_F_Rinkodarosirpa1Eur3">#REF!</definedName>
    <definedName name="SIS055_F_Rinkostyrimusa1Eur2">#REF!</definedName>
    <definedName name="SIS055_F_Rinkostyrimusa1Eur3">#REF!</definedName>
    <definedName name="SIS055_F_Rysiupaslaugos1Eur2">#REF!</definedName>
    <definedName name="SIS055_F_Rysiupaslaugos1Eur3">#REF!</definedName>
    <definedName name="SIS055_F_Saskaituvartot1Eur2">#REF!</definedName>
    <definedName name="SIS055_F_Saskaituvartot1Eur3">#REF!</definedName>
    <definedName name="SIS055_F_Silumosisigiji1Eur2">#REF!</definedName>
    <definedName name="SIS055_F_Silumosisigiji2Eur2">#REF!</definedName>
    <definedName name="SIS055_F_Silumospunktue1Eur2">#REF!</definedName>
    <definedName name="SIS055_F_Silumospunktue1Eur3">#REF!</definedName>
    <definedName name="SIS055_F_Silumosukiotur1Eur2">#REF!</definedName>
    <definedName name="SIS055_F_Silumosukiotur1Eur3">#REF!</definedName>
    <definedName name="SIS055_F_Silumosukiotur2Eur2">#REF!</definedName>
    <definedName name="SIS055_F_Silumosukiotur2Eur3">#REF!</definedName>
    <definedName name="SIS055_F_Skoluisieskoji1Eur2">#REF!</definedName>
    <definedName name="SIS055_F_Skoluisieskoji1Eur3">#REF!</definedName>
    <definedName name="SIS055_F_Svietimoirkons1Eur2">#REF!</definedName>
    <definedName name="SIS055_F_Svietimoirkons1Eur3">#REF!</definedName>
    <definedName name="SIS055_F_Tantjemos1Eur2">#REF!</definedName>
    <definedName name="SIS055_F_Tantjemos1Eur3">#REF!</definedName>
    <definedName name="SIS055_F_Teisinespaslau1Eur2">#REF!</definedName>
    <definedName name="SIS055_F_Teisinespaslau1Eur3">#REF!</definedName>
    <definedName name="SIS055_F_Tinklueinamojo1Eur2">#REF!</definedName>
    <definedName name="SIS055_F_Tinklueinamojo1Eur3">#REF!</definedName>
    <definedName name="SIS055_F_Transportoprie1Eur2">#REF!</definedName>
    <definedName name="SIS055_F_Transportoprie1Eur3">#REF!</definedName>
    <definedName name="SIS055_F_Transportoprie2Eur2">#REF!</definedName>
    <definedName name="SIS055_F_Transportoprie2Eur3">#REF!</definedName>
    <definedName name="SIS055_F_Transportoprie3Eur2">#REF!</definedName>
    <definedName name="SIS055_F_Transportoprie3Eur3">#REF!</definedName>
    <definedName name="SIS055_F_Turtodraudimos1Eur2">#REF!</definedName>
    <definedName name="SIS055_F_Turtodraudimos1Eur3">#REF!</definedName>
    <definedName name="SIS055_F_Turtonuomosnes1Eur2">#REF!</definedName>
    <definedName name="SIS055_F_Turtonuomosnes1Eur3">#REF!</definedName>
    <definedName name="SIS055_F_Valstybiniuist1Eur2">#REF!</definedName>
    <definedName name="SIS055_F_Valstybiniuist1Eur3">#REF!</definedName>
    <definedName name="SIS055_F_Vandenstechnol1Eur2">#REF!</definedName>
    <definedName name="SIS055_F_Vandenstechnol1Eur3">#REF!</definedName>
    <definedName name="SIS055_F_Vandenstechnol2Eur2">#REF!</definedName>
    <definedName name="SIS055_F_Vandenstechnol2Eur3">#REF!</definedName>
    <definedName name="SIS055_F_Vartotojumokej1Eur2">#REF!</definedName>
    <definedName name="SIS055_F_Vartotojumokej1Eur3">#REF!</definedName>
    <definedName name="SIS055_F_Veiklosrizikos1Eur2">#REF!</definedName>
    <definedName name="SIS055_F_Veiklosrizikos1Eur3">#REF!</definedName>
    <definedName name="SIS055_F_Zemesmokescios1Eur2">#REF!</definedName>
    <definedName name="SIS055_F_Zemesmokescios1Eur3">#REF!</definedName>
    <definedName name="SIS055_F_Zyminiomokesci1Eur2">#REF!</definedName>
    <definedName name="SIS055_F_Zyminiomokesci1Eur3">#REF!</definedName>
    <definedName name="SIS057_D_CstSisKontrole1">#REF!</definedName>
    <definedName name="SIS057_D_CstSisKontrole2">#REF!</definedName>
    <definedName name="SIS057_D_CstSisKontrole3">#REF!</definedName>
    <definedName name="SIS057_D_CstSisKontrole4">#REF!</definedName>
    <definedName name="SIS057_D_CstSisKontrole5">#REF!</definedName>
    <definedName name="SIS057_D_CstSisKontrole6">#REF!</definedName>
    <definedName name="SIS057_D_CstSisKontrole7">#REF!</definedName>
    <definedName name="SIS057_D_CstSisKontrolePoreikis">#REF!</definedName>
    <definedName name="SIS057_D_CstSisKontroleproduktas">#REF!</definedName>
    <definedName name="SIS057_D_Cstsistemanuro1">#REF!</definedName>
    <definedName name="SIS057_D_Cstsistemanuro2">#REF!</definedName>
    <definedName name="SIS057_D_Cstsistemanuro3">#REF!</definedName>
    <definedName name="SIS057_D_Paslauganurody1">#REF!</definedName>
    <definedName name="SIS057_D_Paslauganurody2">#REF!</definedName>
    <definedName name="SIS057_D_Paslauganurody3">#REF!</definedName>
    <definedName name="SIS057_F_Administracine2Alternatyvussi2">#REF!</definedName>
    <definedName name="SIS057_F_Administracine2Alternatyvussi3">#REF!</definedName>
    <definedName name="SIS057_F_Administracine2Alternatyvussi4">#REF!</definedName>
    <definedName name="SIS057_F_Administracine2Kitosreguliuoj2">#REF!</definedName>
    <definedName name="SIS057_F_Administracine2Kitosreguliuoj3">#REF!</definedName>
    <definedName name="SIS057_F_Administracine2Kitosreguliuoj4">#REF!</definedName>
    <definedName name="SIS057_F_Administracine2Nereguliuojamo2">#REF!</definedName>
    <definedName name="SIS057_F_Administracine2Nereguliuojamo3">#REF!</definedName>
    <definedName name="SIS057_F_Administracine2Nereguliuojamo4">#REF!</definedName>
    <definedName name="SIS057_F_Einamojoremont1Alternatyvussi2">#REF!</definedName>
    <definedName name="SIS057_F_Einamojoremont1Alternatyvussi3">#REF!</definedName>
    <definedName name="SIS057_F_Einamojoremont1Alternatyvussi4">#REF!</definedName>
    <definedName name="SIS057_F_Einamojoremont1Kitosreguliuoj2">#REF!</definedName>
    <definedName name="SIS057_F_Einamojoremont1Kitosreguliuoj3">#REF!</definedName>
    <definedName name="SIS057_F_Einamojoremont1Kitosreguliuoj4">#REF!</definedName>
    <definedName name="SIS057_F_Einamojoremont1Nereguliuojamo2">#REF!</definedName>
    <definedName name="SIS057_F_Einamojoremont1Nereguliuojamo3">#REF!</definedName>
    <definedName name="SIS057_F_Einamojoremont1Nereguliuojamo4">#REF!</definedName>
    <definedName name="SIS057_F_Finansinessana1Alternatyvussi2">#REF!</definedName>
    <definedName name="SIS057_F_Finansinessana1Alternatyvussi3">#REF!</definedName>
    <definedName name="SIS057_F_Finansinessana1Alternatyvussi4">#REF!</definedName>
    <definedName name="SIS057_F_Finansinessana1Kitosreguliuoj2">#REF!</definedName>
    <definedName name="SIS057_F_Finansinessana1Kitosreguliuoj3">#REF!</definedName>
    <definedName name="SIS057_F_Finansinessana1Kitosreguliuoj4">#REF!</definedName>
    <definedName name="SIS057_F_Finansinessana1Nereguliuojamo2">#REF!</definedName>
    <definedName name="SIS057_F_Finansinessana1Nereguliuojamo3">#REF!</definedName>
    <definedName name="SIS057_F_Finansinessana1Nereguliuojamo4">#REF!</definedName>
    <definedName name="SIS057_F_Kitospastovios1Alternatyvussi2">#REF!</definedName>
    <definedName name="SIS057_F_Kitospastovios1Alternatyvussi3">#REF!</definedName>
    <definedName name="SIS057_F_Kitospastovios1Alternatyvussi4">#REF!</definedName>
    <definedName name="SIS057_F_Kitospastovios1Kitosreguliuoj2">#REF!</definedName>
    <definedName name="SIS057_F_Kitospastovios1Kitosreguliuoj3">#REF!</definedName>
    <definedName name="SIS057_F_Kitospastovios1Kitosreguliuoj4">#REF!</definedName>
    <definedName name="SIS057_F_Kitospastovios1Nereguliuojamo2">#REF!</definedName>
    <definedName name="SIS057_F_Kitospastovios1Nereguliuojamo3">#REF!</definedName>
    <definedName name="SIS057_F_Kitospastovios1Nereguliuojamo4">#REF!</definedName>
    <definedName name="SIS057_F_Mokesciusanaud1Alternatyvussi2">#REF!</definedName>
    <definedName name="SIS057_F_Mokesciusanaud1Alternatyvussi3">#REF!</definedName>
    <definedName name="SIS057_F_Mokesciusanaud1Alternatyvussi4">#REF!</definedName>
    <definedName name="SIS057_F_Mokesciusanaud1Kitosreguliuoj2">#REF!</definedName>
    <definedName name="SIS057_F_Mokesciusanaud1Kitosreguliuoj3">#REF!</definedName>
    <definedName name="SIS057_F_Mokesciusanaud1Kitosreguliuoj4">#REF!</definedName>
    <definedName name="SIS057_F_Mokesciusanaud1Nereguliuojamo2">#REF!</definedName>
    <definedName name="SIS057_F_Mokesciusanaud1Nereguliuojamo3">#REF!</definedName>
    <definedName name="SIS057_F_Mokesciusanaud1Nereguliuojamo4">#REF!</definedName>
    <definedName name="SIS057_F_Nusidevejimoam1Alternatyvussi2">#REF!</definedName>
    <definedName name="SIS057_F_Nusidevejimoam1Alternatyvussi3">#REF!</definedName>
    <definedName name="SIS057_F_Nusidevejimoam1Alternatyvussi4">#REF!</definedName>
    <definedName name="SIS057_F_Nusidevejimoam1Kitosreguliuoj2">#REF!</definedName>
    <definedName name="SIS057_F_Nusidevejimoam1Kitosreguliuoj3">#REF!</definedName>
    <definedName name="SIS057_F_Nusidevejimoam1Kitosreguliuoj4">#REF!</definedName>
    <definedName name="SIS057_F_Nusidevejimoam1Nereguliuojamo2">#REF!</definedName>
    <definedName name="SIS057_F_Nusidevejimoam1Nereguliuojamo3">#REF!</definedName>
    <definedName name="SIS057_F_Nusidevejimoam1Nereguliuojamo4">#REF!</definedName>
    <definedName name="SIS057_F_Personalosanau1Alternatyvussi2">#REF!</definedName>
    <definedName name="SIS057_F_Personalosanau1Alternatyvussi3">#REF!</definedName>
    <definedName name="SIS057_F_Personalosanau1Alternatyvussi4">#REF!</definedName>
    <definedName name="SIS057_F_Personalosanau1Kitosreguliuoj2">#REF!</definedName>
    <definedName name="SIS057_F_Personalosanau1Kitosreguliuoj3">#REF!</definedName>
    <definedName name="SIS057_F_Personalosanau1Kitosreguliuoj4">#REF!</definedName>
    <definedName name="SIS057_F_Personalosanau1Nereguliuojamo2">#REF!</definedName>
    <definedName name="SIS057_F_Personalosanau1Nereguliuojamo3">#REF!</definedName>
    <definedName name="SIS057_F_Personalosanau1Nereguliuojamo4">#REF!</definedName>
    <definedName name="SIS057_F_Rinkodarosirpa1Alternatyvussi2">#REF!</definedName>
    <definedName name="SIS057_F_Rinkodarosirpa1Alternatyvussi3">#REF!</definedName>
    <definedName name="SIS057_F_Rinkodarosirpa1Alternatyvussi4">#REF!</definedName>
    <definedName name="SIS057_F_Rinkodarosirpa1Kitosreguliuoj2">#REF!</definedName>
    <definedName name="SIS057_F_Rinkodarosirpa1Kitosreguliuoj3">#REF!</definedName>
    <definedName name="SIS057_F_Rinkodarosirpa1Kitosreguliuoj4">#REF!</definedName>
    <definedName name="SIS057_F_Rinkodarosirpa1Nereguliuojamo2">#REF!</definedName>
    <definedName name="SIS057_F_Rinkodarosirpa1Nereguliuojamo3">#REF!</definedName>
    <definedName name="SIS057_F_Rinkodarosirpa1Nereguliuojamo4">#REF!</definedName>
    <definedName name="SIS057_F_Silumosukiotur1Alternatyvussi2">#REF!</definedName>
    <definedName name="SIS057_F_Silumosukiotur1Alternatyvussi3">#REF!</definedName>
    <definedName name="SIS057_F_Silumosukiotur1Alternatyvussi4">#REF!</definedName>
    <definedName name="SIS057_F_Silumosukiotur1Kitosreguliuoj2">#REF!</definedName>
    <definedName name="SIS057_F_Silumosukiotur1Kitosreguliuoj3">#REF!</definedName>
    <definedName name="SIS057_F_Silumosukiotur1Kitosreguliuoj4">#REF!</definedName>
    <definedName name="SIS057_F_Silumosukiotur1Nereguliuojamo2">#REF!</definedName>
    <definedName name="SIS057_F_Silumosukiotur1Nereguliuojamo3">#REF!</definedName>
    <definedName name="SIS057_F_Silumosukiotur1Nereguliuojamo4">#REF!</definedName>
    <definedName name="SIS062_D_Cstsistema1">#REF!</definedName>
    <definedName name="SIS062_D_Cstsistema2">#REF!</definedName>
    <definedName name="SIS062_D_Cstsistema3">#REF!</definedName>
    <definedName name="SIS062_D_Cstsistema4">#REF!</definedName>
    <definedName name="SIS062_D_Cstsistema5">#REF!</definedName>
    <definedName name="SIS062_D_Cstsistema6">#REF!</definedName>
    <definedName name="SIS062_D_Cstsistema7">#REF!</definedName>
    <definedName name="SIS062_D_Paslaugaproduk1">#REF!</definedName>
    <definedName name="SIS062_D_Paslaugaproduk10">#REF!</definedName>
    <definedName name="SIS062_D_Paslaugaproduk11">#REF!</definedName>
    <definedName name="SIS062_D_Paslaugaproduk12">#REF!</definedName>
    <definedName name="SIS062_D_Paslaugaproduk13">#REF!</definedName>
    <definedName name="SIS062_D_Paslaugaproduk14">#REF!</definedName>
    <definedName name="SIS062_D_Paslaugaproduk15">#REF!</definedName>
    <definedName name="SIS062_D_Paslaugaproduk16">#REF!</definedName>
    <definedName name="SIS062_D_Paslaugaproduk17">#REF!</definedName>
    <definedName name="SIS062_D_Paslaugaproduk18">#REF!</definedName>
    <definedName name="SIS062_D_Paslaugaproduk19">#REF!</definedName>
    <definedName name="SIS062_D_Paslaugaproduk2">#REF!</definedName>
    <definedName name="SIS062_D_Paslaugaproduk20">#REF!</definedName>
    <definedName name="SIS062_D_Paslaugaproduk21">#REF!</definedName>
    <definedName name="SIS062_D_Paslaugaproduk22">#REF!</definedName>
    <definedName name="SIS062_D_Paslaugaproduk23">#REF!</definedName>
    <definedName name="SIS062_D_Paslaugaproduk24">#REF!</definedName>
    <definedName name="SIS062_D_Paslaugaproduk25">#REF!</definedName>
    <definedName name="SIS062_D_Paslaugaproduk26">#REF!</definedName>
    <definedName name="SIS062_D_Paslaugaproduk27">#REF!</definedName>
    <definedName name="SIS062_D_Paslaugaproduk28">#REF!</definedName>
    <definedName name="SIS062_D_Paslaugaproduk29">#REF!</definedName>
    <definedName name="SIS062_D_Paslaugaproduk3">#REF!</definedName>
    <definedName name="SIS062_D_Paslaugaproduk30">#REF!</definedName>
    <definedName name="SIS062_D_Paslaugaproduk31">#REF!</definedName>
    <definedName name="SIS062_D_Paslaugaproduk32">#REF!</definedName>
    <definedName name="SIS062_D_Paslaugaproduk33">#REF!</definedName>
    <definedName name="SIS062_D_Paslaugaproduk34">#REF!</definedName>
    <definedName name="SIS062_D_Paslaugaproduk35">#REF!</definedName>
    <definedName name="SIS062_D_Paslaugaproduk36">#REF!</definedName>
    <definedName name="SIS062_D_Paslaugaproduk37">#REF!</definedName>
    <definedName name="SIS062_D_Paslaugaproduk38">#REF!</definedName>
    <definedName name="SIS062_D_Paslaugaproduk39">#REF!</definedName>
    <definedName name="SIS062_D_Paslaugaproduk4">#REF!</definedName>
    <definedName name="SIS062_D_Paslaugaproduk40">#REF!</definedName>
    <definedName name="SIS062_D_Paslaugaproduk41">#REF!</definedName>
    <definedName name="SIS062_D_Paslaugaproduk42">#REF!</definedName>
    <definedName name="SIS062_D_Paslaugaproduk43">#REF!</definedName>
    <definedName name="SIS062_D_Paslaugaproduk44">#REF!</definedName>
    <definedName name="SIS062_D_Paslaugaproduk45">#REF!</definedName>
    <definedName name="SIS062_D_Paslaugaproduk46">#REF!</definedName>
    <definedName name="SIS062_D_Paslaugaproduk47">#REF!</definedName>
    <definedName name="SIS062_D_Paslaugaproduk48">#REF!</definedName>
    <definedName name="SIS062_D_Paslaugaproduk49">#REF!</definedName>
    <definedName name="SIS062_D_Paslaugaproduk5">#REF!</definedName>
    <definedName name="SIS062_D_Paslaugaproduk50">#REF!</definedName>
    <definedName name="SIS062_D_Paslaugaproduk51">#REF!</definedName>
    <definedName name="SIS062_D_Paslaugaproduk52">#REF!</definedName>
    <definedName name="SIS062_D_Paslaugaproduk53">#REF!</definedName>
    <definedName name="SIS062_D_Paslaugaproduk54">#REF!</definedName>
    <definedName name="SIS062_D_Paslaugaproduk55">#REF!</definedName>
    <definedName name="SIS062_D_Paslaugaproduk56">#REF!</definedName>
    <definedName name="SIS062_D_Paslaugaproduk57">#REF!</definedName>
    <definedName name="SIS062_D_Paslaugaproduk58">#REF!</definedName>
    <definedName name="SIS062_D_Paslaugaproduk6">#REF!</definedName>
    <definedName name="SIS062_D_Paslaugaproduk7">#REF!</definedName>
    <definedName name="SIS062_D_Paslaugaproduk8">#REF!</definedName>
    <definedName name="SIS062_D_Paslaugaproduk9">#REF!</definedName>
    <definedName name="SIS062_F_Administracine1Geriamojovande1">#REF!</definedName>
    <definedName name="SIS062_F_Administracine1Paslaugaproduk8">#REF!</definedName>
    <definedName name="SIS062_F_Administracine1Paslaugaproduk9">#REF!</definedName>
    <definedName name="SIS062_F_Administracine2Balansavimasce2">#REF!</definedName>
    <definedName name="SIS062_F_Administracine2Balansavimasce3">#REF!</definedName>
    <definedName name="SIS062_F_Administracine2Balansavimasce4">#REF!</definedName>
    <definedName name="SIS062_F_Administracine2Balansavimasce5">#REF!</definedName>
    <definedName name="SIS062_F_Administracine2Balansavimasce6">#REF!</definedName>
    <definedName name="SIS062_F_Administracine2Balansavimasce7">#REF!</definedName>
    <definedName name="SIS062_F_Administracine2Balansavimasce8">#REF!</definedName>
    <definedName name="SIS062_F_Administracine2Elektrosenergi1">#REF!</definedName>
    <definedName name="SIS062_F_Administracine2Elektrosenergi2">#REF!</definedName>
    <definedName name="SIS062_F_Administracine2Geriamojovande1">#REF!</definedName>
    <definedName name="SIS062_F_Administracine2Karstovandensa2">#REF!</definedName>
    <definedName name="SIS062_F_Administracine2Karstovandensa3">#REF!</definedName>
    <definedName name="SIS062_F_Administracine2Karstovandensa4">#REF!</definedName>
    <definedName name="SIS062_F_Administracine2Karstovandensa5">#REF!</definedName>
    <definedName name="SIS062_F_Administracine2Karstovandensa6">#REF!</definedName>
    <definedName name="SIS062_F_Administracine2Karstovandensa7">#REF!</definedName>
    <definedName name="SIS062_F_Administracine2Karstovandensa8">#REF!</definedName>
    <definedName name="SIS062_F_Administracine2Karstovandenst11">#REF!</definedName>
    <definedName name="SIS062_F_Administracine2Karstovandenst12">#REF!</definedName>
    <definedName name="SIS062_F_Administracine2Karstovandenst13">#REF!</definedName>
    <definedName name="SIS062_F_Administracine2Karstovandenst14">#REF!</definedName>
    <definedName name="SIS062_F_Administracine2Karstovandenst15">#REF!</definedName>
    <definedName name="SIS062_F_Administracine2Karstovandenst16">#REF!</definedName>
    <definedName name="SIS062_F_Administracine2Karstovandenst17">#REF!</definedName>
    <definedName name="SIS062_F_Administracine2Karstovandenst18">#REF!</definedName>
    <definedName name="SIS062_F_Administracine2Karstovandenst19">#REF!</definedName>
    <definedName name="SIS062_F_Administracine2Karstovandenst20">#REF!</definedName>
    <definedName name="SIS062_F_Administracine2Karstovandenst21">#REF!</definedName>
    <definedName name="SIS062_F_Administracine2Karstovandenst22">#REF!</definedName>
    <definedName name="SIS062_F_Administracine2Karstovandenst23">#REF!</definedName>
    <definedName name="SIS062_F_Administracine2Karstovandenst24">#REF!</definedName>
    <definedName name="SIS062_F_Administracine2Katiliniuirele10">#REF!</definedName>
    <definedName name="SIS062_F_Administracine2Katiliniuirele11">#REF!</definedName>
    <definedName name="SIS062_F_Administracine2Katiliniuirele12">#REF!</definedName>
    <definedName name="SIS062_F_Administracine2Katiliniuirele13">#REF!</definedName>
    <definedName name="SIS062_F_Administracine2Katiliniuirele14">#REF!</definedName>
    <definedName name="SIS062_F_Administracine2Katiliniuirele15">#REF!</definedName>
    <definedName name="SIS062_F_Administracine2Katiliniuirele16">#REF!</definedName>
    <definedName name="SIS062_F_Administracine2Katiliniuirele3">#REF!</definedName>
    <definedName name="SIS062_F_Administracine2Katiliniuirele4">#REF!</definedName>
    <definedName name="SIS062_F_Administracine2Katiliniuirele5">#REF!</definedName>
    <definedName name="SIS062_F_Administracine2Katiliniuirele6">#REF!</definedName>
    <definedName name="SIS062_F_Administracine2Katiliniuirele7">#REF!</definedName>
    <definedName name="SIS062_F_Administracine2Katiliniuirele8">#REF!</definedName>
    <definedName name="SIS062_F_Administracine2Katiliniuirele9">#REF!</definedName>
    <definedName name="SIS062_F_Administracine2Kogeneracinese10">#REF!</definedName>
    <definedName name="SIS062_F_Administracine2Kogeneracinese11">#REF!</definedName>
    <definedName name="SIS062_F_Administracine2Kogeneracinese12">#REF!</definedName>
    <definedName name="SIS062_F_Administracine2Kogeneracinese13">#REF!</definedName>
    <definedName name="SIS062_F_Administracine2Kogeneracinese14">#REF!</definedName>
    <definedName name="SIS062_F_Administracine2Kogeneracinese15">#REF!</definedName>
    <definedName name="SIS062_F_Administracine2Kogeneracinese16">#REF!</definedName>
    <definedName name="SIS062_F_Administracine2Kogeneracinese3">#REF!</definedName>
    <definedName name="SIS062_F_Administracine2Kogeneracinese4">#REF!</definedName>
    <definedName name="SIS062_F_Administracine2Kogeneracinese5">#REF!</definedName>
    <definedName name="SIS062_F_Administracine2Kogeneracinese6">#REF!</definedName>
    <definedName name="SIS062_F_Administracine2Kogeneracinese7">#REF!</definedName>
    <definedName name="SIS062_F_Administracine2Kogeneracinese8">#REF!</definedName>
    <definedName name="SIS062_F_Administracine2Kogeneracinese9">#REF!</definedName>
    <definedName name="SIS062_F_Administracine2Paslaugaproduk10">#REF!</definedName>
    <definedName name="SIS062_F_Administracine2Paslaugaproduk11">#REF!</definedName>
    <definedName name="SIS062_F_Administracine2Paslaugaproduk12">#REF!</definedName>
    <definedName name="SIS062_F_Administracine2Paslaugaproduk13">#REF!</definedName>
    <definedName name="SIS062_F_Administracine2Paslaugaproduk14">#REF!</definedName>
    <definedName name="SIS062_F_Administracine2Paslaugaproduk15">#REF!</definedName>
    <definedName name="SIS062_F_Administracine2Paslaugaproduk16">#REF!</definedName>
    <definedName name="SIS062_F_Administracine2Paslaugaproduk17">#REF!</definedName>
    <definedName name="SIS062_F_Administracine2Paslaugaproduk18">#REF!</definedName>
    <definedName name="SIS062_F_Administracine2Paslaugaproduk19">#REF!</definedName>
    <definedName name="SIS062_F_Administracine2Paslaugaproduk20">#REF!</definedName>
    <definedName name="SIS062_F_Administracine2Paslaugaproduk21">#REF!</definedName>
    <definedName name="SIS062_F_Administracine2Paslaugaproduk22">#REF!</definedName>
    <definedName name="SIS062_F_Administracine2Paslaugaproduk23">#REF!</definedName>
    <definedName name="SIS062_F_Administracine2Paslaugaproduk24">#REF!</definedName>
    <definedName name="SIS062_F_Administracine2Paslaugaproduk25">#REF!</definedName>
    <definedName name="SIS062_F_Administracine2Paslaugaproduk26">#REF!</definedName>
    <definedName name="SIS062_F_Administracine2Paslaugaproduk27">#REF!</definedName>
    <definedName name="SIS062_F_Administracine2Paslaugaproduk28">#REF!</definedName>
    <definedName name="SIS062_F_Administracine2Paslaugaproduk29">#REF!</definedName>
    <definedName name="SIS062_F_Administracine2Paslaugaproduk30">#REF!</definedName>
    <definedName name="SIS062_F_Administracine2Paslaugaproduk31">#REF!</definedName>
    <definedName name="SIS062_F_Administracine2Paslaugaproduk32">#REF!</definedName>
    <definedName name="SIS062_F_Administracine2Paslaugaproduk33">#REF!</definedName>
    <definedName name="SIS062_F_Administracine2Paslaugaproduk34">#REF!</definedName>
    <definedName name="SIS062_F_Administracine2Paslaugaproduk35">#REF!</definedName>
    <definedName name="SIS062_F_Administracine2Paslaugaproduk36">#REF!</definedName>
    <definedName name="SIS062_F_Administracine2Paslaugaproduk37">#REF!</definedName>
    <definedName name="SIS062_F_Administracine2Paslaugaproduk38">#REF!</definedName>
    <definedName name="SIS062_F_Administracine2Paslaugaproduk39">#REF!</definedName>
    <definedName name="SIS062_F_Administracine2Paslaugaproduk40">#REF!</definedName>
    <definedName name="SIS062_F_Administracine2Paslaugaproduk41">#REF!</definedName>
    <definedName name="SIS062_F_Administracine2Paslaugaproduk42">#REF!</definedName>
    <definedName name="SIS062_F_Administracine2Paslaugaproduk43">#REF!</definedName>
    <definedName name="SIS062_F_Administracine2Paslaugaproduk44">#REF!</definedName>
    <definedName name="SIS062_F_Administracine2Paslaugaproduk45">#REF!</definedName>
    <definedName name="SIS062_F_Administracine2Paslaugaproduk46">#REF!</definedName>
    <definedName name="SIS062_F_Administracine2Paslaugaproduk47">#REF!</definedName>
    <definedName name="SIS062_F_Administracine2Paslaugaproduk48">#REF!</definedName>
    <definedName name="SIS062_F_Administracine2Paslaugaproduk49">#REF!</definedName>
    <definedName name="SIS062_F_Administracine2Paslaugaproduk50">#REF!</definedName>
    <definedName name="SIS062_F_Administracine2Paslaugaproduk51">#REF!</definedName>
    <definedName name="SIS062_F_Administracine2Paslaugaproduk52">#REF!</definedName>
    <definedName name="SIS062_F_Administracine2Paslaugaproduk53">#REF!</definedName>
    <definedName name="SIS062_F_Administracine2Paslaugaproduk54">#REF!</definedName>
    <definedName name="SIS062_F_Administracine2Paslaugaproduk55">#REF!</definedName>
    <definedName name="SIS062_F_Administracine2Paslaugaproduk56">#REF!</definedName>
    <definedName name="SIS062_F_Administracine2Paslaugaproduk57">#REF!</definedName>
    <definedName name="SIS062_F_Administracine2Paslaugaproduk58">#REF!</definedName>
    <definedName name="SIS062_F_Administracine2Paslaugaproduk8">#REF!</definedName>
    <definedName name="SIS062_F_Administracine2Paslaugaproduk9">#REF!</definedName>
    <definedName name="SIS062_F_Administracine2Pastatusildymo11">#REF!</definedName>
    <definedName name="SIS062_F_Administracine2Pastatusildymo12">#REF!</definedName>
    <definedName name="SIS062_F_Administracine2Pastatusildymo13">#REF!</definedName>
    <definedName name="SIS062_F_Administracine2Pastatusildymo14">#REF!</definedName>
    <definedName name="SIS062_F_Administracine2Pastatusildymo15">#REF!</definedName>
    <definedName name="SIS062_F_Administracine2Pastatusildymo16">#REF!</definedName>
    <definedName name="SIS062_F_Administracine2Pastatusildymo17">#REF!</definedName>
    <definedName name="SIS062_F_Administracine2Pastatusildymo18">#REF!</definedName>
    <definedName name="SIS062_F_Administracine2Pastatusildymo19">#REF!</definedName>
    <definedName name="SIS062_F_Administracine2Pastatusildymo20">#REF!</definedName>
    <definedName name="SIS062_F_Administracine2Pastatusildymo21">#REF!</definedName>
    <definedName name="SIS062_F_Administracine2Pastatusildymo22">#REF!</definedName>
    <definedName name="SIS062_F_Administracine2Pastatusildymo23">#REF!</definedName>
    <definedName name="SIS062_F_Administracine2Pastatusildymo24">#REF!</definedName>
    <definedName name="SIS062_F_Administracine2Silumosperdavi10">#REF!</definedName>
    <definedName name="SIS062_F_Administracine2Silumosperdavi11">#REF!</definedName>
    <definedName name="SIS062_F_Administracine2Silumosperdavi12">#REF!</definedName>
    <definedName name="SIS062_F_Administracine2Silumosperdavi13">#REF!</definedName>
    <definedName name="SIS062_F_Administracine2Silumosperdavi14">#REF!</definedName>
    <definedName name="SIS062_F_Administracine2Silumosperdavi15">#REF!</definedName>
    <definedName name="SIS062_F_Administracine2Silumosperdavi16">#REF!</definedName>
    <definedName name="SIS062_F_Apyvartiniutar2Geriamojovande1">#REF!</definedName>
    <definedName name="SIS062_F_Apyvartiniutar2Paslaugaproduk8">#REF!</definedName>
    <definedName name="SIS062_F_Apyvartiniutar2Paslaugaproduk9">#REF!</definedName>
    <definedName name="SIS062_F_Aplinkostarsos1Geriamojovande1">#REF!</definedName>
    <definedName name="SIS062_F_Aplinkostarsos1Paslaugaproduk8">#REF!</definedName>
    <definedName name="SIS062_F_Aplinkostarsos1Paslaugaproduk9">#REF!</definedName>
    <definedName name="SIS062_F_Apsauginiaiird1Geriamojovande1">#REF!</definedName>
    <definedName name="SIS062_F_Apsauginiaiird1Paslaugaproduk8">#REF!</definedName>
    <definedName name="SIS062_F_Apsauginiaiird1Paslaugaproduk9">#REF!</definedName>
    <definedName name="SIS062_F_Atsiskaitomuju1Geriamojovande1">#REF!</definedName>
    <definedName name="SIS062_F_Atsiskaitomuju1Paslaugaproduk8">#REF!</definedName>
    <definedName name="SIS062_F_Atsiskaitomuju1Paslaugaproduk9">#REF!</definedName>
    <definedName name="SIS062_F_Auditofinansin1Geriamojovande1">#REF!</definedName>
    <definedName name="SIS062_F_Auditofinansin1Paslaugaproduk8">#REF!</definedName>
    <definedName name="SIS062_F_Auditofinansin1Paslaugaproduk9">#REF!</definedName>
    <definedName name="SIS062_F_Auditokitosana1Geriamojovande1">#REF!</definedName>
    <definedName name="SIS062_F_Auditokitosana1Paslaugaproduk8">#REF!</definedName>
    <definedName name="SIS062_F_Auditokitosana1Paslaugaproduk9">#REF!</definedName>
    <definedName name="SIS062_F_Auditoreguliuo1Geriamojovande1">#REF!</definedName>
    <definedName name="SIS062_F_Auditoreguliuo1Paslaugaproduk8">#REF!</definedName>
    <definedName name="SIS062_F_Auditoreguliuo1Paslaugaproduk9">#REF!</definedName>
    <definedName name="SIS062_F_Bankopaslauguk1Geriamojovande1">#REF!</definedName>
    <definedName name="SIS062_F_Bankopaslauguk1Paslaugaproduk8">#REF!</definedName>
    <definedName name="SIS062_F_Bankopaslauguk1Paslaugaproduk9">#REF!</definedName>
    <definedName name="SIS062_F_Beviltiskossko1Geriamojovande1">#REF!</definedName>
    <definedName name="SIS062_F_Beviltiskossko1Paslaugaproduk8">#REF!</definedName>
    <definedName name="SIS062_F_Beviltiskossko1Paslaugaproduk9">#REF!</definedName>
    <definedName name="SIS062_F_Cheminesmedzia1Geriamojovande1">#REF!</definedName>
    <definedName name="SIS062_F_Cheminesmedzia1Paslaugaproduk8">#REF!</definedName>
    <definedName name="SIS062_F_Cheminesmedzia1Paslaugaproduk9">#REF!</definedName>
    <definedName name="SIS062_F_Darbdavioimoku1Geriamojovande1">#REF!</definedName>
    <definedName name="SIS062_F_Darbdavioimoku1Paslaugaproduk8">#REF!</definedName>
    <definedName name="SIS062_F_Darbdavioimoku1Paslaugaproduk9">#REF!</definedName>
    <definedName name="SIS062_F_Darbouzmokesci1Geriamojovande1">#REF!</definedName>
    <definedName name="SIS062_F_Darbouzmokesci1Paslaugaproduk8">#REF!</definedName>
    <definedName name="SIS062_F_Darbouzmokesci1Paslaugaproduk9">#REF!</definedName>
    <definedName name="SIS062_F_Einamojoremont1Balansavimasce2">#REF!</definedName>
    <definedName name="SIS062_F_Einamojoremont1Balansavimasce3">#REF!</definedName>
    <definedName name="SIS062_F_Einamojoremont1Balansavimasce4">#REF!</definedName>
    <definedName name="SIS062_F_Einamojoremont1Balansavimasce5">#REF!</definedName>
    <definedName name="SIS062_F_Einamojoremont1Balansavimasce6">#REF!</definedName>
    <definedName name="SIS062_F_Einamojoremont1Balansavimasce7">#REF!</definedName>
    <definedName name="SIS062_F_Einamojoremont1Balansavimasce8">#REF!</definedName>
    <definedName name="SIS062_F_Einamojoremont1Elektrosenergi1">#REF!</definedName>
    <definedName name="SIS062_F_Einamojoremont1Elektrosenergi2">#REF!</definedName>
    <definedName name="SIS062_F_Einamojoremont1Geriamojovande1">#REF!</definedName>
    <definedName name="SIS062_F_Einamojoremont1Karstovandensa2">#REF!</definedName>
    <definedName name="SIS062_F_Einamojoremont1Karstovandensa3">#REF!</definedName>
    <definedName name="SIS062_F_Einamojoremont1Karstovandensa4">#REF!</definedName>
    <definedName name="SIS062_F_Einamojoremont1Karstovandensa5">#REF!</definedName>
    <definedName name="SIS062_F_Einamojoremont1Karstovandensa6">#REF!</definedName>
    <definedName name="SIS062_F_Einamojoremont1Karstovandensa7">#REF!</definedName>
    <definedName name="SIS062_F_Einamojoremont1Karstovandensa8">#REF!</definedName>
    <definedName name="SIS062_F_Einamojoremont1Karstovandenst11">#REF!</definedName>
    <definedName name="SIS062_F_Einamojoremont1Karstovandenst12">#REF!</definedName>
    <definedName name="SIS062_F_Einamojoremont1Karstovandenst13">#REF!</definedName>
    <definedName name="SIS062_F_Einamojoremont1Karstovandenst14">#REF!</definedName>
    <definedName name="SIS062_F_Einamojoremont1Karstovandenst15">#REF!</definedName>
    <definedName name="SIS062_F_Einamojoremont1Karstovandenst16">#REF!</definedName>
    <definedName name="SIS062_F_Einamojoremont1Karstovandenst17">#REF!</definedName>
    <definedName name="SIS062_F_Einamojoremont1Karstovandenst18">#REF!</definedName>
    <definedName name="SIS062_F_Einamojoremont1Karstovandenst19">#REF!</definedName>
    <definedName name="SIS062_F_Einamojoremont1Karstovandenst20">#REF!</definedName>
    <definedName name="SIS062_F_Einamojoremont1Karstovandenst21">#REF!</definedName>
    <definedName name="SIS062_F_Einamojoremont1Karstovandenst22">#REF!</definedName>
    <definedName name="SIS062_F_Einamojoremont1Karstovandenst23">#REF!</definedName>
    <definedName name="SIS062_F_Einamojoremont1Karstovandenst24">#REF!</definedName>
    <definedName name="SIS062_F_Einamojoremont1Katiliniuirele10">#REF!</definedName>
    <definedName name="SIS062_F_Einamojoremont1Katiliniuirele11">#REF!</definedName>
    <definedName name="SIS062_F_Einamojoremont1Katiliniuirele12">#REF!</definedName>
    <definedName name="SIS062_F_Einamojoremont1Katiliniuirele13">#REF!</definedName>
    <definedName name="SIS062_F_Einamojoremont1Katiliniuirele14">#REF!</definedName>
    <definedName name="SIS062_F_Einamojoremont1Katiliniuirele15">#REF!</definedName>
    <definedName name="SIS062_F_Einamojoremont1Katiliniuirele16">#REF!</definedName>
    <definedName name="SIS062_F_Einamojoremont1Katiliniuirele3">#REF!</definedName>
    <definedName name="SIS062_F_Einamojoremont1Katiliniuirele4">#REF!</definedName>
    <definedName name="SIS062_F_Einamojoremont1Katiliniuirele5">#REF!</definedName>
    <definedName name="SIS062_F_Einamojoremont1Katiliniuirele6">#REF!</definedName>
    <definedName name="SIS062_F_Einamojoremont1Katiliniuirele7">#REF!</definedName>
    <definedName name="SIS062_F_Einamojoremont1Katiliniuirele8">#REF!</definedName>
    <definedName name="SIS062_F_Einamojoremont1Katiliniuirele9">#REF!</definedName>
    <definedName name="SIS062_F_Einamojoremont1Kogeneracinese10">#REF!</definedName>
    <definedName name="SIS062_F_Einamojoremont1Kogeneracinese11">#REF!</definedName>
    <definedName name="SIS062_F_Einamojoremont1Kogeneracinese12">#REF!</definedName>
    <definedName name="SIS062_F_Einamojoremont1Kogeneracinese13">#REF!</definedName>
    <definedName name="SIS062_F_Einamojoremont1Kogeneracinese14">#REF!</definedName>
    <definedName name="SIS062_F_Einamojoremont1Kogeneracinese15">#REF!</definedName>
    <definedName name="SIS062_F_Einamojoremont1Kogeneracinese16">#REF!</definedName>
    <definedName name="SIS062_F_Einamojoremont1Kogeneracinese3">#REF!</definedName>
    <definedName name="SIS062_F_Einamojoremont1Kogeneracinese4">#REF!</definedName>
    <definedName name="SIS062_F_Einamojoremont1Kogeneracinese5">#REF!</definedName>
    <definedName name="SIS062_F_Einamojoremont1Kogeneracinese6">#REF!</definedName>
    <definedName name="SIS062_F_Einamojoremont1Kogeneracinese7">#REF!</definedName>
    <definedName name="SIS062_F_Einamojoremont1Kogeneracinese8">#REF!</definedName>
    <definedName name="SIS062_F_Einamojoremont1Kogeneracinese9">#REF!</definedName>
    <definedName name="SIS062_F_Einamojoremont1Paslaugaproduk10">#REF!</definedName>
    <definedName name="SIS062_F_Einamojoremont1Paslaugaproduk11">#REF!</definedName>
    <definedName name="SIS062_F_Einamojoremont1Paslaugaproduk12">#REF!</definedName>
    <definedName name="SIS062_F_Einamojoremont1Paslaugaproduk13">#REF!</definedName>
    <definedName name="SIS062_F_Einamojoremont1Paslaugaproduk14">#REF!</definedName>
    <definedName name="SIS062_F_Einamojoremont1Paslaugaproduk15">#REF!</definedName>
    <definedName name="SIS062_F_Einamojoremont1Paslaugaproduk16">#REF!</definedName>
    <definedName name="SIS062_F_Einamojoremont1Paslaugaproduk17">#REF!</definedName>
    <definedName name="SIS062_F_Einamojoremont1Paslaugaproduk18">#REF!</definedName>
    <definedName name="SIS062_F_Einamojoremont1Paslaugaproduk19">#REF!</definedName>
    <definedName name="SIS062_F_Einamojoremont1Paslaugaproduk20">#REF!</definedName>
    <definedName name="SIS062_F_Einamojoremont1Paslaugaproduk21">#REF!</definedName>
    <definedName name="SIS062_F_Einamojoremont1Paslaugaproduk22">#REF!</definedName>
    <definedName name="SIS062_F_Einamojoremont1Paslaugaproduk23">#REF!</definedName>
    <definedName name="SIS062_F_Einamojoremont1Paslaugaproduk24">#REF!</definedName>
    <definedName name="SIS062_F_Einamojoremont1Paslaugaproduk25">#REF!</definedName>
    <definedName name="SIS062_F_Einamojoremont1Paslaugaproduk26">#REF!</definedName>
    <definedName name="SIS062_F_Einamojoremont1Paslaugaproduk27">#REF!</definedName>
    <definedName name="SIS062_F_Einamojoremont1Paslaugaproduk28">#REF!</definedName>
    <definedName name="SIS062_F_Einamojoremont1Paslaugaproduk29">#REF!</definedName>
    <definedName name="SIS062_F_Einamojoremont1Paslaugaproduk30">#REF!</definedName>
    <definedName name="SIS062_F_Einamojoremont1Paslaugaproduk31">#REF!</definedName>
    <definedName name="SIS062_F_Einamojoremont1Paslaugaproduk32">#REF!</definedName>
    <definedName name="SIS062_F_Einamojoremont1Paslaugaproduk33">#REF!</definedName>
    <definedName name="SIS062_F_Einamojoremont1Paslaugaproduk34">#REF!</definedName>
    <definedName name="SIS062_F_Einamojoremont1Paslaugaproduk35">#REF!</definedName>
    <definedName name="SIS062_F_Einamojoremont1Paslaugaproduk36">#REF!</definedName>
    <definedName name="SIS062_F_Einamojoremont1Paslaugaproduk37">#REF!</definedName>
    <definedName name="SIS062_F_Einamojoremont1Paslaugaproduk38">#REF!</definedName>
    <definedName name="SIS062_F_Einamojoremont1Paslaugaproduk39">#REF!</definedName>
    <definedName name="SIS062_F_Einamojoremont1Paslaugaproduk40">#REF!</definedName>
    <definedName name="SIS062_F_Einamojoremont1Paslaugaproduk41">#REF!</definedName>
    <definedName name="SIS062_F_Einamojoremont1Paslaugaproduk42">#REF!</definedName>
    <definedName name="SIS062_F_Einamojoremont1Paslaugaproduk43">#REF!</definedName>
    <definedName name="SIS062_F_Einamojoremont1Paslaugaproduk44">#REF!</definedName>
    <definedName name="SIS062_F_Einamojoremont1Paslaugaproduk45">#REF!</definedName>
    <definedName name="SIS062_F_Einamojoremont1Paslaugaproduk46">#REF!</definedName>
    <definedName name="SIS062_F_Einamojoremont1Paslaugaproduk47">#REF!</definedName>
    <definedName name="SIS062_F_Einamojoremont1Paslaugaproduk48">#REF!</definedName>
    <definedName name="SIS062_F_Einamojoremont1Paslaugaproduk49">#REF!</definedName>
    <definedName name="SIS062_F_Einamojoremont1Paslaugaproduk50">#REF!</definedName>
    <definedName name="SIS062_F_Einamojoremont1Paslaugaproduk51">#REF!</definedName>
    <definedName name="SIS062_F_Einamojoremont1Paslaugaproduk52">#REF!</definedName>
    <definedName name="SIS062_F_Einamojoremont1Paslaugaproduk53">#REF!</definedName>
    <definedName name="SIS062_F_Einamojoremont1Paslaugaproduk54">#REF!</definedName>
    <definedName name="SIS062_F_Einamojoremont1Paslaugaproduk55">#REF!</definedName>
    <definedName name="SIS062_F_Einamojoremont1Paslaugaproduk56">#REF!</definedName>
    <definedName name="SIS062_F_Einamojoremont1Paslaugaproduk57">#REF!</definedName>
    <definedName name="SIS062_F_Einamojoremont1Paslaugaproduk58">#REF!</definedName>
    <definedName name="SIS062_F_Einamojoremont1Paslaugaproduk8">#REF!</definedName>
    <definedName name="SIS062_F_Einamojoremont1Paslaugaproduk9">#REF!</definedName>
    <definedName name="SIS062_F_Einamojoremont1Pastatusildymo11">#REF!</definedName>
    <definedName name="SIS062_F_Einamojoremont1Pastatusildymo12">#REF!</definedName>
    <definedName name="SIS062_F_Einamojoremont1Pastatusildymo13">#REF!</definedName>
    <definedName name="SIS062_F_Einamojoremont1Pastatusildymo14">#REF!</definedName>
    <definedName name="SIS062_F_Einamojoremont1Pastatusildymo15">#REF!</definedName>
    <definedName name="SIS062_F_Einamojoremont1Pastatusildymo16">#REF!</definedName>
    <definedName name="SIS062_F_Einamojoremont1Pastatusildymo17">#REF!</definedName>
    <definedName name="SIS062_F_Einamojoremont1Pastatusildymo18">#REF!</definedName>
    <definedName name="SIS062_F_Einamojoremont1Pastatusildymo19">#REF!</definedName>
    <definedName name="SIS062_F_Einamojoremont1Pastatusildymo20">#REF!</definedName>
    <definedName name="SIS062_F_Einamojoremont1Pastatusildymo21">#REF!</definedName>
    <definedName name="SIS062_F_Einamojoremont1Pastatusildymo22">#REF!</definedName>
    <definedName name="SIS062_F_Einamojoremont1Pastatusildymo23">#REF!</definedName>
    <definedName name="SIS062_F_Einamojoremont1Pastatusildymo24">#REF!</definedName>
    <definedName name="SIS062_F_Einamojoremont1Silumosperdavi10">#REF!</definedName>
    <definedName name="SIS062_F_Einamojoremont1Silumosperdavi11">#REF!</definedName>
    <definedName name="SIS062_F_Einamojoremont1Silumosperdavi12">#REF!</definedName>
    <definedName name="SIS062_F_Einamojoremont1Silumosperdavi13">#REF!</definedName>
    <definedName name="SIS062_F_Einamojoremont1Silumosperdavi14">#REF!</definedName>
    <definedName name="SIS062_F_Einamojoremont1Silumosperdavi15">#REF!</definedName>
    <definedName name="SIS062_F_Einamojoremont1Silumosperdavi16">#REF!</definedName>
    <definedName name="SIS062_F_Elektrosenergi4Geriamojovande1">#REF!</definedName>
    <definedName name="SIS062_F_Elektrosenergi4Paslaugaproduk8">#REF!</definedName>
    <definedName name="SIS062_F_Elektrosenergi4Paslaugaproduk9">#REF!</definedName>
    <definedName name="SIS062_F_Energetikosist1Geriamojovande1">#REF!</definedName>
    <definedName name="SIS062_F_Energetikosist1Paslaugaproduk8">#REF!</definedName>
    <definedName name="SIS062_F_Energetikosist1Paslaugaproduk9">#REF!</definedName>
    <definedName name="SIS062_F_Energijosistek1Geriamojovande1">#REF!</definedName>
    <definedName name="SIS062_F_Energijosistek1Paslaugaproduk8">#REF!</definedName>
    <definedName name="SIS062_F_Energijosistek1Paslaugaproduk9">#REF!</definedName>
    <definedName name="SIS062_F_Finansinessana1Balansavimasce2">#REF!</definedName>
    <definedName name="SIS062_F_Finansinessana1Balansavimasce3">#REF!</definedName>
    <definedName name="SIS062_F_Finansinessana1Balansavimasce4">#REF!</definedName>
    <definedName name="SIS062_F_Finansinessana1Balansavimasce5">#REF!</definedName>
    <definedName name="SIS062_F_Finansinessana1Balansavimasce6">#REF!</definedName>
    <definedName name="SIS062_F_Finansinessana1Balansavimasce7">#REF!</definedName>
    <definedName name="SIS062_F_Finansinessana1Balansavimasce8">#REF!</definedName>
    <definedName name="SIS062_F_Finansinessana1Elektrosenergi1">#REF!</definedName>
    <definedName name="SIS062_F_Finansinessana1Elektrosenergi2">#REF!</definedName>
    <definedName name="SIS062_F_Finansinessana1Geriamojovande1">#REF!</definedName>
    <definedName name="SIS062_F_Finansinessana1Karstovandensa2">#REF!</definedName>
    <definedName name="SIS062_F_Finansinessana1Karstovandensa3">#REF!</definedName>
    <definedName name="SIS062_F_Finansinessana1Karstovandensa4">#REF!</definedName>
    <definedName name="SIS062_F_Finansinessana1Karstovandensa5">#REF!</definedName>
    <definedName name="SIS062_F_Finansinessana1Karstovandensa6">#REF!</definedName>
    <definedName name="SIS062_F_Finansinessana1Karstovandensa7">#REF!</definedName>
    <definedName name="SIS062_F_Finansinessana1Karstovandensa8">#REF!</definedName>
    <definedName name="SIS062_F_Finansinessana1Karstovandenst11">#REF!</definedName>
    <definedName name="SIS062_F_Finansinessana1Karstovandenst12">#REF!</definedName>
    <definedName name="SIS062_F_Finansinessana1Karstovandenst13">#REF!</definedName>
    <definedName name="SIS062_F_Finansinessana1Karstovandenst14">#REF!</definedName>
    <definedName name="SIS062_F_Finansinessana1Karstovandenst15">#REF!</definedName>
    <definedName name="SIS062_F_Finansinessana1Karstovandenst16">#REF!</definedName>
    <definedName name="SIS062_F_Finansinessana1Karstovandenst17">#REF!</definedName>
    <definedName name="SIS062_F_Finansinessana1Karstovandenst18">#REF!</definedName>
    <definedName name="SIS062_F_Finansinessana1Karstovandenst19">#REF!</definedName>
    <definedName name="SIS062_F_Finansinessana1Karstovandenst20">#REF!</definedName>
    <definedName name="SIS062_F_Finansinessana1Karstovandenst21">#REF!</definedName>
    <definedName name="SIS062_F_Finansinessana1Karstovandenst22">#REF!</definedName>
    <definedName name="SIS062_F_Finansinessana1Karstovandenst23">#REF!</definedName>
    <definedName name="SIS062_F_Finansinessana1Karstovandenst24">#REF!</definedName>
    <definedName name="SIS062_F_Finansinessana1Katiliniuirele10">#REF!</definedName>
    <definedName name="SIS062_F_Finansinessana1Katiliniuirele11">#REF!</definedName>
    <definedName name="SIS062_F_Finansinessana1Katiliniuirele12">#REF!</definedName>
    <definedName name="SIS062_F_Finansinessana1Katiliniuirele13">#REF!</definedName>
    <definedName name="SIS062_F_Finansinessana1Katiliniuirele14">#REF!</definedName>
    <definedName name="SIS062_F_Finansinessana1Katiliniuirele15">#REF!</definedName>
    <definedName name="SIS062_F_Finansinessana1Katiliniuirele16">#REF!</definedName>
    <definedName name="SIS062_F_Finansinessana1Katiliniuirele3">#REF!</definedName>
    <definedName name="SIS062_F_Finansinessana1Katiliniuirele4">#REF!</definedName>
    <definedName name="SIS062_F_Finansinessana1Katiliniuirele5">#REF!</definedName>
    <definedName name="SIS062_F_Finansinessana1Katiliniuirele6">#REF!</definedName>
    <definedName name="SIS062_F_Finansinessana1Katiliniuirele7">#REF!</definedName>
    <definedName name="SIS062_F_Finansinessana1Katiliniuirele8">#REF!</definedName>
    <definedName name="SIS062_F_Finansinessana1Katiliniuirele9">#REF!</definedName>
    <definedName name="SIS062_F_Finansinessana1Kogeneracinese10">#REF!</definedName>
    <definedName name="SIS062_F_Finansinessana1Kogeneracinese11">#REF!</definedName>
    <definedName name="SIS062_F_Finansinessana1Kogeneracinese12">#REF!</definedName>
    <definedName name="SIS062_F_Finansinessana1Kogeneracinese13">#REF!</definedName>
    <definedName name="SIS062_F_Finansinessana1Kogeneracinese14">#REF!</definedName>
    <definedName name="SIS062_F_Finansinessana1Kogeneracinese15">#REF!</definedName>
    <definedName name="SIS062_F_Finansinessana1Kogeneracinese16">#REF!</definedName>
    <definedName name="SIS062_F_Finansinessana1Kogeneracinese3">#REF!</definedName>
    <definedName name="SIS062_F_Finansinessana1Kogeneracinese4">#REF!</definedName>
    <definedName name="SIS062_F_Finansinessana1Kogeneracinese5">#REF!</definedName>
    <definedName name="SIS062_F_Finansinessana1Kogeneracinese6">#REF!</definedName>
    <definedName name="SIS062_F_Finansinessana1Kogeneracinese7">#REF!</definedName>
    <definedName name="SIS062_F_Finansinessana1Kogeneracinese8">#REF!</definedName>
    <definedName name="SIS062_F_Finansinessana1Kogeneracinese9">#REF!</definedName>
    <definedName name="SIS062_F_Finansinessana1Paslaugaproduk10">#REF!</definedName>
    <definedName name="SIS062_F_Finansinessana1Paslaugaproduk11">#REF!</definedName>
    <definedName name="SIS062_F_Finansinessana1Paslaugaproduk12">#REF!</definedName>
    <definedName name="SIS062_F_Finansinessana1Paslaugaproduk13">#REF!</definedName>
    <definedName name="SIS062_F_Finansinessana1Paslaugaproduk14">#REF!</definedName>
    <definedName name="SIS062_F_Finansinessana1Paslaugaproduk15">#REF!</definedName>
    <definedName name="SIS062_F_Finansinessana1Paslaugaproduk16">#REF!</definedName>
    <definedName name="SIS062_F_Finansinessana1Paslaugaproduk17">#REF!</definedName>
    <definedName name="SIS062_F_Finansinessana1Paslaugaproduk18">#REF!</definedName>
    <definedName name="SIS062_F_Finansinessana1Paslaugaproduk19">#REF!</definedName>
    <definedName name="SIS062_F_Finansinessana1Paslaugaproduk20">#REF!</definedName>
    <definedName name="SIS062_F_Finansinessana1Paslaugaproduk21">#REF!</definedName>
    <definedName name="SIS062_F_Finansinessana1Paslaugaproduk22">#REF!</definedName>
    <definedName name="SIS062_F_Finansinessana1Paslaugaproduk23">#REF!</definedName>
    <definedName name="SIS062_F_Finansinessana1Paslaugaproduk24">#REF!</definedName>
    <definedName name="SIS062_F_Finansinessana1Paslaugaproduk25">#REF!</definedName>
    <definedName name="SIS062_F_Finansinessana1Paslaugaproduk26">#REF!</definedName>
    <definedName name="SIS062_F_Finansinessana1Paslaugaproduk27">#REF!</definedName>
    <definedName name="SIS062_F_Finansinessana1Paslaugaproduk28">#REF!</definedName>
    <definedName name="SIS062_F_Finansinessana1Paslaugaproduk29">#REF!</definedName>
    <definedName name="SIS062_F_Finansinessana1Paslaugaproduk30">#REF!</definedName>
    <definedName name="SIS062_F_Finansinessana1Paslaugaproduk31">#REF!</definedName>
    <definedName name="SIS062_F_Finansinessana1Paslaugaproduk32">#REF!</definedName>
    <definedName name="SIS062_F_Finansinessana1Paslaugaproduk33">#REF!</definedName>
    <definedName name="SIS062_F_Finansinessana1Paslaugaproduk34">#REF!</definedName>
    <definedName name="SIS062_F_Finansinessana1Paslaugaproduk35">#REF!</definedName>
    <definedName name="SIS062_F_Finansinessana1Paslaugaproduk36">#REF!</definedName>
    <definedName name="SIS062_F_Finansinessana1Paslaugaproduk37">#REF!</definedName>
    <definedName name="SIS062_F_Finansinessana1Paslaugaproduk38">#REF!</definedName>
    <definedName name="SIS062_F_Finansinessana1Paslaugaproduk39">#REF!</definedName>
    <definedName name="SIS062_F_Finansinessana1Paslaugaproduk40">#REF!</definedName>
    <definedName name="SIS062_F_Finansinessana1Paslaugaproduk41">#REF!</definedName>
    <definedName name="SIS062_F_Finansinessana1Paslaugaproduk42">#REF!</definedName>
    <definedName name="SIS062_F_Finansinessana1Paslaugaproduk43">#REF!</definedName>
    <definedName name="SIS062_F_Finansinessana1Paslaugaproduk44">#REF!</definedName>
    <definedName name="SIS062_F_Finansinessana1Paslaugaproduk45">#REF!</definedName>
    <definedName name="SIS062_F_Finansinessana1Paslaugaproduk46">#REF!</definedName>
    <definedName name="SIS062_F_Finansinessana1Paslaugaproduk47">#REF!</definedName>
    <definedName name="SIS062_F_Finansinessana1Paslaugaproduk48">#REF!</definedName>
    <definedName name="SIS062_F_Finansinessana1Paslaugaproduk49">#REF!</definedName>
    <definedName name="SIS062_F_Finansinessana1Paslaugaproduk50">#REF!</definedName>
    <definedName name="SIS062_F_Finansinessana1Paslaugaproduk51">#REF!</definedName>
    <definedName name="SIS062_F_Finansinessana1Paslaugaproduk52">#REF!</definedName>
    <definedName name="SIS062_F_Finansinessana1Paslaugaproduk53">#REF!</definedName>
    <definedName name="SIS062_F_Finansinessana1Paslaugaproduk54">#REF!</definedName>
    <definedName name="SIS062_F_Finansinessana1Paslaugaproduk55">#REF!</definedName>
    <definedName name="SIS062_F_Finansinessana1Paslaugaproduk56">#REF!</definedName>
    <definedName name="SIS062_F_Finansinessana1Paslaugaproduk57">#REF!</definedName>
    <definedName name="SIS062_F_Finansinessana1Paslaugaproduk58">#REF!</definedName>
    <definedName name="SIS062_F_Finansinessana1Paslaugaproduk8">#REF!</definedName>
    <definedName name="SIS062_F_Finansinessana1Paslaugaproduk9">#REF!</definedName>
    <definedName name="SIS062_F_Finansinessana1Pastatusildymo11">#REF!</definedName>
    <definedName name="SIS062_F_Finansinessana1Pastatusildymo12">#REF!</definedName>
    <definedName name="SIS062_F_Finansinessana1Pastatusildymo13">#REF!</definedName>
    <definedName name="SIS062_F_Finansinessana1Pastatusildymo14">#REF!</definedName>
    <definedName name="SIS062_F_Finansinessana1Pastatusildymo15">#REF!</definedName>
    <definedName name="SIS062_F_Finansinessana1Pastatusildymo16">#REF!</definedName>
    <definedName name="SIS062_F_Finansinessana1Pastatusildymo17">#REF!</definedName>
    <definedName name="SIS062_F_Finansinessana1Pastatusildymo18">#REF!</definedName>
    <definedName name="SIS062_F_Finansinessana1Pastatusildymo19">#REF!</definedName>
    <definedName name="SIS062_F_Finansinessana1Pastatusildymo20">#REF!</definedName>
    <definedName name="SIS062_F_Finansinessana1Pastatusildymo21">#REF!</definedName>
    <definedName name="SIS062_F_Finansinessana1Pastatusildymo22">#REF!</definedName>
    <definedName name="SIS062_F_Finansinessana1Pastatusildymo23">#REF!</definedName>
    <definedName name="SIS062_F_Finansinessana1Pastatusildymo24">#REF!</definedName>
    <definedName name="SIS062_F_Finansinessana1Silumosperdavi10">#REF!</definedName>
    <definedName name="SIS062_F_Finansinessana1Silumosperdavi11">#REF!</definedName>
    <definedName name="SIS062_F_Finansinessana1Silumosperdavi12">#REF!</definedName>
    <definedName name="SIS062_F_Finansinessana1Silumosperdavi13">#REF!</definedName>
    <definedName name="SIS062_F_Finansinessana1Silumosperdavi14">#REF!</definedName>
    <definedName name="SIS062_F_Finansinessana1Silumosperdavi15">#REF!</definedName>
    <definedName name="SIS062_F_Finansinessana1Silumosperdavi16">#REF!</definedName>
    <definedName name="SIS062_F_Gamybinespaski1Geriamojovande1">#REF!</definedName>
    <definedName name="SIS062_F_Gamybinespaski1Paslaugaproduk8">#REF!</definedName>
    <definedName name="SIS062_F_Gamybinespaski1Paslaugaproduk9">#REF!</definedName>
    <definedName name="SIS062_F_Gamybinespaski2Geriamojovande1">#REF!</definedName>
    <definedName name="SIS062_F_Gamybinespaski2Paslaugaproduk8">#REF!</definedName>
    <definedName name="SIS062_F_Gamybinespaski2Paslaugaproduk9">#REF!</definedName>
    <definedName name="SIS062_F_Gamybinespaski3Geriamojovande1">#REF!</definedName>
    <definedName name="SIS062_F_Gamybinespaski3Paslaugaproduk8">#REF!</definedName>
    <definedName name="SIS062_F_Gamybinespaski3Paslaugaproduk9">#REF!</definedName>
    <definedName name="SIS062_F_Gamybosobjektu1Geriamojovande1">#REF!</definedName>
    <definedName name="SIS062_F_Gamybosobjektu1Paslaugaproduk8">#REF!</definedName>
    <definedName name="SIS062_F_Gamybosobjektu1Paslaugaproduk9">#REF!</definedName>
    <definedName name="SIS062_F_Gamtiniudujubi1Geriamojovande1">#REF!</definedName>
    <definedName name="SIS062_F_Gamtiniudujubi1Paslaugaproduk8">#REF!</definedName>
    <definedName name="SIS062_F_Gamtiniudujubi1Paslaugaproduk9">#REF!</definedName>
    <definedName name="SIS062_F_Gamtiniudujuis1Geriamojovande1">#REF!</definedName>
    <definedName name="SIS062_F_Gamtiniudujuis1Paslaugaproduk8">#REF!</definedName>
    <definedName name="SIS062_F_Gamtiniudujuis1Paslaugaproduk9">#REF!</definedName>
    <definedName name="SIS062_F_Investiciniotu1Geriamojovande1">#REF!</definedName>
    <definedName name="SIS062_F_Investiciniotu1Paslaugaproduk8">#REF!</definedName>
    <definedName name="SIS062_F_Investiciniotu1Paslaugaproduk9">#REF!</definedName>
    <definedName name="SIS062_F_Iseitinespasal1Geriamojovande1">#REF!</definedName>
    <definedName name="SIS062_F_Iseitinespasal1Paslaugaproduk8">#REF!</definedName>
    <definedName name="SIS062_F_Iseitinespasal1Paslaugaproduk9">#REF!</definedName>
    <definedName name="SIS062_F_Itaptarnavimos1Geriamojovande1">#REF!</definedName>
    <definedName name="SIS062_F_Itaptarnavimos1Paslaugaproduk8">#REF!</definedName>
    <definedName name="SIS062_F_Itaptarnavimos1Paslaugaproduk9">#REF!</definedName>
    <definedName name="SIS062_F_Kanceliariness1Geriamojovande1">#REF!</definedName>
    <definedName name="SIS062_F_Kanceliariness1Paslaugaproduk8">#REF!</definedName>
    <definedName name="SIS062_F_Kanceliariness1Paslaugaproduk9">#REF!</definedName>
    <definedName name="SIS062_F_Kelionessanaud1Geriamojovande1">#REF!</definedName>
    <definedName name="SIS062_F_Kelionessanaud1Paslaugaproduk8">#REF!</definedName>
    <definedName name="SIS062_F_Kelionessanaud1Paslaugaproduk9">#REF!</definedName>
    <definedName name="SIS062_F_Kitoilgalaikio1Geriamojovande1">#REF!</definedName>
    <definedName name="SIS062_F_Kitoilgalaikio1Paslaugaproduk8">#REF!</definedName>
    <definedName name="SIS062_F_Kitoilgalaikio1Paslaugaproduk9">#REF!</definedName>
    <definedName name="SIS062_F_Kitomaterialau1Geriamojovande1">#REF!</definedName>
    <definedName name="SIS062_F_Kitomaterialau1Paslaugaproduk8">#REF!</definedName>
    <definedName name="SIS062_F_Kitomaterialau1Paslaugaproduk9">#REF!</definedName>
    <definedName name="SIS062_F_Kitonematerial1Geriamojovande1">#REF!</definedName>
    <definedName name="SIS062_F_Kitonematerial1Paslaugaproduk8">#REF!</definedName>
    <definedName name="SIS062_F_Kitonematerial1Paslaugaproduk9">#REF!</definedName>
    <definedName name="SIS062_F_Kitosadministr1Geriamojovande1">#REF!</definedName>
    <definedName name="SIS062_F_Kitosadministr1Paslaugaproduk8">#REF!</definedName>
    <definedName name="SIS062_F_Kitosadministr1Paslaugaproduk9">#REF!</definedName>
    <definedName name="SIS062_F_Kitosadministr2Geriamojovande1">#REF!</definedName>
    <definedName name="SIS062_F_Kitosadministr2Paslaugaproduk8">#REF!</definedName>
    <definedName name="SIS062_F_Kitosadministr2Paslaugaproduk9">#REF!</definedName>
    <definedName name="SIS062_F_Kitosadministr3Geriamojovande1">#REF!</definedName>
    <definedName name="SIS062_F_Kitosadministr3Paslaugaproduk8">#REF!</definedName>
    <definedName name="SIS062_F_Kitosadministr3Paslaugaproduk9">#REF!</definedName>
    <definedName name="SIS062_F_Kitoseinamojor1Geriamojovande1">#REF!</definedName>
    <definedName name="SIS062_F_Kitoseinamojor1Paslaugaproduk8">#REF!</definedName>
    <definedName name="SIS062_F_Kitoseinamojor1Paslaugaproduk9">#REF!</definedName>
    <definedName name="SIS062_F_Kitoseinamojor2Geriamojovande1">#REF!</definedName>
    <definedName name="SIS062_F_Kitoseinamojor2Paslaugaproduk8">#REF!</definedName>
    <definedName name="SIS062_F_Kitoseinamojor2Paslaugaproduk9">#REF!</definedName>
    <definedName name="SIS062_F_Kitoseinamojor3Geriamojovande1">#REF!</definedName>
    <definedName name="SIS062_F_Kitoseinamojor3Paslaugaproduk8">#REF!</definedName>
    <definedName name="SIS062_F_Kitoseinamojor3Paslaugaproduk9">#REF!</definedName>
    <definedName name="SIS062_F_Kitoseinamojor4Geriamojovande1">#REF!</definedName>
    <definedName name="SIS062_F_Kitoseinamojor4Paslaugaproduk8">#REF!</definedName>
    <definedName name="SIS062_F_Kitoseinamojor4Paslaugaproduk9">#REF!</definedName>
    <definedName name="SIS062_F_Kitoseinamojor5Geriamojovande1">#REF!</definedName>
    <definedName name="SIS062_F_Kitoseinamojor5Paslaugaproduk8">#REF!</definedName>
    <definedName name="SIS062_F_Kitoseinamojor5Paslaugaproduk9">#REF!</definedName>
    <definedName name="SIS062_F_Kitosfinansine1Geriamojovande1">#REF!</definedName>
    <definedName name="SIS062_F_Kitosfinansine1Paslaugaproduk8">#REF!</definedName>
    <definedName name="SIS062_F_Kitosfinansine1Paslaugaproduk9">#REF!</definedName>
    <definedName name="SIS062_F_Kitosfinansine2Geriamojovande1">#REF!</definedName>
    <definedName name="SIS062_F_Kitosfinansine2Paslaugaproduk8">#REF!</definedName>
    <definedName name="SIS062_F_Kitosfinansine2Paslaugaproduk9">#REF!</definedName>
    <definedName name="SIS062_F_Kitosirangospr1Geriamojovande1">#REF!</definedName>
    <definedName name="SIS062_F_Kitosirangospr1Paslaugaproduk8">#REF!</definedName>
    <definedName name="SIS062_F_Kitosirangospr1Paslaugaproduk9">#REF!</definedName>
    <definedName name="SIS062_F_Kitosirangospr2Geriamojovande1">#REF!</definedName>
    <definedName name="SIS062_F_Kitosirangospr2Paslaugaproduk8">#REF!</definedName>
    <definedName name="SIS062_F_Kitosirangospr2Paslaugaproduk9">#REF!</definedName>
    <definedName name="SIS062_F_Kitosirangospr3Geriamojovande1">#REF!</definedName>
    <definedName name="SIS062_F_Kitosirangospr3Paslaugaproduk8">#REF!</definedName>
    <definedName name="SIS062_F_Kitosirangospr3Paslaugaproduk9">#REF!</definedName>
    <definedName name="SIS062_F_Kitosirangospr4Geriamojovande1">#REF!</definedName>
    <definedName name="SIS062_F_Kitosirangospr4Paslaugaproduk8">#REF!</definedName>
    <definedName name="SIS062_F_Kitosirangospr4Paslaugaproduk9">#REF!</definedName>
    <definedName name="SIS062_F_Kitoskintamosi2Geriamojovande1">#REF!</definedName>
    <definedName name="SIS062_F_Kitoskintamosi2Paslaugaproduk8">#REF!</definedName>
    <definedName name="SIS062_F_Kitoskintamosi2Paslaugaproduk9">#REF!</definedName>
    <definedName name="SIS062_F_Kitoskintamosi3Geriamojovande1">#REF!</definedName>
    <definedName name="SIS062_F_Kitoskintamosi3Paslaugaproduk8">#REF!</definedName>
    <definedName name="SIS062_F_Kitoskintamosi3Paslaugaproduk9">#REF!</definedName>
    <definedName name="SIS062_F_Kitoskurorusie1Geriamojovande1">#REF!</definedName>
    <definedName name="SIS062_F_Kitoskurorusie1Paslaugaproduk8">#REF!</definedName>
    <definedName name="SIS062_F_Kitoskurorusie1Paslaugaproduk9">#REF!</definedName>
    <definedName name="SIS062_F_Kitoskurorusie2Geriamojovande1">#REF!</definedName>
    <definedName name="SIS062_F_Kitoskurorusie2Paslaugaproduk8">#REF!</definedName>
    <definedName name="SIS062_F_Kitoskurorusie2Paslaugaproduk9">#REF!</definedName>
    <definedName name="SIS062_F_Kitoskurorusie3Geriamojovande1">#REF!</definedName>
    <definedName name="SIS062_F_Kitoskurorusie3Paslaugaproduk8">#REF!</definedName>
    <definedName name="SIS062_F_Kitoskurorusie3Paslaugaproduk9">#REF!</definedName>
    <definedName name="SIS062_F_Kitoskurorusie4Geriamojovande1">#REF!</definedName>
    <definedName name="SIS062_F_Kitoskurorusie4Paslaugaproduk8">#REF!</definedName>
    <definedName name="SIS062_F_Kitoskurorusie4Paslaugaproduk9">#REF!</definedName>
    <definedName name="SIS062_F_Kitospaskirtie1Geriamojovande1">#REF!</definedName>
    <definedName name="SIS062_F_Kitospaskirtie1Paslaugaproduk8">#REF!</definedName>
    <definedName name="SIS062_F_Kitospaskirtie1Paslaugaproduk9">#REF!</definedName>
    <definedName name="SIS062_F_Kitospaskirtie2Geriamojovande1">#REF!</definedName>
    <definedName name="SIS062_F_Kitospaskirtie2Paslaugaproduk8">#REF!</definedName>
    <definedName name="SIS062_F_Kitospaskirtie2Paslaugaproduk9">#REF!</definedName>
    <definedName name="SIS062_F_Kitospaskirtie3Geriamojovande1">#REF!</definedName>
    <definedName name="SIS062_F_Kitospaskirtie3Paslaugaproduk8">#REF!</definedName>
    <definedName name="SIS062_F_Kitospaskirtie3Paslaugaproduk9">#REF!</definedName>
    <definedName name="SIS062_F_Kitospaskirtie4Geriamojovande1">#REF!</definedName>
    <definedName name="SIS062_F_Kitospaskirtie4Paslaugaproduk8">#REF!</definedName>
    <definedName name="SIS062_F_Kitospaskirtie4Paslaugaproduk9">#REF!</definedName>
    <definedName name="SIS062_F_Kitospaskirtie5Geriamojovande1">#REF!</definedName>
    <definedName name="SIS062_F_Kitospaskirtie5Paslaugaproduk8">#REF!</definedName>
    <definedName name="SIS062_F_Kitospaskirtie5Paslaugaproduk9">#REF!</definedName>
    <definedName name="SIS062_F_Kitospastovios1Balansavimasce2">#REF!</definedName>
    <definedName name="SIS062_F_Kitospastovios1Balansavimasce3">#REF!</definedName>
    <definedName name="SIS062_F_Kitospastovios1Balansavimasce4">#REF!</definedName>
    <definedName name="SIS062_F_Kitospastovios1Balansavimasce5">#REF!</definedName>
    <definedName name="SIS062_F_Kitospastovios1Balansavimasce6">#REF!</definedName>
    <definedName name="SIS062_F_Kitospastovios1Balansavimasce7">#REF!</definedName>
    <definedName name="SIS062_F_Kitospastovios1Balansavimasce8">#REF!</definedName>
    <definedName name="SIS062_F_Kitospastovios1Elektrosenergi1">#REF!</definedName>
    <definedName name="SIS062_F_Kitospastovios1Elektrosenergi2">#REF!</definedName>
    <definedName name="SIS062_F_Kitospastovios1Geriamojovande1">#REF!</definedName>
    <definedName name="SIS062_F_Kitospastovios1Karstovandensa2">#REF!</definedName>
    <definedName name="SIS062_F_Kitospastovios1Karstovandensa3">#REF!</definedName>
    <definedName name="SIS062_F_Kitospastovios1Karstovandensa4">#REF!</definedName>
    <definedName name="SIS062_F_Kitospastovios1Karstovandensa5">#REF!</definedName>
    <definedName name="SIS062_F_Kitospastovios1Karstovandensa6">#REF!</definedName>
    <definedName name="SIS062_F_Kitospastovios1Karstovandensa7">#REF!</definedName>
    <definedName name="SIS062_F_Kitospastovios1Karstovandensa8">#REF!</definedName>
    <definedName name="SIS062_F_Kitospastovios1Karstovandenst11">#REF!</definedName>
    <definedName name="SIS062_F_Kitospastovios1Karstovandenst12">#REF!</definedName>
    <definedName name="SIS062_F_Kitospastovios1Karstovandenst13">#REF!</definedName>
    <definedName name="SIS062_F_Kitospastovios1Karstovandenst14">#REF!</definedName>
    <definedName name="SIS062_F_Kitospastovios1Karstovandenst15">#REF!</definedName>
    <definedName name="SIS062_F_Kitospastovios1Karstovandenst16">#REF!</definedName>
    <definedName name="SIS062_F_Kitospastovios1Karstovandenst17">#REF!</definedName>
    <definedName name="SIS062_F_Kitospastovios1Karstovandenst18">#REF!</definedName>
    <definedName name="SIS062_F_Kitospastovios1Karstovandenst19">#REF!</definedName>
    <definedName name="SIS062_F_Kitospastovios1Karstovandenst20">#REF!</definedName>
    <definedName name="SIS062_F_Kitospastovios1Karstovandenst21">#REF!</definedName>
    <definedName name="SIS062_F_Kitospastovios1Karstovandenst22">#REF!</definedName>
    <definedName name="SIS062_F_Kitospastovios1Karstovandenst23">#REF!</definedName>
    <definedName name="SIS062_F_Kitospastovios1Karstovandenst24">#REF!</definedName>
    <definedName name="SIS062_F_Kitospastovios1Katiliniuirele10">#REF!</definedName>
    <definedName name="SIS062_F_Kitospastovios1Katiliniuirele11">#REF!</definedName>
    <definedName name="SIS062_F_Kitospastovios1Katiliniuirele12">#REF!</definedName>
    <definedName name="SIS062_F_Kitospastovios1Katiliniuirele13">#REF!</definedName>
    <definedName name="SIS062_F_Kitospastovios1Katiliniuirele14">#REF!</definedName>
    <definedName name="SIS062_F_Kitospastovios1Katiliniuirele15">#REF!</definedName>
    <definedName name="SIS062_F_Kitospastovios1Katiliniuirele16">#REF!</definedName>
    <definedName name="SIS062_F_Kitospastovios1Katiliniuirele3">#REF!</definedName>
    <definedName name="SIS062_F_Kitospastovios1Katiliniuirele4">#REF!</definedName>
    <definedName name="SIS062_F_Kitospastovios1Katiliniuirele5">#REF!</definedName>
    <definedName name="SIS062_F_Kitospastovios1Katiliniuirele6">#REF!</definedName>
    <definedName name="SIS062_F_Kitospastovios1Katiliniuirele7">#REF!</definedName>
    <definedName name="SIS062_F_Kitospastovios1Katiliniuirele8">#REF!</definedName>
    <definedName name="SIS062_F_Kitospastovios1Katiliniuirele9">#REF!</definedName>
    <definedName name="SIS062_F_Kitospastovios1Kogeneracinese10">#REF!</definedName>
    <definedName name="SIS062_F_Kitospastovios1Kogeneracinese11">#REF!</definedName>
    <definedName name="SIS062_F_Kitospastovios1Kogeneracinese12">#REF!</definedName>
    <definedName name="SIS062_F_Kitospastovios1Kogeneracinese13">#REF!</definedName>
    <definedName name="SIS062_F_Kitospastovios1Kogeneracinese14">#REF!</definedName>
    <definedName name="SIS062_F_Kitospastovios1Kogeneracinese15">#REF!</definedName>
    <definedName name="SIS062_F_Kitospastovios1Kogeneracinese16">#REF!</definedName>
    <definedName name="SIS062_F_Kitospastovios1Kogeneracinese3">#REF!</definedName>
    <definedName name="SIS062_F_Kitospastovios1Kogeneracinese4">#REF!</definedName>
    <definedName name="SIS062_F_Kitospastovios1Kogeneracinese5">#REF!</definedName>
    <definedName name="SIS062_F_Kitospastovios1Kogeneracinese6">#REF!</definedName>
    <definedName name="SIS062_F_Kitospastovios1Kogeneracinese7">#REF!</definedName>
    <definedName name="SIS062_F_Kitospastovios1Kogeneracinese8">#REF!</definedName>
    <definedName name="SIS062_F_Kitospastovios1Kogeneracinese9">#REF!</definedName>
    <definedName name="SIS062_F_Kitospastovios1Paslaugaproduk10">#REF!</definedName>
    <definedName name="SIS062_F_Kitospastovios1Paslaugaproduk11">#REF!</definedName>
    <definedName name="SIS062_F_Kitospastovios1Paslaugaproduk12">#REF!</definedName>
    <definedName name="SIS062_F_Kitospastovios1Paslaugaproduk13">#REF!</definedName>
    <definedName name="SIS062_F_Kitospastovios1Paslaugaproduk14">#REF!</definedName>
    <definedName name="SIS062_F_Kitospastovios1Paslaugaproduk15">#REF!</definedName>
    <definedName name="SIS062_F_Kitospastovios1Paslaugaproduk16">#REF!</definedName>
    <definedName name="SIS062_F_Kitospastovios1Paslaugaproduk17">#REF!</definedName>
    <definedName name="SIS062_F_Kitospastovios1Paslaugaproduk18">#REF!</definedName>
    <definedName name="SIS062_F_Kitospastovios1Paslaugaproduk19">#REF!</definedName>
    <definedName name="SIS062_F_Kitospastovios1Paslaugaproduk20">#REF!</definedName>
    <definedName name="SIS062_F_Kitospastovios1Paslaugaproduk21">#REF!</definedName>
    <definedName name="SIS062_F_Kitospastovios1Paslaugaproduk22">#REF!</definedName>
    <definedName name="SIS062_F_Kitospastovios1Paslaugaproduk23">#REF!</definedName>
    <definedName name="SIS062_F_Kitospastovios1Paslaugaproduk24">#REF!</definedName>
    <definedName name="SIS062_F_Kitospastovios1Paslaugaproduk25">#REF!</definedName>
    <definedName name="SIS062_F_Kitospastovios1Paslaugaproduk26">#REF!</definedName>
    <definedName name="SIS062_F_Kitospastovios1Paslaugaproduk27">#REF!</definedName>
    <definedName name="SIS062_F_Kitospastovios1Paslaugaproduk28">#REF!</definedName>
    <definedName name="SIS062_F_Kitospastovios1Paslaugaproduk29">#REF!</definedName>
    <definedName name="SIS062_F_Kitospastovios1Paslaugaproduk30">#REF!</definedName>
    <definedName name="SIS062_F_Kitospastovios1Paslaugaproduk31">#REF!</definedName>
    <definedName name="SIS062_F_Kitospastovios1Paslaugaproduk32">#REF!</definedName>
    <definedName name="SIS062_F_Kitospastovios1Paslaugaproduk33">#REF!</definedName>
    <definedName name="SIS062_F_Kitospastovios1Paslaugaproduk34">#REF!</definedName>
    <definedName name="SIS062_F_Kitospastovios1Paslaugaproduk35">#REF!</definedName>
    <definedName name="SIS062_F_Kitospastovios1Paslaugaproduk36">#REF!</definedName>
    <definedName name="SIS062_F_Kitospastovios1Paslaugaproduk37">#REF!</definedName>
    <definedName name="SIS062_F_Kitospastovios1Paslaugaproduk38">#REF!</definedName>
    <definedName name="SIS062_F_Kitospastovios1Paslaugaproduk39">#REF!</definedName>
    <definedName name="SIS062_F_Kitospastovios1Paslaugaproduk40">#REF!</definedName>
    <definedName name="SIS062_F_Kitospastovios1Paslaugaproduk41">#REF!</definedName>
    <definedName name="SIS062_F_Kitospastovios1Paslaugaproduk42">#REF!</definedName>
    <definedName name="SIS062_F_Kitospastovios1Paslaugaproduk43">#REF!</definedName>
    <definedName name="SIS062_F_Kitospastovios1Paslaugaproduk44">#REF!</definedName>
    <definedName name="SIS062_F_Kitospastovios1Paslaugaproduk45">#REF!</definedName>
    <definedName name="SIS062_F_Kitospastovios1Paslaugaproduk46">#REF!</definedName>
    <definedName name="SIS062_F_Kitospastovios1Paslaugaproduk47">#REF!</definedName>
    <definedName name="SIS062_F_Kitospastovios1Paslaugaproduk48">#REF!</definedName>
    <definedName name="SIS062_F_Kitospastovios1Paslaugaproduk49">#REF!</definedName>
    <definedName name="SIS062_F_Kitospastovios1Paslaugaproduk50">#REF!</definedName>
    <definedName name="SIS062_F_Kitospastovios1Paslaugaproduk51">#REF!</definedName>
    <definedName name="SIS062_F_Kitospastovios1Paslaugaproduk52">#REF!</definedName>
    <definedName name="SIS062_F_Kitospastovios1Paslaugaproduk53">#REF!</definedName>
    <definedName name="SIS062_F_Kitospastovios1Paslaugaproduk54">#REF!</definedName>
    <definedName name="SIS062_F_Kitospastovios1Paslaugaproduk55">#REF!</definedName>
    <definedName name="SIS062_F_Kitospastovios1Paslaugaproduk56">#REF!</definedName>
    <definedName name="SIS062_F_Kitospastovios1Paslaugaproduk57">#REF!</definedName>
    <definedName name="SIS062_F_Kitospastovios1Paslaugaproduk58">#REF!</definedName>
    <definedName name="SIS062_F_Kitospastovios1Paslaugaproduk8">#REF!</definedName>
    <definedName name="SIS062_F_Kitospastovios1Paslaugaproduk9">#REF!</definedName>
    <definedName name="SIS062_F_Kitospastovios1Pastatusildymo11">#REF!</definedName>
    <definedName name="SIS062_F_Kitospastovios1Pastatusildymo12">#REF!</definedName>
    <definedName name="SIS062_F_Kitospastovios1Pastatusildymo13">#REF!</definedName>
    <definedName name="SIS062_F_Kitospastovios1Pastatusildymo14">#REF!</definedName>
    <definedName name="SIS062_F_Kitospastovios1Pastatusildymo15">#REF!</definedName>
    <definedName name="SIS062_F_Kitospastovios1Pastatusildymo16">#REF!</definedName>
    <definedName name="SIS062_F_Kitospastovios1Pastatusildymo17">#REF!</definedName>
    <definedName name="SIS062_F_Kitospastovios1Pastatusildymo18">#REF!</definedName>
    <definedName name="SIS062_F_Kitospastovios1Pastatusildymo19">#REF!</definedName>
    <definedName name="SIS062_F_Kitospastovios1Pastatusildymo20">#REF!</definedName>
    <definedName name="SIS062_F_Kitospastovios1Pastatusildymo21">#REF!</definedName>
    <definedName name="SIS062_F_Kitospastovios1Pastatusildymo22">#REF!</definedName>
    <definedName name="SIS062_F_Kitospastovios1Pastatusildymo23">#REF!</definedName>
    <definedName name="SIS062_F_Kitospastovios1Pastatusildymo24">#REF!</definedName>
    <definedName name="SIS062_F_Kitospastovios1Silumosperdavi10">#REF!</definedName>
    <definedName name="SIS062_F_Kitospastovios1Silumosperdavi11">#REF!</definedName>
    <definedName name="SIS062_F_Kitospastovios1Silumosperdavi12">#REF!</definedName>
    <definedName name="SIS062_F_Kitospastovios1Silumosperdavi13">#REF!</definedName>
    <definedName name="SIS062_F_Kitospastovios1Silumosperdavi14">#REF!</definedName>
    <definedName name="SIS062_F_Kitospastovios1Silumosperdavi15">#REF!</definedName>
    <definedName name="SIS062_F_Kitospastovios1Silumosperdavi16">#REF!</definedName>
    <definedName name="SIS062_F_Kitospastovios2Geriamojovande1">#REF!</definedName>
    <definedName name="SIS062_F_Kitospastovios2Paslaugaproduk8">#REF!</definedName>
    <definedName name="SIS062_F_Kitospastovios2Paslaugaproduk9">#REF!</definedName>
    <definedName name="SIS062_F_Kitospastovios3Geriamojovande1">#REF!</definedName>
    <definedName name="SIS062_F_Kitospastovios3Paslaugaproduk8">#REF!</definedName>
    <definedName name="SIS062_F_Kitospastovios3Paslaugaproduk9">#REF!</definedName>
    <definedName name="SIS062_F_Kitosrinkodaro1Geriamojovande1">#REF!</definedName>
    <definedName name="SIS062_F_Kitosrinkodaro1Paslaugaproduk8">#REF!</definedName>
    <definedName name="SIS062_F_Kitosrinkodaro1Paslaugaproduk9">#REF!</definedName>
    <definedName name="SIS062_F_Kitosrinkodaro2Geriamojovande1">#REF!</definedName>
    <definedName name="SIS062_F_Kitosrinkodaro2Paslaugaproduk8">#REF!</definedName>
    <definedName name="SIS062_F_Kitosrinkodaro2Paslaugaproduk9">#REF!</definedName>
    <definedName name="SIS062_F_Kitossanaudoss1Geriamojovande1">#REF!</definedName>
    <definedName name="SIS062_F_Kitossanaudoss1Paslaugaproduk8">#REF!</definedName>
    <definedName name="SIS062_F_Kitossanaudoss1Paslaugaproduk9">#REF!</definedName>
    <definedName name="SIS062_F_Kitossanaudoss2Geriamojovande1">#REF!</definedName>
    <definedName name="SIS062_F_Kitossanaudoss2Paslaugaproduk8">#REF!</definedName>
    <definedName name="SIS062_F_Kitossanaudoss2Paslaugaproduk9">#REF!</definedName>
    <definedName name="SIS062_F_Kitossanaudoss3Geriamojovande1">#REF!</definedName>
    <definedName name="SIS062_F_Kitossanaudoss3Paslaugaproduk8">#REF!</definedName>
    <definedName name="SIS062_F_Kitossanaudoss3Paslaugaproduk9">#REF!</definedName>
    <definedName name="SIS062_F_Kitossanaudoss4Geriamojovande1">#REF!</definedName>
    <definedName name="SIS062_F_Kitossanaudoss4Paslaugaproduk8">#REF!</definedName>
    <definedName name="SIS062_F_Kitossanaudoss4Paslaugaproduk9">#REF!</definedName>
    <definedName name="SIS062_F_Kitossanaudoss5Geriamojovande1">#REF!</definedName>
    <definedName name="SIS062_F_Kitossanaudoss5Paslaugaproduk8">#REF!</definedName>
    <definedName name="SIS062_F_Kitossanaudoss5Paslaugaproduk9">#REF!</definedName>
    <definedName name="SIS062_F_Kitossanaudoss6Geriamojovande1">#REF!</definedName>
    <definedName name="SIS062_F_Kitossanaudoss6Paslaugaproduk8">#REF!</definedName>
    <definedName name="SIS062_F_Kitossanaudoss6Paslaugaproduk9">#REF!</definedName>
    <definedName name="SIS062_F_Kitossanaudoss7Geriamojovande1">#REF!</definedName>
    <definedName name="SIS062_F_Kitossanaudoss7Paslaugaproduk8">#REF!</definedName>
    <definedName name="SIS062_F_Kitossanaudoss7Paslaugaproduk9">#REF!</definedName>
    <definedName name="SIS062_F_Kitossupersona1Geriamojovande1">#REF!</definedName>
    <definedName name="SIS062_F_Kitossupersona1Paslaugaproduk8">#REF!</definedName>
    <definedName name="SIS062_F_Kitossupersona1Paslaugaproduk9">#REF!</definedName>
    <definedName name="SIS062_F_Kitossupersona2Geriamojovande1">#REF!</definedName>
    <definedName name="SIS062_F_Kitossupersona2Paslaugaproduk8">#REF!</definedName>
    <definedName name="SIS062_F_Kitossupersona2Paslaugaproduk9">#REF!</definedName>
    <definedName name="SIS062_F_Kitossupersona3Geriamojovande1">#REF!</definedName>
    <definedName name="SIS062_F_Kitossupersona3Paslaugaproduk8">#REF!</definedName>
    <definedName name="SIS062_F_Kitossupersona3Paslaugaproduk9">#REF!</definedName>
    <definedName name="SIS062_F_Kitossupersona4Geriamojovande1">#REF!</definedName>
    <definedName name="SIS062_F_Kitossupersona4Paslaugaproduk8">#REF!</definedName>
    <definedName name="SIS062_F_Kitossupersona4Paslaugaproduk9">#REF!</definedName>
    <definedName name="SIS062_F_Kitumasinuirir1Geriamojovande1">#REF!</definedName>
    <definedName name="SIS062_F_Kitumasinuirir1Paslaugaproduk8">#REF!</definedName>
    <definedName name="SIS062_F_Kitumasinuirir1Paslaugaproduk9">#REF!</definedName>
    <definedName name="SIS062_F_Kitumokesciuva1Geriamojovande1">#REF!</definedName>
    <definedName name="SIS062_F_Kitumokesciuva1Paslaugaproduk8">#REF!</definedName>
    <definedName name="SIS062_F_Kitumokesciuva1Paslaugaproduk9">#REF!</definedName>
    <definedName name="SIS062_F_Kituobjektunur1Geriamojovande1">#REF!</definedName>
    <definedName name="SIS062_F_Kituobjektunur1Paslaugaproduk8">#REF!</definedName>
    <definedName name="SIS062_F_Kituobjektunur1Paslaugaproduk9">#REF!</definedName>
    <definedName name="SIS062_F_Komunalinespas1Geriamojovande1">#REF!</definedName>
    <definedName name="SIS062_F_Komunalinespas1Paslaugaproduk8">#REF!</definedName>
    <definedName name="SIS062_F_Komunalinespas1Paslaugaproduk9">#REF!</definedName>
    <definedName name="SIS062_F_Komunaliniupas1Geriamojovande1">#REF!</definedName>
    <definedName name="SIS062_F_Komunaliniupas1Paslaugaproduk8">#REF!</definedName>
    <definedName name="SIS062_F_Komunaliniupas1Paslaugaproduk9">#REF!</definedName>
    <definedName name="SIS062_F_Konsultacinesp1Geriamojovande1">#REF!</definedName>
    <definedName name="SIS062_F_Konsultacinesp1Paslaugaproduk8">#REF!</definedName>
    <definedName name="SIS062_F_Konsultacinesp1Paslaugaproduk9">#REF!</definedName>
    <definedName name="SIS062_F_Labdaraparamas1Geriamojovande1">#REF!</definedName>
    <definedName name="SIS062_F_Labdaraparamas1Paslaugaproduk8">#REF!</definedName>
    <definedName name="SIS062_F_Labdaraparamas1Paslaugaproduk9">#REF!</definedName>
    <definedName name="SIS062_F_Laboratoriniai1Geriamojovande1">#REF!</definedName>
    <definedName name="SIS062_F_Laboratoriniai1Paslaugaproduk8">#REF!</definedName>
    <definedName name="SIS062_F_Laboratoriniai1Paslaugaproduk9">#REF!</definedName>
    <definedName name="SIS062_F_Likviduotonura1Geriamojovande1">#REF!</definedName>
    <definedName name="SIS062_F_Likviduotonura1Paslaugaproduk8">#REF!</definedName>
    <definedName name="SIS062_F_Likviduotonura1Paslaugaproduk9">#REF!</definedName>
    <definedName name="SIS062_F_Masinuirirengi1Geriamojovande1">#REF!</definedName>
    <definedName name="SIS062_F_Masinuirirengi1Paslaugaproduk8">#REF!</definedName>
    <definedName name="SIS062_F_Masinuirirengi1Paslaugaproduk9">#REF!</definedName>
    <definedName name="SIS062_F_Masinuirirengi2Geriamojovande1">#REF!</definedName>
    <definedName name="SIS062_F_Masinuirirengi2Paslaugaproduk8">#REF!</definedName>
    <definedName name="SIS062_F_Masinuirirengi2Paslaugaproduk9">#REF!</definedName>
    <definedName name="SIS062_F_Masinuirirengi3Geriamojovande1">#REF!</definedName>
    <definedName name="SIS062_F_Masinuirirengi3Paslaugaproduk8">#REF!</definedName>
    <definedName name="SIS062_F_Masinuirirengi3Paslaugaproduk9">#REF!</definedName>
    <definedName name="SIS062_F_Masinuirirengi4Geriamojovande1">#REF!</definedName>
    <definedName name="SIS062_F_Masinuirirengi4Paslaugaproduk8">#REF!</definedName>
    <definedName name="SIS062_F_Masinuirirengi4Paslaugaproduk9">#REF!</definedName>
    <definedName name="SIS062_F_Mazavercioinve1Geriamojovande1">#REF!</definedName>
    <definedName name="SIS062_F_Mazavercioinve1Paslaugaproduk8">#REF!</definedName>
    <definedName name="SIS062_F_Mazavercioinve1Paslaugaproduk9">#REF!</definedName>
    <definedName name="SIS062_F_Mazutoisigijim1Geriamojovande1">#REF!</definedName>
    <definedName name="SIS062_F_Mazutoisigijim1Paslaugaproduk8">#REF!</definedName>
    <definedName name="SIS062_F_Mazutoisigijim1Paslaugaproduk9">#REF!</definedName>
    <definedName name="SIS062_F_Medienosisigij1Geriamojovande1">#REF!</definedName>
    <definedName name="SIS062_F_Medienosisigij1Paslaugaproduk8">#REF!</definedName>
    <definedName name="SIS062_F_Medienosisigij1Paslaugaproduk9">#REF!</definedName>
    <definedName name="SIS062_F_Medziaguzaliav1Geriamojovande1">#REF!</definedName>
    <definedName name="SIS062_F_Medziaguzaliav1Paslaugaproduk8">#REF!</definedName>
    <definedName name="SIS062_F_Medziaguzaliav1Paslaugaproduk9">#REF!</definedName>
    <definedName name="SIS062_F_Medziaguzaliav2Geriamojovande1">#REF!</definedName>
    <definedName name="SIS062_F_Medziaguzaliav2Paslaugaproduk8">#REF!</definedName>
    <definedName name="SIS062_F_Medziaguzaliav2Paslaugaproduk9">#REF!</definedName>
    <definedName name="SIS062_F_Medziaguzaliav3Geriamojovande1">#REF!</definedName>
    <definedName name="SIS062_F_Medziaguzaliav3Paslaugaproduk8">#REF!</definedName>
    <definedName name="SIS062_F_Medziaguzaliav3Paslaugaproduk9">#REF!</definedName>
    <definedName name="SIS062_F_Medziaguzaliav4Geriamojovande1">#REF!</definedName>
    <definedName name="SIS062_F_Medziaguzaliav4Paslaugaproduk8">#REF!</definedName>
    <definedName name="SIS062_F_Medziaguzaliav4Paslaugaproduk9">#REF!</definedName>
    <definedName name="SIS062_F_Medziaguzaliav5Geriamojovande1">#REF!</definedName>
    <definedName name="SIS062_F_Medziaguzaliav5Paslaugaproduk8">#REF!</definedName>
    <definedName name="SIS062_F_Medziaguzaliav5Paslaugaproduk9">#REF!</definedName>
    <definedName name="SIS062_F_Metrologinespa1Geriamojovande1">#REF!</definedName>
    <definedName name="SIS062_F_Metrologinespa1Paslaugaproduk8">#REF!</definedName>
    <definedName name="SIS062_F_Metrologinespa1Paslaugaproduk9">#REF!</definedName>
    <definedName name="SIS062_F_Mokesciusanaud1Balansavimasce2">#REF!</definedName>
    <definedName name="SIS062_F_Mokesciusanaud1Balansavimasce3">#REF!</definedName>
    <definedName name="SIS062_F_Mokesciusanaud1Balansavimasce4">#REF!</definedName>
    <definedName name="SIS062_F_Mokesciusanaud1Balansavimasce5">#REF!</definedName>
    <definedName name="SIS062_F_Mokesciusanaud1Balansavimasce6">#REF!</definedName>
    <definedName name="SIS062_F_Mokesciusanaud1Balansavimasce7">#REF!</definedName>
    <definedName name="SIS062_F_Mokesciusanaud1Balansavimasce8">#REF!</definedName>
    <definedName name="SIS062_F_Mokesciusanaud1Elektrosenergi1">#REF!</definedName>
    <definedName name="SIS062_F_Mokesciusanaud1Elektrosenergi2">#REF!</definedName>
    <definedName name="SIS062_F_Mokesciusanaud1Geriamojovande1">#REF!</definedName>
    <definedName name="SIS062_F_Mokesciusanaud1Karstovandensa2">#REF!</definedName>
    <definedName name="SIS062_F_Mokesciusanaud1Karstovandensa3">#REF!</definedName>
    <definedName name="SIS062_F_Mokesciusanaud1Karstovandensa4">#REF!</definedName>
    <definedName name="SIS062_F_Mokesciusanaud1Karstovandensa5">#REF!</definedName>
    <definedName name="SIS062_F_Mokesciusanaud1Karstovandensa6">#REF!</definedName>
    <definedName name="SIS062_F_Mokesciusanaud1Karstovandensa7">#REF!</definedName>
    <definedName name="SIS062_F_Mokesciusanaud1Karstovandensa8">#REF!</definedName>
    <definedName name="SIS062_F_Mokesciusanaud1Karstovandenst11">#REF!</definedName>
    <definedName name="SIS062_F_Mokesciusanaud1Karstovandenst12">#REF!</definedName>
    <definedName name="SIS062_F_Mokesciusanaud1Karstovandenst13">#REF!</definedName>
    <definedName name="SIS062_F_Mokesciusanaud1Karstovandenst14">#REF!</definedName>
    <definedName name="SIS062_F_Mokesciusanaud1Karstovandenst15">#REF!</definedName>
    <definedName name="SIS062_F_Mokesciusanaud1Karstovandenst16">#REF!</definedName>
    <definedName name="SIS062_F_Mokesciusanaud1Karstovandenst17">#REF!</definedName>
    <definedName name="SIS062_F_Mokesciusanaud1Karstovandenst18">#REF!</definedName>
    <definedName name="SIS062_F_Mokesciusanaud1Karstovandenst19">#REF!</definedName>
    <definedName name="SIS062_F_Mokesciusanaud1Karstovandenst20">#REF!</definedName>
    <definedName name="SIS062_F_Mokesciusanaud1Karstovandenst21">#REF!</definedName>
    <definedName name="SIS062_F_Mokesciusanaud1Karstovandenst22">#REF!</definedName>
    <definedName name="SIS062_F_Mokesciusanaud1Karstovandenst23">#REF!</definedName>
    <definedName name="SIS062_F_Mokesciusanaud1Karstovandenst24">#REF!</definedName>
    <definedName name="SIS062_F_Mokesciusanaud1Katiliniuirele10">#REF!</definedName>
    <definedName name="SIS062_F_Mokesciusanaud1Katiliniuirele11">#REF!</definedName>
    <definedName name="SIS062_F_Mokesciusanaud1Katiliniuirele12">#REF!</definedName>
    <definedName name="SIS062_F_Mokesciusanaud1Katiliniuirele13">#REF!</definedName>
    <definedName name="SIS062_F_Mokesciusanaud1Katiliniuirele14">#REF!</definedName>
    <definedName name="SIS062_F_Mokesciusanaud1Katiliniuirele15">#REF!</definedName>
    <definedName name="SIS062_F_Mokesciusanaud1Katiliniuirele16">#REF!</definedName>
    <definedName name="SIS062_F_Mokesciusanaud1Katiliniuirele3">#REF!</definedName>
    <definedName name="SIS062_F_Mokesciusanaud1Katiliniuirele4">#REF!</definedName>
    <definedName name="SIS062_F_Mokesciusanaud1Katiliniuirele5">#REF!</definedName>
    <definedName name="SIS062_F_Mokesciusanaud1Katiliniuirele6">#REF!</definedName>
    <definedName name="SIS062_F_Mokesciusanaud1Katiliniuirele7">#REF!</definedName>
    <definedName name="SIS062_F_Mokesciusanaud1Katiliniuirele8">#REF!</definedName>
    <definedName name="SIS062_F_Mokesciusanaud1Katiliniuirele9">#REF!</definedName>
    <definedName name="SIS062_F_Mokesciusanaud1Kogeneracinese10">#REF!</definedName>
    <definedName name="SIS062_F_Mokesciusanaud1Kogeneracinese11">#REF!</definedName>
    <definedName name="SIS062_F_Mokesciusanaud1Kogeneracinese12">#REF!</definedName>
    <definedName name="SIS062_F_Mokesciusanaud1Kogeneracinese13">#REF!</definedName>
    <definedName name="SIS062_F_Mokesciusanaud1Kogeneracinese14">#REF!</definedName>
    <definedName name="SIS062_F_Mokesciusanaud1Kogeneracinese15">#REF!</definedName>
    <definedName name="SIS062_F_Mokesciusanaud1Kogeneracinese16">#REF!</definedName>
    <definedName name="SIS062_F_Mokesciusanaud1Kogeneracinese3">#REF!</definedName>
    <definedName name="SIS062_F_Mokesciusanaud1Kogeneracinese4">#REF!</definedName>
    <definedName name="SIS062_F_Mokesciusanaud1Kogeneracinese5">#REF!</definedName>
    <definedName name="SIS062_F_Mokesciusanaud1Kogeneracinese6">#REF!</definedName>
    <definedName name="SIS062_F_Mokesciusanaud1Kogeneracinese7">#REF!</definedName>
    <definedName name="SIS062_F_Mokesciusanaud1Kogeneracinese8">#REF!</definedName>
    <definedName name="SIS062_F_Mokesciusanaud1Kogeneracinese9">#REF!</definedName>
    <definedName name="SIS062_F_Mokesciusanaud1Paslaugaproduk10">#REF!</definedName>
    <definedName name="SIS062_F_Mokesciusanaud1Paslaugaproduk11">#REF!</definedName>
    <definedName name="SIS062_F_Mokesciusanaud1Paslaugaproduk12">#REF!</definedName>
    <definedName name="SIS062_F_Mokesciusanaud1Paslaugaproduk13">#REF!</definedName>
    <definedName name="SIS062_F_Mokesciusanaud1Paslaugaproduk14">#REF!</definedName>
    <definedName name="SIS062_F_Mokesciusanaud1Paslaugaproduk15">#REF!</definedName>
    <definedName name="SIS062_F_Mokesciusanaud1Paslaugaproduk16">#REF!</definedName>
    <definedName name="SIS062_F_Mokesciusanaud1Paslaugaproduk17">#REF!</definedName>
    <definedName name="SIS062_F_Mokesciusanaud1Paslaugaproduk18">#REF!</definedName>
    <definedName name="SIS062_F_Mokesciusanaud1Paslaugaproduk19">#REF!</definedName>
    <definedName name="SIS062_F_Mokesciusanaud1Paslaugaproduk20">#REF!</definedName>
    <definedName name="SIS062_F_Mokesciusanaud1Paslaugaproduk21">#REF!</definedName>
    <definedName name="SIS062_F_Mokesciusanaud1Paslaugaproduk22">#REF!</definedName>
    <definedName name="SIS062_F_Mokesciusanaud1Paslaugaproduk23">#REF!</definedName>
    <definedName name="SIS062_F_Mokesciusanaud1Paslaugaproduk24">#REF!</definedName>
    <definedName name="SIS062_F_Mokesciusanaud1Paslaugaproduk25">#REF!</definedName>
    <definedName name="SIS062_F_Mokesciusanaud1Paslaugaproduk26">#REF!</definedName>
    <definedName name="SIS062_F_Mokesciusanaud1Paslaugaproduk27">#REF!</definedName>
    <definedName name="SIS062_F_Mokesciusanaud1Paslaugaproduk28">#REF!</definedName>
    <definedName name="SIS062_F_Mokesciusanaud1Paslaugaproduk29">#REF!</definedName>
    <definedName name="SIS062_F_Mokesciusanaud1Paslaugaproduk30">#REF!</definedName>
    <definedName name="SIS062_F_Mokesciusanaud1Paslaugaproduk31">#REF!</definedName>
    <definedName name="SIS062_F_Mokesciusanaud1Paslaugaproduk32">#REF!</definedName>
    <definedName name="SIS062_F_Mokesciusanaud1Paslaugaproduk33">#REF!</definedName>
    <definedName name="SIS062_F_Mokesciusanaud1Paslaugaproduk34">#REF!</definedName>
    <definedName name="SIS062_F_Mokesciusanaud1Paslaugaproduk35">#REF!</definedName>
    <definedName name="SIS062_F_Mokesciusanaud1Paslaugaproduk36">#REF!</definedName>
    <definedName name="SIS062_F_Mokesciusanaud1Paslaugaproduk37">#REF!</definedName>
    <definedName name="SIS062_F_Mokesciusanaud1Paslaugaproduk38">#REF!</definedName>
    <definedName name="SIS062_F_Mokesciusanaud1Paslaugaproduk39">#REF!</definedName>
    <definedName name="SIS062_F_Mokesciusanaud1Paslaugaproduk40">#REF!</definedName>
    <definedName name="SIS062_F_Mokesciusanaud1Paslaugaproduk41">#REF!</definedName>
    <definedName name="SIS062_F_Mokesciusanaud1Paslaugaproduk42">#REF!</definedName>
    <definedName name="SIS062_F_Mokesciusanaud1Paslaugaproduk43">#REF!</definedName>
    <definedName name="SIS062_F_Mokesciusanaud1Paslaugaproduk44">#REF!</definedName>
    <definedName name="SIS062_F_Mokesciusanaud1Paslaugaproduk45">#REF!</definedName>
    <definedName name="SIS062_F_Mokesciusanaud1Paslaugaproduk46">#REF!</definedName>
    <definedName name="SIS062_F_Mokesciusanaud1Paslaugaproduk47">#REF!</definedName>
    <definedName name="SIS062_F_Mokesciusanaud1Paslaugaproduk48">#REF!</definedName>
    <definedName name="SIS062_F_Mokesciusanaud1Paslaugaproduk49">#REF!</definedName>
    <definedName name="SIS062_F_Mokesciusanaud1Paslaugaproduk50">#REF!</definedName>
    <definedName name="SIS062_F_Mokesciusanaud1Paslaugaproduk51">#REF!</definedName>
    <definedName name="SIS062_F_Mokesciusanaud1Paslaugaproduk52">#REF!</definedName>
    <definedName name="SIS062_F_Mokesciusanaud1Paslaugaproduk53">#REF!</definedName>
    <definedName name="SIS062_F_Mokesciusanaud1Paslaugaproduk54">#REF!</definedName>
    <definedName name="SIS062_F_Mokesciusanaud1Paslaugaproduk55">#REF!</definedName>
    <definedName name="SIS062_F_Mokesciusanaud1Paslaugaproduk56">#REF!</definedName>
    <definedName name="SIS062_F_Mokesciusanaud1Paslaugaproduk57">#REF!</definedName>
    <definedName name="SIS062_F_Mokesciusanaud1Paslaugaproduk58">#REF!</definedName>
    <definedName name="SIS062_F_Mokesciusanaud1Paslaugaproduk8">#REF!</definedName>
    <definedName name="SIS062_F_Mokesciusanaud1Paslaugaproduk9">#REF!</definedName>
    <definedName name="SIS062_F_Mokesciusanaud1Pastatusildymo11">#REF!</definedName>
    <definedName name="SIS062_F_Mokesciusanaud1Pastatusildymo12">#REF!</definedName>
    <definedName name="SIS062_F_Mokesciusanaud1Pastatusildymo13">#REF!</definedName>
    <definedName name="SIS062_F_Mokesciusanaud1Pastatusildymo14">#REF!</definedName>
    <definedName name="SIS062_F_Mokesciusanaud1Pastatusildymo15">#REF!</definedName>
    <definedName name="SIS062_F_Mokesciusanaud1Pastatusildymo16">#REF!</definedName>
    <definedName name="SIS062_F_Mokesciusanaud1Pastatusildymo17">#REF!</definedName>
    <definedName name="SIS062_F_Mokesciusanaud1Pastatusildymo18">#REF!</definedName>
    <definedName name="SIS062_F_Mokesciusanaud1Pastatusildymo19">#REF!</definedName>
    <definedName name="SIS062_F_Mokesciusanaud1Pastatusildymo20">#REF!</definedName>
    <definedName name="SIS062_F_Mokesciusanaud1Pastatusildymo21">#REF!</definedName>
    <definedName name="SIS062_F_Mokesciusanaud1Pastatusildymo22">#REF!</definedName>
    <definedName name="SIS062_F_Mokesciusanaud1Pastatusildymo23">#REF!</definedName>
    <definedName name="SIS062_F_Mokesciusanaud1Pastatusildymo24">#REF!</definedName>
    <definedName name="SIS062_F_Mokesciusanaud1Silumosperdavi10">#REF!</definedName>
    <definedName name="SIS062_F_Mokesciusanaud1Silumosperdavi11">#REF!</definedName>
    <definedName name="SIS062_F_Mokesciusanaud1Silumosperdavi12">#REF!</definedName>
    <definedName name="SIS062_F_Mokesciusanaud1Silumosperdavi13">#REF!</definedName>
    <definedName name="SIS062_F_Mokesciusanaud1Silumosperdavi14">#REF!</definedName>
    <definedName name="SIS062_F_Mokesciusanaud1Silumosperdavi15">#REF!</definedName>
    <definedName name="SIS062_F_Mokesciusanaud1Silumosperdavi16">#REF!</definedName>
    <definedName name="SIS062_F_Mokymukvalifik1Geriamojovande1">#REF!</definedName>
    <definedName name="SIS062_F_Mokymukvalifik1Paslaugaproduk8">#REF!</definedName>
    <definedName name="SIS062_F_Mokymukvalifik1Paslaugaproduk9">#REF!</definedName>
    <definedName name="SIS062_F_Muitinesireksp1Geriamojovande1">#REF!</definedName>
    <definedName name="SIS062_F_Muitinesireksp1Paslaugaproduk8">#REF!</definedName>
    <definedName name="SIS062_F_Muitinesireksp1Paslaugaproduk9">#REF!</definedName>
    <definedName name="SIS062_F_Narystesstojam1Geriamojovande1">#REF!</definedName>
    <definedName name="SIS062_F_Narystesstojam1Paslaugaproduk8">#REF!</definedName>
    <definedName name="SIS062_F_Narystesstojam1Paslaugaproduk9">#REF!</definedName>
    <definedName name="SIS062_F_Neigiamosmoket1Geriamojovande1">#REF!</definedName>
    <definedName name="SIS062_F_Neigiamosmoket1Paslaugaproduk8">#REF!</definedName>
    <definedName name="SIS062_F_Neigiamosmoket1Paslaugaproduk9">#REF!</definedName>
    <definedName name="SIS062_F_Nekilnojamotur1Geriamojovande1">#REF!</definedName>
    <definedName name="SIS062_F_Nekilnojamotur1Paslaugaproduk8">#REF!</definedName>
    <definedName name="SIS062_F_Nekilnojamotur1Paslaugaproduk9">#REF!</definedName>
    <definedName name="SIS062_F_Nuotekutvarkym1Geriamojovande1">#REF!</definedName>
    <definedName name="SIS062_F_Nuotekutvarkym1Paslaugaproduk8">#REF!</definedName>
    <definedName name="SIS062_F_Nuotekutvarkym1Paslaugaproduk9">#REF!</definedName>
    <definedName name="SIS062_F_Nuotolinesduom1Geriamojovande1">#REF!</definedName>
    <definedName name="SIS062_F_Nuotolinesduom1Paslaugaproduk8">#REF!</definedName>
    <definedName name="SIS062_F_Nuotolinesduom1Paslaugaproduk9">#REF!</definedName>
    <definedName name="SIS062_F_Nurasytuatsisk1Geriamojovande1">#REF!</definedName>
    <definedName name="SIS062_F_Nurasytuatsisk1Paslaugaproduk8">#REF!</definedName>
    <definedName name="SIS062_F_Nurasytuatsisk1Paslaugaproduk9">#REF!</definedName>
    <definedName name="SIS062_F_Nusidevejimoam1Balansavimasce2">#REF!</definedName>
    <definedName name="SIS062_F_Nusidevejimoam1Balansavimasce3">#REF!</definedName>
    <definedName name="SIS062_F_Nusidevejimoam1Balansavimasce4">#REF!</definedName>
    <definedName name="SIS062_F_Nusidevejimoam1Balansavimasce5">#REF!</definedName>
    <definedName name="SIS062_F_Nusidevejimoam1Balansavimasce6">#REF!</definedName>
    <definedName name="SIS062_F_Nusidevejimoam1Balansavimasce7">#REF!</definedName>
    <definedName name="SIS062_F_Nusidevejimoam1Balansavimasce8">#REF!</definedName>
    <definedName name="SIS062_F_Nusidevejimoam1Elektrosenergi1">#REF!</definedName>
    <definedName name="SIS062_F_Nusidevejimoam1Elektrosenergi2">#REF!</definedName>
    <definedName name="SIS062_F_Nusidevejimoam1Geriamojovande1">#REF!</definedName>
    <definedName name="SIS062_F_Nusidevejimoam1Karstovandensa2">#REF!</definedName>
    <definedName name="SIS062_F_Nusidevejimoam1Karstovandensa3">#REF!</definedName>
    <definedName name="SIS062_F_Nusidevejimoam1Karstovandensa4">#REF!</definedName>
    <definedName name="SIS062_F_Nusidevejimoam1Karstovandensa5">#REF!</definedName>
    <definedName name="SIS062_F_Nusidevejimoam1Karstovandensa6">#REF!</definedName>
    <definedName name="SIS062_F_Nusidevejimoam1Karstovandensa7">#REF!</definedName>
    <definedName name="SIS062_F_Nusidevejimoam1Karstovandensa8">#REF!</definedName>
    <definedName name="SIS062_F_Nusidevejimoam1Karstovandenst11">#REF!</definedName>
    <definedName name="SIS062_F_Nusidevejimoam1Karstovandenst12">#REF!</definedName>
    <definedName name="SIS062_F_Nusidevejimoam1Karstovandenst13">#REF!</definedName>
    <definedName name="SIS062_F_Nusidevejimoam1Karstovandenst14">#REF!</definedName>
    <definedName name="SIS062_F_Nusidevejimoam1Karstovandenst15">#REF!</definedName>
    <definedName name="SIS062_F_Nusidevejimoam1Karstovandenst16">#REF!</definedName>
    <definedName name="SIS062_F_Nusidevejimoam1Karstovandenst17">#REF!</definedName>
    <definedName name="SIS062_F_Nusidevejimoam1Karstovandenst18">#REF!</definedName>
    <definedName name="SIS062_F_Nusidevejimoam1Karstovandenst19">#REF!</definedName>
    <definedName name="SIS062_F_Nusidevejimoam1Karstovandenst20">#REF!</definedName>
    <definedName name="SIS062_F_Nusidevejimoam1Karstovandenst21">#REF!</definedName>
    <definedName name="SIS062_F_Nusidevejimoam1Karstovandenst22">#REF!</definedName>
    <definedName name="SIS062_F_Nusidevejimoam1Karstovandenst23">#REF!</definedName>
    <definedName name="SIS062_F_Nusidevejimoam1Karstovandenst24">#REF!</definedName>
    <definedName name="SIS062_F_Nusidevejimoam1Katiliniuirele10">#REF!</definedName>
    <definedName name="SIS062_F_Nusidevejimoam1Katiliniuirele11">#REF!</definedName>
    <definedName name="SIS062_F_Nusidevejimoam1Katiliniuirele12">#REF!</definedName>
    <definedName name="SIS062_F_Nusidevejimoam1Katiliniuirele13">#REF!</definedName>
    <definedName name="SIS062_F_Nusidevejimoam1Katiliniuirele14">#REF!</definedName>
    <definedName name="SIS062_F_Nusidevejimoam1Katiliniuirele15">#REF!</definedName>
    <definedName name="SIS062_F_Nusidevejimoam1Katiliniuirele16">#REF!</definedName>
    <definedName name="SIS062_F_Nusidevejimoam1Katiliniuirele3">#REF!</definedName>
    <definedName name="SIS062_F_Nusidevejimoam1Katiliniuirele4">#REF!</definedName>
    <definedName name="SIS062_F_Nusidevejimoam1Katiliniuirele5">#REF!</definedName>
    <definedName name="SIS062_F_Nusidevejimoam1Katiliniuirele6">#REF!</definedName>
    <definedName name="SIS062_F_Nusidevejimoam1Katiliniuirele7">#REF!</definedName>
    <definedName name="SIS062_F_Nusidevejimoam1Katiliniuirele8">#REF!</definedName>
    <definedName name="SIS062_F_Nusidevejimoam1Katiliniuirele9">#REF!</definedName>
    <definedName name="SIS062_F_Nusidevejimoam1Kogeneracinese10">#REF!</definedName>
    <definedName name="SIS062_F_Nusidevejimoam1Kogeneracinese11">#REF!</definedName>
    <definedName name="SIS062_F_Nusidevejimoam1Kogeneracinese12">#REF!</definedName>
    <definedName name="SIS062_F_Nusidevejimoam1Kogeneracinese13">#REF!</definedName>
    <definedName name="SIS062_F_Nusidevejimoam1Kogeneracinese14">#REF!</definedName>
    <definedName name="SIS062_F_Nusidevejimoam1Kogeneracinese15">#REF!</definedName>
    <definedName name="SIS062_F_Nusidevejimoam1Kogeneracinese16">#REF!</definedName>
    <definedName name="SIS062_F_Nusidevejimoam1Kogeneracinese3">#REF!</definedName>
    <definedName name="SIS062_F_Nusidevejimoam1Kogeneracinese4">#REF!</definedName>
    <definedName name="SIS062_F_Nusidevejimoam1Kogeneracinese5">#REF!</definedName>
    <definedName name="SIS062_F_Nusidevejimoam1Kogeneracinese6">#REF!</definedName>
    <definedName name="SIS062_F_Nusidevejimoam1Kogeneracinese7">#REF!</definedName>
    <definedName name="SIS062_F_Nusidevejimoam1Kogeneracinese8">#REF!</definedName>
    <definedName name="SIS062_F_Nusidevejimoam1Kogeneracinese9">#REF!</definedName>
    <definedName name="SIS062_F_Nusidevejimoam1Paslaugaproduk10">#REF!</definedName>
    <definedName name="SIS062_F_Nusidevejimoam1Paslaugaproduk11">#REF!</definedName>
    <definedName name="SIS062_F_Nusidevejimoam1Paslaugaproduk12">#REF!</definedName>
    <definedName name="SIS062_F_Nusidevejimoam1Paslaugaproduk13">#REF!</definedName>
    <definedName name="SIS062_F_Nusidevejimoam1Paslaugaproduk14">#REF!</definedName>
    <definedName name="SIS062_F_Nusidevejimoam1Paslaugaproduk15">#REF!</definedName>
    <definedName name="SIS062_F_Nusidevejimoam1Paslaugaproduk16">#REF!</definedName>
    <definedName name="SIS062_F_Nusidevejimoam1Paslaugaproduk17">#REF!</definedName>
    <definedName name="SIS062_F_Nusidevejimoam1Paslaugaproduk18">#REF!</definedName>
    <definedName name="SIS062_F_Nusidevejimoam1Paslaugaproduk19">#REF!</definedName>
    <definedName name="SIS062_F_Nusidevejimoam1Paslaugaproduk20">#REF!</definedName>
    <definedName name="SIS062_F_Nusidevejimoam1Paslaugaproduk21">#REF!</definedName>
    <definedName name="SIS062_F_Nusidevejimoam1Paslaugaproduk22">#REF!</definedName>
    <definedName name="SIS062_F_Nusidevejimoam1Paslaugaproduk23">#REF!</definedName>
    <definedName name="SIS062_F_Nusidevejimoam1Paslaugaproduk24">#REF!</definedName>
    <definedName name="SIS062_F_Nusidevejimoam1Paslaugaproduk25">#REF!</definedName>
    <definedName name="SIS062_F_Nusidevejimoam1Paslaugaproduk26">#REF!</definedName>
    <definedName name="SIS062_F_Nusidevejimoam1Paslaugaproduk27">#REF!</definedName>
    <definedName name="SIS062_F_Nusidevejimoam1Paslaugaproduk28">#REF!</definedName>
    <definedName name="SIS062_F_Nusidevejimoam1Paslaugaproduk29">#REF!</definedName>
    <definedName name="SIS062_F_Nusidevejimoam1Paslaugaproduk30">#REF!</definedName>
    <definedName name="SIS062_F_Nusidevejimoam1Paslaugaproduk31">#REF!</definedName>
    <definedName name="SIS062_F_Nusidevejimoam1Paslaugaproduk32">#REF!</definedName>
    <definedName name="SIS062_F_Nusidevejimoam1Paslaugaproduk33">#REF!</definedName>
    <definedName name="SIS062_F_Nusidevejimoam1Paslaugaproduk34">#REF!</definedName>
    <definedName name="SIS062_F_Nusidevejimoam1Paslaugaproduk35">#REF!</definedName>
    <definedName name="SIS062_F_Nusidevejimoam1Paslaugaproduk36">#REF!</definedName>
    <definedName name="SIS062_F_Nusidevejimoam1Paslaugaproduk37">#REF!</definedName>
    <definedName name="SIS062_F_Nusidevejimoam1Paslaugaproduk38">#REF!</definedName>
    <definedName name="SIS062_F_Nusidevejimoam1Paslaugaproduk39">#REF!</definedName>
    <definedName name="SIS062_F_Nusidevejimoam1Paslaugaproduk40">#REF!</definedName>
    <definedName name="SIS062_F_Nusidevejimoam1Paslaugaproduk41">#REF!</definedName>
    <definedName name="SIS062_F_Nusidevejimoam1Paslaugaproduk42">#REF!</definedName>
    <definedName name="SIS062_F_Nusidevejimoam1Paslaugaproduk43">#REF!</definedName>
    <definedName name="SIS062_F_Nusidevejimoam1Paslaugaproduk44">#REF!</definedName>
    <definedName name="SIS062_F_Nusidevejimoam1Paslaugaproduk45">#REF!</definedName>
    <definedName name="SIS062_F_Nusidevejimoam1Paslaugaproduk46">#REF!</definedName>
    <definedName name="SIS062_F_Nusidevejimoam1Paslaugaproduk47">#REF!</definedName>
    <definedName name="SIS062_F_Nusidevejimoam1Paslaugaproduk48">#REF!</definedName>
    <definedName name="SIS062_F_Nusidevejimoam1Paslaugaproduk49">#REF!</definedName>
    <definedName name="SIS062_F_Nusidevejimoam1Paslaugaproduk50">#REF!</definedName>
    <definedName name="SIS062_F_Nusidevejimoam1Paslaugaproduk51">#REF!</definedName>
    <definedName name="SIS062_F_Nusidevejimoam1Paslaugaproduk52">#REF!</definedName>
    <definedName name="SIS062_F_Nusidevejimoam1Paslaugaproduk53">#REF!</definedName>
    <definedName name="SIS062_F_Nusidevejimoam1Paslaugaproduk54">#REF!</definedName>
    <definedName name="SIS062_F_Nusidevejimoam1Paslaugaproduk55">#REF!</definedName>
    <definedName name="SIS062_F_Nusidevejimoam1Paslaugaproduk56">#REF!</definedName>
    <definedName name="SIS062_F_Nusidevejimoam1Paslaugaproduk57">#REF!</definedName>
    <definedName name="SIS062_F_Nusidevejimoam1Paslaugaproduk58">#REF!</definedName>
    <definedName name="SIS062_F_Nusidevejimoam1Paslaugaproduk8">#REF!</definedName>
    <definedName name="SIS062_F_Nusidevejimoam1Paslaugaproduk9">#REF!</definedName>
    <definedName name="SIS062_F_Nusidevejimoam1Pastatusildymo11">#REF!</definedName>
    <definedName name="SIS062_F_Nusidevejimoam1Pastatusildymo12">#REF!</definedName>
    <definedName name="SIS062_F_Nusidevejimoam1Pastatusildymo13">#REF!</definedName>
    <definedName name="SIS062_F_Nusidevejimoam1Pastatusildymo14">#REF!</definedName>
    <definedName name="SIS062_F_Nusidevejimoam1Pastatusildymo15">#REF!</definedName>
    <definedName name="SIS062_F_Nusidevejimoam1Pastatusildymo16">#REF!</definedName>
    <definedName name="SIS062_F_Nusidevejimoam1Pastatusildymo17">#REF!</definedName>
    <definedName name="SIS062_F_Nusidevejimoam1Pastatusildymo18">#REF!</definedName>
    <definedName name="SIS062_F_Nusidevejimoam1Pastatusildymo19">#REF!</definedName>
    <definedName name="SIS062_F_Nusidevejimoam1Pastatusildymo20">#REF!</definedName>
    <definedName name="SIS062_F_Nusidevejimoam1Pastatusildymo21">#REF!</definedName>
    <definedName name="SIS062_F_Nusidevejimoam1Pastatusildymo22">#REF!</definedName>
    <definedName name="SIS062_F_Nusidevejimoam1Pastatusildymo23">#REF!</definedName>
    <definedName name="SIS062_F_Nusidevejimoam1Pastatusildymo24">#REF!</definedName>
    <definedName name="SIS062_F_Nusidevejimoam1Silumosperdavi10">#REF!</definedName>
    <definedName name="SIS062_F_Nusidevejimoam1Silumosperdavi11">#REF!</definedName>
    <definedName name="SIS062_F_Nusidevejimoam1Silumosperdavi12">#REF!</definedName>
    <definedName name="SIS062_F_Nusidevejimoam1Silumosperdavi13">#REF!</definedName>
    <definedName name="SIS062_F_Nusidevejimoam1Silumosperdavi14">#REF!</definedName>
    <definedName name="SIS062_F_Nusidevejimoam1Silumosperdavi15">#REF!</definedName>
    <definedName name="SIS062_F_Nusidevejimoam1Silumosperdavi16">#REF!</definedName>
    <definedName name="SIS062_F_Orginventoriau1Geriamojovande1">#REF!</definedName>
    <definedName name="SIS062_F_Orginventoriau1Paslaugaproduk8">#REF!</definedName>
    <definedName name="SIS062_F_Orginventoriau1Paslaugaproduk9">#REF!</definedName>
    <definedName name="SIS062_F_Palukanusanaud1Geriamojovande1">#REF!</definedName>
    <definedName name="SIS062_F_Palukanusanaud1Paslaugaproduk8">#REF!</definedName>
    <definedName name="SIS062_F_Palukanusanaud1Paslaugaproduk9">#REF!</definedName>
    <definedName name="SIS062_F_Papildomodarbu1Geriamojovande1">#REF!</definedName>
    <definedName name="SIS062_F_Papildomodarbu1Paslaugaproduk8">#REF!</definedName>
    <definedName name="SIS062_F_Papildomodarbu1Paslaugaproduk9">#REF!</definedName>
    <definedName name="SIS062_F_Pastopasiuntin1Geriamojovande1">#REF!</definedName>
    <definedName name="SIS062_F_Pastopasiuntin1Paslaugaproduk8">#REF!</definedName>
    <definedName name="SIS062_F_Pastopasiuntin1Paslaugaproduk9">#REF!</definedName>
    <definedName name="SIS062_F_Patalpuneadmin1Geriamojovande1">#REF!</definedName>
    <definedName name="SIS062_F_Patalpuneadmin1Paslaugaproduk8">#REF!</definedName>
    <definedName name="SIS062_F_Patalpuneadmin1Paslaugaproduk9">#REF!</definedName>
    <definedName name="SIS062_F_Patalpuprieziu1Geriamojovande1">#REF!</definedName>
    <definedName name="SIS062_F_Patalpuprieziu1Paslaugaproduk8">#REF!</definedName>
    <definedName name="SIS062_F_Patalpuprieziu1Paslaugaproduk9">#REF!</definedName>
    <definedName name="SIS062_F_Patentulicenci1Geriamojovande1">#REF!</definedName>
    <definedName name="SIS062_F_Patentulicenci1Paslaugaproduk8">#REF!</definedName>
    <definedName name="SIS062_F_Patentulicenci1Paslaugaproduk9">#REF!</definedName>
    <definedName name="SIS062_F_Pelenutvarkymo1Geriamojovande1">#REF!</definedName>
    <definedName name="SIS062_F_Pelenutvarkymo1Paslaugaproduk8">#REF!</definedName>
    <definedName name="SIS062_F_Pelenutvarkymo1Paslaugaproduk9">#REF!</definedName>
    <definedName name="SIS062_F_Personalosanau1Balansavimasce2">#REF!</definedName>
    <definedName name="SIS062_F_Personalosanau1Balansavimasce3">#REF!</definedName>
    <definedName name="SIS062_F_Personalosanau1Balansavimasce4">#REF!</definedName>
    <definedName name="SIS062_F_Personalosanau1Balansavimasce5">#REF!</definedName>
    <definedName name="SIS062_F_Personalosanau1Balansavimasce6">#REF!</definedName>
    <definedName name="SIS062_F_Personalosanau1Balansavimasce7">#REF!</definedName>
    <definedName name="SIS062_F_Personalosanau1Balansavimasce8">#REF!</definedName>
    <definedName name="SIS062_F_Personalosanau1Elektrosenergi1">#REF!</definedName>
    <definedName name="SIS062_F_Personalosanau1Elektrosenergi2">#REF!</definedName>
    <definedName name="SIS062_F_Personalosanau1Geriamojovande1">#REF!</definedName>
    <definedName name="SIS062_F_Personalosanau1Karstovandensa2">#REF!</definedName>
    <definedName name="SIS062_F_Personalosanau1Karstovandensa3">#REF!</definedName>
    <definedName name="SIS062_F_Personalosanau1Karstovandensa4">#REF!</definedName>
    <definedName name="SIS062_F_Personalosanau1Karstovandensa5">#REF!</definedName>
    <definedName name="SIS062_F_Personalosanau1Karstovandensa6">#REF!</definedName>
    <definedName name="SIS062_F_Personalosanau1Karstovandensa7">#REF!</definedName>
    <definedName name="SIS062_F_Personalosanau1Karstovandensa8">#REF!</definedName>
    <definedName name="SIS062_F_Personalosanau1Karstovandenst11">#REF!</definedName>
    <definedName name="SIS062_F_Personalosanau1Karstovandenst12">#REF!</definedName>
    <definedName name="SIS062_F_Personalosanau1Karstovandenst13">#REF!</definedName>
    <definedName name="SIS062_F_Personalosanau1Karstovandenst14">#REF!</definedName>
    <definedName name="SIS062_F_Personalosanau1Karstovandenst15">#REF!</definedName>
    <definedName name="SIS062_F_Personalosanau1Karstovandenst16">#REF!</definedName>
    <definedName name="SIS062_F_Personalosanau1Karstovandenst17">#REF!</definedName>
    <definedName name="SIS062_F_Personalosanau1Karstovandenst18">#REF!</definedName>
    <definedName name="SIS062_F_Personalosanau1Karstovandenst19">#REF!</definedName>
    <definedName name="SIS062_F_Personalosanau1Karstovandenst20">#REF!</definedName>
    <definedName name="SIS062_F_Personalosanau1Karstovandenst21">#REF!</definedName>
    <definedName name="SIS062_F_Personalosanau1Karstovandenst22">#REF!</definedName>
    <definedName name="SIS062_F_Personalosanau1Karstovandenst23">#REF!</definedName>
    <definedName name="SIS062_F_Personalosanau1Karstovandenst24">#REF!</definedName>
    <definedName name="SIS062_F_Personalosanau1Katiliniuirele10">#REF!</definedName>
    <definedName name="SIS062_F_Personalosanau1Katiliniuirele11">#REF!</definedName>
    <definedName name="SIS062_F_Personalosanau1Katiliniuirele12">#REF!</definedName>
    <definedName name="SIS062_F_Personalosanau1Katiliniuirele13">#REF!</definedName>
    <definedName name="SIS062_F_Personalosanau1Katiliniuirele14">#REF!</definedName>
    <definedName name="SIS062_F_Personalosanau1Katiliniuirele15">#REF!</definedName>
    <definedName name="SIS062_F_Personalosanau1Katiliniuirele16">#REF!</definedName>
    <definedName name="SIS062_F_Personalosanau1Katiliniuirele3">#REF!</definedName>
    <definedName name="SIS062_F_Personalosanau1Katiliniuirele4">#REF!</definedName>
    <definedName name="SIS062_F_Personalosanau1Katiliniuirele5">#REF!</definedName>
    <definedName name="SIS062_F_Personalosanau1Katiliniuirele6">#REF!</definedName>
    <definedName name="SIS062_F_Personalosanau1Katiliniuirele7">#REF!</definedName>
    <definedName name="SIS062_F_Personalosanau1Katiliniuirele8">#REF!</definedName>
    <definedName name="SIS062_F_Personalosanau1Katiliniuirele9">#REF!</definedName>
    <definedName name="SIS062_F_Personalosanau1Kogeneracinese10">#REF!</definedName>
    <definedName name="SIS062_F_Personalosanau1Kogeneracinese11">#REF!</definedName>
    <definedName name="SIS062_F_Personalosanau1Kogeneracinese12">#REF!</definedName>
    <definedName name="SIS062_F_Personalosanau1Kogeneracinese13">#REF!</definedName>
    <definedName name="SIS062_F_Personalosanau1Kogeneracinese14">#REF!</definedName>
    <definedName name="SIS062_F_Personalosanau1Kogeneracinese15">#REF!</definedName>
    <definedName name="SIS062_F_Personalosanau1Kogeneracinese16">#REF!</definedName>
    <definedName name="SIS062_F_Personalosanau1Kogeneracinese3">#REF!</definedName>
    <definedName name="SIS062_F_Personalosanau1Kogeneracinese4">#REF!</definedName>
    <definedName name="SIS062_F_Personalosanau1Kogeneracinese5">#REF!</definedName>
    <definedName name="SIS062_F_Personalosanau1Kogeneracinese6">#REF!</definedName>
    <definedName name="SIS062_F_Personalosanau1Kogeneracinese7">#REF!</definedName>
    <definedName name="SIS062_F_Personalosanau1Kogeneracinese8">#REF!</definedName>
    <definedName name="SIS062_F_Personalosanau1Kogeneracinese9">#REF!</definedName>
    <definedName name="SIS062_F_Personalosanau1Paslaugaproduk10">#REF!</definedName>
    <definedName name="SIS062_F_Personalosanau1Paslaugaproduk11">#REF!</definedName>
    <definedName name="SIS062_F_Personalosanau1Paslaugaproduk12">#REF!</definedName>
    <definedName name="SIS062_F_Personalosanau1Paslaugaproduk13">#REF!</definedName>
    <definedName name="SIS062_F_Personalosanau1Paslaugaproduk14">#REF!</definedName>
    <definedName name="SIS062_F_Personalosanau1Paslaugaproduk15">#REF!</definedName>
    <definedName name="SIS062_F_Personalosanau1Paslaugaproduk16">#REF!</definedName>
    <definedName name="SIS062_F_Personalosanau1Paslaugaproduk17">#REF!</definedName>
    <definedName name="SIS062_F_Personalosanau1Paslaugaproduk18">#REF!</definedName>
    <definedName name="SIS062_F_Personalosanau1Paslaugaproduk19">#REF!</definedName>
    <definedName name="SIS062_F_Personalosanau1Paslaugaproduk20">#REF!</definedName>
    <definedName name="SIS062_F_Personalosanau1Paslaugaproduk21">#REF!</definedName>
    <definedName name="SIS062_F_Personalosanau1Paslaugaproduk22">#REF!</definedName>
    <definedName name="SIS062_F_Personalosanau1Paslaugaproduk23">#REF!</definedName>
    <definedName name="SIS062_F_Personalosanau1Paslaugaproduk24">#REF!</definedName>
    <definedName name="SIS062_F_Personalosanau1Paslaugaproduk25">#REF!</definedName>
    <definedName name="SIS062_F_Personalosanau1Paslaugaproduk26">#REF!</definedName>
    <definedName name="SIS062_F_Personalosanau1Paslaugaproduk27">#REF!</definedName>
    <definedName name="SIS062_F_Personalosanau1Paslaugaproduk28">#REF!</definedName>
    <definedName name="SIS062_F_Personalosanau1Paslaugaproduk29">#REF!</definedName>
    <definedName name="SIS062_F_Personalosanau1Paslaugaproduk30">#REF!</definedName>
    <definedName name="SIS062_F_Personalosanau1Paslaugaproduk31">#REF!</definedName>
    <definedName name="SIS062_F_Personalosanau1Paslaugaproduk32">#REF!</definedName>
    <definedName name="SIS062_F_Personalosanau1Paslaugaproduk33">#REF!</definedName>
    <definedName name="SIS062_F_Personalosanau1Paslaugaproduk34">#REF!</definedName>
    <definedName name="SIS062_F_Personalosanau1Paslaugaproduk35">#REF!</definedName>
    <definedName name="SIS062_F_Personalosanau1Paslaugaproduk36">#REF!</definedName>
    <definedName name="SIS062_F_Personalosanau1Paslaugaproduk37">#REF!</definedName>
    <definedName name="SIS062_F_Personalosanau1Paslaugaproduk38">#REF!</definedName>
    <definedName name="SIS062_F_Personalosanau1Paslaugaproduk39">#REF!</definedName>
    <definedName name="SIS062_F_Personalosanau1Paslaugaproduk40">#REF!</definedName>
    <definedName name="SIS062_F_Personalosanau1Paslaugaproduk41">#REF!</definedName>
    <definedName name="SIS062_F_Personalosanau1Paslaugaproduk42">#REF!</definedName>
    <definedName name="SIS062_F_Personalosanau1Paslaugaproduk43">#REF!</definedName>
    <definedName name="SIS062_F_Personalosanau1Paslaugaproduk44">#REF!</definedName>
    <definedName name="SIS062_F_Personalosanau1Paslaugaproduk45">#REF!</definedName>
    <definedName name="SIS062_F_Personalosanau1Paslaugaproduk46">#REF!</definedName>
    <definedName name="SIS062_F_Personalosanau1Paslaugaproduk47">#REF!</definedName>
    <definedName name="SIS062_F_Personalosanau1Paslaugaproduk48">#REF!</definedName>
    <definedName name="SIS062_F_Personalosanau1Paslaugaproduk49">#REF!</definedName>
    <definedName name="SIS062_F_Personalosanau1Paslaugaproduk50">#REF!</definedName>
    <definedName name="SIS062_F_Personalosanau1Paslaugaproduk51">#REF!</definedName>
    <definedName name="SIS062_F_Personalosanau1Paslaugaproduk52">#REF!</definedName>
    <definedName name="SIS062_F_Personalosanau1Paslaugaproduk53">#REF!</definedName>
    <definedName name="SIS062_F_Personalosanau1Paslaugaproduk54">#REF!</definedName>
    <definedName name="SIS062_F_Personalosanau1Paslaugaproduk55">#REF!</definedName>
    <definedName name="SIS062_F_Personalosanau1Paslaugaproduk56">#REF!</definedName>
    <definedName name="SIS062_F_Personalosanau1Paslaugaproduk57">#REF!</definedName>
    <definedName name="SIS062_F_Personalosanau1Paslaugaproduk58">#REF!</definedName>
    <definedName name="SIS062_F_Personalosanau1Paslaugaproduk8">#REF!</definedName>
    <definedName name="SIS062_F_Personalosanau1Paslaugaproduk9">#REF!</definedName>
    <definedName name="SIS062_F_Personalosanau1Pastatusildymo11">#REF!</definedName>
    <definedName name="SIS062_F_Personalosanau1Pastatusildymo12">#REF!</definedName>
    <definedName name="SIS062_F_Personalosanau1Pastatusildymo13">#REF!</definedName>
    <definedName name="SIS062_F_Personalosanau1Pastatusildymo14">#REF!</definedName>
    <definedName name="SIS062_F_Personalosanau1Pastatusildymo15">#REF!</definedName>
    <definedName name="SIS062_F_Personalosanau1Pastatusildymo16">#REF!</definedName>
    <definedName name="SIS062_F_Personalosanau1Pastatusildymo17">#REF!</definedName>
    <definedName name="SIS062_F_Personalosanau1Pastatusildymo18">#REF!</definedName>
    <definedName name="SIS062_F_Personalosanau1Pastatusildymo19">#REF!</definedName>
    <definedName name="SIS062_F_Personalosanau1Pastatusildymo20">#REF!</definedName>
    <definedName name="SIS062_F_Personalosanau1Pastatusildymo21">#REF!</definedName>
    <definedName name="SIS062_F_Personalosanau1Pastatusildymo22">#REF!</definedName>
    <definedName name="SIS062_F_Personalosanau1Pastatusildymo23">#REF!</definedName>
    <definedName name="SIS062_F_Personalosanau1Pastatusildymo24">#REF!</definedName>
    <definedName name="SIS062_F_Personalosanau1Silumosperdavi10">#REF!</definedName>
    <definedName name="SIS062_F_Personalosanau1Silumosperdavi11">#REF!</definedName>
    <definedName name="SIS062_F_Personalosanau1Silumosperdavi12">#REF!</definedName>
    <definedName name="SIS062_F_Personalosanau1Silumosperdavi13">#REF!</definedName>
    <definedName name="SIS062_F_Personalosanau1Silumosperdavi14">#REF!</definedName>
    <definedName name="SIS062_F_Personalosanau1Silumosperdavi15">#REF!</definedName>
    <definedName name="SIS062_F_Personalosanau1Silumosperdavi16">#REF!</definedName>
    <definedName name="SIS062_F_Pletrosdarbunu1Geriamojovande1">#REF!</definedName>
    <definedName name="SIS062_F_Pletrosdarbunu1Paslaugaproduk8">#REF!</definedName>
    <definedName name="SIS062_F_Pletrosdarbunu1Paslaugaproduk9">#REF!</definedName>
    <definedName name="SIS062_F_Prekeszenkloiv1Geriamojovande1">#REF!</definedName>
    <definedName name="SIS062_F_Prekeszenkloiv1Paslaugaproduk8">#REF!</definedName>
    <definedName name="SIS062_F_Prekeszenkloiv1Paslaugaproduk9">#REF!</definedName>
    <definedName name="SIS062_F_Prestizonuside1Geriamojovande1">#REF!</definedName>
    <definedName name="SIS062_F_Prestizonuside1Paslaugaproduk8">#REF!</definedName>
    <definedName name="SIS062_F_Prestizonuside1Paslaugaproduk9">#REF!</definedName>
    <definedName name="SIS062_F_Priskaitytosba1Geriamojovande1">#REF!</definedName>
    <definedName name="SIS062_F_Priskaitytosba1Paslaugaproduk8">#REF!</definedName>
    <definedName name="SIS062_F_Priskaitytosba1Paslaugaproduk9">#REF!</definedName>
    <definedName name="SIS062_F_Privalomovarto1Geriamojovande1">#REF!</definedName>
    <definedName name="SIS062_F_Privalomovarto1Paslaugaproduk8">#REF!</definedName>
    <definedName name="SIS062_F_Privalomovarto1Paslaugaproduk9">#REF!</definedName>
    <definedName name="SIS062_F_Profesineliter1Geriamojovande1">#REF!</definedName>
    <definedName name="SIS062_F_Profesineliter1Paslaugaproduk8">#REF!</definedName>
    <definedName name="SIS062_F_Profesineliter1Paslaugaproduk9">#REF!</definedName>
    <definedName name="SIS062_F_Programinesira1Geriamojovande1">#REF!</definedName>
    <definedName name="SIS062_F_Programinesira1Paslaugaproduk8">#REF!</definedName>
    <definedName name="SIS062_F_Programinesira1Paslaugaproduk9">#REF!</definedName>
    <definedName name="SIS062_F_Reklamospaslau1Geriamojovande1">#REF!</definedName>
    <definedName name="SIS062_F_Reklamospaslau1Paslaugaproduk8">#REF!</definedName>
    <definedName name="SIS062_F_Reklamospaslau1Paslaugaproduk9">#REF!</definedName>
    <definedName name="SIS062_F_Reprezentacijo1Geriamojovande1">#REF!</definedName>
    <definedName name="SIS062_F_Reprezentacijo1Paslaugaproduk8">#REF!</definedName>
    <definedName name="SIS062_F_Reprezentacijo1Paslaugaproduk9">#REF!</definedName>
    <definedName name="SIS062_F_Rezerviniokuro1Geriamojovande1">#REF!</definedName>
    <definedName name="SIS062_F_Rezerviniokuro1Paslaugaproduk8">#REF!</definedName>
    <definedName name="SIS062_F_Rezerviniokuro1Paslaugaproduk9">#REF!</definedName>
    <definedName name="SIS062_F_Rinkodarosirpa1Balansavimasce2">#REF!</definedName>
    <definedName name="SIS062_F_Rinkodarosirpa1Balansavimasce3">#REF!</definedName>
    <definedName name="SIS062_F_Rinkodarosirpa1Balansavimasce4">#REF!</definedName>
    <definedName name="SIS062_F_Rinkodarosirpa1Balansavimasce5">#REF!</definedName>
    <definedName name="SIS062_F_Rinkodarosirpa1Balansavimasce6">#REF!</definedName>
    <definedName name="SIS062_F_Rinkodarosirpa1Balansavimasce7">#REF!</definedName>
    <definedName name="SIS062_F_Rinkodarosirpa1Balansavimasce8">#REF!</definedName>
    <definedName name="SIS062_F_Rinkodarosirpa1Elektrosenergi1">#REF!</definedName>
    <definedName name="SIS062_F_Rinkodarosirpa1Elektrosenergi2">#REF!</definedName>
    <definedName name="SIS062_F_Rinkodarosirpa1Geriamojovande1">#REF!</definedName>
    <definedName name="SIS062_F_Rinkodarosirpa1Karstovandensa2">#REF!</definedName>
    <definedName name="SIS062_F_Rinkodarosirpa1Karstovandensa3">#REF!</definedName>
    <definedName name="SIS062_F_Rinkodarosirpa1Karstovandensa4">#REF!</definedName>
    <definedName name="SIS062_F_Rinkodarosirpa1Karstovandensa5">#REF!</definedName>
    <definedName name="SIS062_F_Rinkodarosirpa1Karstovandensa6">#REF!</definedName>
    <definedName name="SIS062_F_Rinkodarosirpa1Karstovandensa7">#REF!</definedName>
    <definedName name="SIS062_F_Rinkodarosirpa1Karstovandensa8">#REF!</definedName>
    <definedName name="SIS062_F_Rinkodarosirpa1Karstovandenst11">#REF!</definedName>
    <definedName name="SIS062_F_Rinkodarosirpa1Karstovandenst12">#REF!</definedName>
    <definedName name="SIS062_F_Rinkodarosirpa1Karstovandenst13">#REF!</definedName>
    <definedName name="SIS062_F_Rinkodarosirpa1Karstovandenst14">#REF!</definedName>
    <definedName name="SIS062_F_Rinkodarosirpa1Karstovandenst15">#REF!</definedName>
    <definedName name="SIS062_F_Rinkodarosirpa1Karstovandenst16">#REF!</definedName>
    <definedName name="SIS062_F_Rinkodarosirpa1Karstovandenst17">#REF!</definedName>
    <definedName name="SIS062_F_Rinkodarosirpa1Karstovandenst18">#REF!</definedName>
    <definedName name="SIS062_F_Rinkodarosirpa1Karstovandenst19">#REF!</definedName>
    <definedName name="SIS062_F_Rinkodarosirpa1Karstovandenst20">#REF!</definedName>
    <definedName name="SIS062_F_Rinkodarosirpa1Karstovandenst21">#REF!</definedName>
    <definedName name="SIS062_F_Rinkodarosirpa1Karstovandenst22">#REF!</definedName>
    <definedName name="SIS062_F_Rinkodarosirpa1Karstovandenst23">#REF!</definedName>
    <definedName name="SIS062_F_Rinkodarosirpa1Karstovandenst24">#REF!</definedName>
    <definedName name="SIS062_F_Rinkodarosirpa1Katiliniuirele10">#REF!</definedName>
    <definedName name="SIS062_F_Rinkodarosirpa1Katiliniuirele11">#REF!</definedName>
    <definedName name="SIS062_F_Rinkodarosirpa1Katiliniuirele12">#REF!</definedName>
    <definedName name="SIS062_F_Rinkodarosirpa1Katiliniuirele13">#REF!</definedName>
    <definedName name="SIS062_F_Rinkodarosirpa1Katiliniuirele14">#REF!</definedName>
    <definedName name="SIS062_F_Rinkodarosirpa1Katiliniuirele15">#REF!</definedName>
    <definedName name="SIS062_F_Rinkodarosirpa1Katiliniuirele16">#REF!</definedName>
    <definedName name="SIS062_F_Rinkodarosirpa1Katiliniuirele3">#REF!</definedName>
    <definedName name="SIS062_F_Rinkodarosirpa1Katiliniuirele4">#REF!</definedName>
    <definedName name="SIS062_F_Rinkodarosirpa1Katiliniuirele5">#REF!</definedName>
    <definedName name="SIS062_F_Rinkodarosirpa1Katiliniuirele6">#REF!</definedName>
    <definedName name="SIS062_F_Rinkodarosirpa1Katiliniuirele7">#REF!</definedName>
    <definedName name="SIS062_F_Rinkodarosirpa1Katiliniuirele8">#REF!</definedName>
    <definedName name="SIS062_F_Rinkodarosirpa1Katiliniuirele9">#REF!</definedName>
    <definedName name="SIS062_F_Rinkodarosirpa1Paslaugaproduk10">#REF!</definedName>
    <definedName name="SIS062_F_Rinkodarosirpa1Paslaugaproduk11">#REF!</definedName>
    <definedName name="SIS062_F_Rinkodarosirpa1Paslaugaproduk12">#REF!</definedName>
    <definedName name="SIS062_F_Rinkodarosirpa1Paslaugaproduk13">#REF!</definedName>
    <definedName name="SIS062_F_Rinkodarosirpa1Paslaugaproduk14">#REF!</definedName>
    <definedName name="SIS062_F_Rinkodarosirpa1Paslaugaproduk15">#REF!</definedName>
    <definedName name="SIS062_F_Rinkodarosirpa1Paslaugaproduk16">#REF!</definedName>
    <definedName name="SIS062_F_Rinkodarosirpa1Paslaugaproduk17">#REF!</definedName>
    <definedName name="SIS062_F_Rinkodarosirpa1Paslaugaproduk18">#REF!</definedName>
    <definedName name="SIS062_F_Rinkodarosirpa1Paslaugaproduk19">#REF!</definedName>
    <definedName name="SIS062_F_Rinkodarosirpa1Paslaugaproduk20">#REF!</definedName>
    <definedName name="SIS062_F_Rinkodarosirpa1Paslaugaproduk21">#REF!</definedName>
    <definedName name="SIS062_F_Rinkodarosirpa1Paslaugaproduk22">#REF!</definedName>
    <definedName name="SIS062_F_Rinkodarosirpa1Paslaugaproduk23">#REF!</definedName>
    <definedName name="SIS062_F_Rinkodarosirpa1Paslaugaproduk24">#REF!</definedName>
    <definedName name="SIS062_F_Rinkodarosirpa1Paslaugaproduk25">#REF!</definedName>
    <definedName name="SIS062_F_Rinkodarosirpa1Paslaugaproduk26">#REF!</definedName>
    <definedName name="SIS062_F_Rinkodarosirpa1Paslaugaproduk27">#REF!</definedName>
    <definedName name="SIS062_F_Rinkodarosirpa1Paslaugaproduk28">#REF!</definedName>
    <definedName name="SIS062_F_Rinkodarosirpa1Paslaugaproduk29">#REF!</definedName>
    <definedName name="SIS062_F_Rinkodarosirpa1Paslaugaproduk30">#REF!</definedName>
    <definedName name="SIS062_F_Rinkodarosirpa1Paslaugaproduk31">#REF!</definedName>
    <definedName name="SIS062_F_Rinkodarosirpa1Paslaugaproduk32">#REF!</definedName>
    <definedName name="SIS062_F_Rinkodarosirpa1Paslaugaproduk33">#REF!</definedName>
    <definedName name="SIS062_F_Rinkodarosirpa1Paslaugaproduk34">#REF!</definedName>
    <definedName name="SIS062_F_Rinkodarosirpa1Paslaugaproduk35">#REF!</definedName>
    <definedName name="SIS062_F_Rinkodarosirpa1Paslaugaproduk36">#REF!</definedName>
    <definedName name="SIS062_F_Rinkodarosirpa1Paslaugaproduk37">#REF!</definedName>
    <definedName name="SIS062_F_Rinkodarosirpa1Paslaugaproduk38">#REF!</definedName>
    <definedName name="SIS062_F_Rinkodarosirpa1Paslaugaproduk39">#REF!</definedName>
    <definedName name="SIS062_F_Rinkodarosirpa1Paslaugaproduk40">#REF!</definedName>
    <definedName name="SIS062_F_Rinkodarosirpa1Paslaugaproduk41">#REF!</definedName>
    <definedName name="SIS062_F_Rinkodarosirpa1Paslaugaproduk42">#REF!</definedName>
    <definedName name="SIS062_F_Rinkodarosirpa1Paslaugaproduk43">#REF!</definedName>
    <definedName name="SIS062_F_Rinkodarosirpa1Paslaugaproduk44">#REF!</definedName>
    <definedName name="SIS062_F_Rinkodarosirpa1Paslaugaproduk45">#REF!</definedName>
    <definedName name="SIS062_F_Rinkodarosirpa1Paslaugaproduk46">#REF!</definedName>
    <definedName name="SIS062_F_Rinkodarosirpa1Paslaugaproduk47">#REF!</definedName>
    <definedName name="SIS062_F_Rinkodarosirpa1Paslaugaproduk48">#REF!</definedName>
    <definedName name="SIS062_F_Rinkodarosirpa1Paslaugaproduk49">#REF!</definedName>
    <definedName name="SIS062_F_Rinkodarosirpa1Paslaugaproduk50">#REF!</definedName>
    <definedName name="SIS062_F_Rinkodarosirpa1Paslaugaproduk51">#REF!</definedName>
    <definedName name="SIS062_F_Rinkodarosirpa1Paslaugaproduk52">#REF!</definedName>
    <definedName name="SIS062_F_Rinkodarosirpa1Paslaugaproduk53">#REF!</definedName>
    <definedName name="SIS062_F_Rinkodarosirpa1Paslaugaproduk54">#REF!</definedName>
    <definedName name="SIS062_F_Rinkodarosirpa1Paslaugaproduk55">#REF!</definedName>
    <definedName name="SIS062_F_Rinkodarosirpa1Paslaugaproduk56">#REF!</definedName>
    <definedName name="SIS062_F_Rinkodarosirpa1Paslaugaproduk57">#REF!</definedName>
    <definedName name="SIS062_F_Rinkodarosirpa1Paslaugaproduk58">#REF!</definedName>
    <definedName name="SIS062_F_Rinkodarosirpa1Paslaugaproduk8">#REF!</definedName>
    <definedName name="SIS062_F_Rinkodarosirpa1Paslaugaproduk9">#REF!</definedName>
    <definedName name="SIS062_F_Rinkodarosirpa1Pastatusildymo11">#REF!</definedName>
    <definedName name="SIS062_F_Rinkodarosirpa1Pastatusildymo12">#REF!</definedName>
    <definedName name="SIS062_F_Rinkodarosirpa1Pastatusildymo13">#REF!</definedName>
    <definedName name="SIS062_F_Rinkodarosirpa1Pastatusildymo14">#REF!</definedName>
    <definedName name="SIS062_F_Rinkodarosirpa1Pastatusildymo15">#REF!</definedName>
    <definedName name="SIS062_F_Rinkodarosirpa1Pastatusildymo16">#REF!</definedName>
    <definedName name="SIS062_F_Rinkodarosirpa1Pastatusildymo17">#REF!</definedName>
    <definedName name="SIS062_F_Rinkodarosirpa1Pastatusildymo18">#REF!</definedName>
    <definedName name="SIS062_F_Rinkodarosirpa1Pastatusildymo19">#REF!</definedName>
    <definedName name="SIS062_F_Rinkodarosirpa1Pastatusildymo20">#REF!</definedName>
    <definedName name="SIS062_F_Rinkodarosirpa1Pastatusildymo21">#REF!</definedName>
    <definedName name="SIS062_F_Rinkodarosirpa1Pastatusildymo22">#REF!</definedName>
    <definedName name="SIS062_F_Rinkodarosirpa1Pastatusildymo23">#REF!</definedName>
    <definedName name="SIS062_F_Rinkodarosirpa1Pastatusildymo24">#REF!</definedName>
    <definedName name="SIS062_F_Rinkodarosirpa1Silumosperdavi10">#REF!</definedName>
    <definedName name="SIS062_F_Rinkodarosirpa1Silumosperdavi11">#REF!</definedName>
    <definedName name="SIS062_F_Rinkodarosirpa1Silumosperdavi12">#REF!</definedName>
    <definedName name="SIS062_F_Rinkodarosirpa1Silumosperdavi13">#REF!</definedName>
    <definedName name="SIS062_F_Rinkodarosirpa1Silumosperdavi14">#REF!</definedName>
    <definedName name="SIS062_F_Rinkodarosirpa1Silumosperdavi15">#REF!</definedName>
    <definedName name="SIS062_F_Rinkodarosirpa1Silumosperdavi16">#REF!</definedName>
    <definedName name="SIS062_F_Rinkostyrimusa1Geriamojovande1">#REF!</definedName>
    <definedName name="SIS062_F_Rinkostyrimusa1Paslaugaproduk8">#REF!</definedName>
    <definedName name="SIS062_F_Rinkostyrimusa1Paslaugaproduk9">#REF!</definedName>
    <definedName name="SIS062_F_Rysiupaslaugos1Geriamojovande1">#REF!</definedName>
    <definedName name="SIS062_F_Rysiupaslaugos1Paslaugaproduk8">#REF!</definedName>
    <definedName name="SIS062_F_Rysiupaslaugos1Paslaugaproduk9">#REF!</definedName>
    <definedName name="SIS062_F_Saskaituvartot1Geriamojovande1">#REF!</definedName>
    <definedName name="SIS062_F_Saskaituvartot1Paslaugaproduk8">#REF!</definedName>
    <definedName name="SIS062_F_Saskaituvartot1Paslaugaproduk9">#REF!</definedName>
    <definedName name="SIS062_F_Silumosisigiji2Geriamojovande1">#REF!</definedName>
    <definedName name="SIS062_F_Silumosisigiji2Paslaugaproduk8">#REF!</definedName>
    <definedName name="SIS062_F_Silumosisigiji2Paslaugaproduk9">#REF!</definedName>
    <definedName name="SIS062_F_Silumospunktue1Geriamojovande1">#REF!</definedName>
    <definedName name="SIS062_F_Silumospunktue1Paslaugaproduk8">#REF!</definedName>
    <definedName name="SIS062_F_Silumospunktue1Paslaugaproduk9">#REF!</definedName>
    <definedName name="SIS062_F_Silumosukiotur1Balansavimasce2">#REF!</definedName>
    <definedName name="SIS062_F_Silumosukiotur1Balansavimasce3">#REF!</definedName>
    <definedName name="SIS062_F_Silumosukiotur1Balansavimasce4">#REF!</definedName>
    <definedName name="SIS062_F_Silumosukiotur1Balansavimasce5">#REF!</definedName>
    <definedName name="SIS062_F_Silumosukiotur1Balansavimasce6">#REF!</definedName>
    <definedName name="SIS062_F_Silumosukiotur1Balansavimasce7">#REF!</definedName>
    <definedName name="SIS062_F_Silumosukiotur1Balansavimasce8">#REF!</definedName>
    <definedName name="SIS062_F_Silumosukiotur1Elektrosenergi1">#REF!</definedName>
    <definedName name="SIS062_F_Silumosukiotur1Elektrosenergi2">#REF!</definedName>
    <definedName name="SIS062_F_Silumosukiotur1Geriamojovande1">#REF!</definedName>
    <definedName name="SIS062_F_Silumosukiotur1Karstovandensa2">#REF!</definedName>
    <definedName name="SIS062_F_Silumosukiotur1Karstovandensa3">#REF!</definedName>
    <definedName name="SIS062_F_Silumosukiotur1Karstovandensa4">#REF!</definedName>
    <definedName name="SIS062_F_Silumosukiotur1Karstovandensa5">#REF!</definedName>
    <definedName name="SIS062_F_Silumosukiotur1Karstovandensa6">#REF!</definedName>
    <definedName name="SIS062_F_Silumosukiotur1Karstovandensa7">#REF!</definedName>
    <definedName name="SIS062_F_Silumosukiotur1Karstovandensa8">#REF!</definedName>
    <definedName name="SIS062_F_Silumosukiotur1Karstovandenst11">#REF!</definedName>
    <definedName name="SIS062_F_Silumosukiotur1Karstovandenst12">#REF!</definedName>
    <definedName name="SIS062_F_Silumosukiotur1Karstovandenst13">#REF!</definedName>
    <definedName name="SIS062_F_Silumosukiotur1Karstovandenst14">#REF!</definedName>
    <definedName name="SIS062_F_Silumosukiotur1Karstovandenst15">#REF!</definedName>
    <definedName name="SIS062_F_Silumosukiotur1Karstovandenst16">#REF!</definedName>
    <definedName name="SIS062_F_Silumosukiotur1Karstovandenst17">#REF!</definedName>
    <definedName name="SIS062_F_Silumosukiotur1Karstovandenst18">#REF!</definedName>
    <definedName name="SIS062_F_Silumosukiotur1Karstovandenst19">#REF!</definedName>
    <definedName name="SIS062_F_Silumosukiotur1Karstovandenst20">#REF!</definedName>
    <definedName name="SIS062_F_Silumosukiotur1Karstovandenst21">#REF!</definedName>
    <definedName name="SIS062_F_Silumosukiotur1Karstovandenst22">#REF!</definedName>
    <definedName name="SIS062_F_Silumosukiotur1Karstovandenst23">#REF!</definedName>
    <definedName name="SIS062_F_Silumosukiotur1Karstovandenst24">#REF!</definedName>
    <definedName name="SIS062_F_Silumosukiotur1Katiliniuirele10">#REF!</definedName>
    <definedName name="SIS062_F_Silumosukiotur1Katiliniuirele11">#REF!</definedName>
    <definedName name="SIS062_F_Silumosukiotur1Katiliniuirele12">#REF!</definedName>
    <definedName name="SIS062_F_Silumosukiotur1Katiliniuirele13">#REF!</definedName>
    <definedName name="SIS062_F_Silumosukiotur1Katiliniuirele14">#REF!</definedName>
    <definedName name="SIS062_F_Silumosukiotur1Katiliniuirele15">#REF!</definedName>
    <definedName name="SIS062_F_Silumosukiotur1Katiliniuirele16">#REF!</definedName>
    <definedName name="SIS062_F_Silumosukiotur1Katiliniuirele3">#REF!</definedName>
    <definedName name="SIS062_F_Silumosukiotur1Katiliniuirele4">#REF!</definedName>
    <definedName name="SIS062_F_Silumosukiotur1Katiliniuirele5">#REF!</definedName>
    <definedName name="SIS062_F_Silumosukiotur1Katiliniuirele6">#REF!</definedName>
    <definedName name="SIS062_F_Silumosukiotur1Katiliniuirele7">#REF!</definedName>
    <definedName name="SIS062_F_Silumosukiotur1Katiliniuirele8">#REF!</definedName>
    <definedName name="SIS062_F_Silumosukiotur1Katiliniuirele9">#REF!</definedName>
    <definedName name="SIS062_F_Silumosukiotur1Kogeneracinese10">#REF!</definedName>
    <definedName name="SIS062_F_Silumosukiotur1Kogeneracinese11">#REF!</definedName>
    <definedName name="SIS062_F_Silumosukiotur1Kogeneracinese12">#REF!</definedName>
    <definedName name="SIS062_F_Silumosukiotur1Kogeneracinese13">#REF!</definedName>
    <definedName name="SIS062_F_Silumosukiotur1Kogeneracinese14">#REF!</definedName>
    <definedName name="SIS062_F_Silumosukiotur1Kogeneracinese15">#REF!</definedName>
    <definedName name="SIS062_F_Silumosukiotur1Kogeneracinese16">#REF!</definedName>
    <definedName name="SIS062_F_Silumosukiotur1Kogeneracinese3">#REF!</definedName>
    <definedName name="SIS062_F_Silumosukiotur1Kogeneracinese4">#REF!</definedName>
    <definedName name="SIS062_F_Silumosukiotur1Kogeneracinese5">#REF!</definedName>
    <definedName name="SIS062_F_Silumosukiotur1Kogeneracinese6">#REF!</definedName>
    <definedName name="SIS062_F_Silumosukiotur1Kogeneracinese7">#REF!</definedName>
    <definedName name="SIS062_F_Silumosukiotur1Kogeneracinese8">#REF!</definedName>
    <definedName name="SIS062_F_Silumosukiotur1Kogeneracinese9">#REF!</definedName>
    <definedName name="SIS062_F_Silumosukiotur1Paslaugaproduk10">#REF!</definedName>
    <definedName name="SIS062_F_Silumosukiotur1Paslaugaproduk11">#REF!</definedName>
    <definedName name="SIS062_F_Silumosukiotur1Paslaugaproduk12">#REF!</definedName>
    <definedName name="SIS062_F_Silumosukiotur1Paslaugaproduk13">#REF!</definedName>
    <definedName name="SIS062_F_Silumosukiotur1Paslaugaproduk14">#REF!</definedName>
    <definedName name="SIS062_F_Silumosukiotur1Paslaugaproduk15">#REF!</definedName>
    <definedName name="SIS062_F_Silumosukiotur1Paslaugaproduk16">#REF!</definedName>
    <definedName name="SIS062_F_Silumosukiotur1Paslaugaproduk17">#REF!</definedName>
    <definedName name="SIS062_F_Silumosukiotur1Paslaugaproduk18">#REF!</definedName>
    <definedName name="SIS062_F_Silumosukiotur1Paslaugaproduk19">#REF!</definedName>
    <definedName name="SIS062_F_Silumosukiotur1Paslaugaproduk20">#REF!</definedName>
    <definedName name="SIS062_F_Silumosukiotur1Paslaugaproduk21">#REF!</definedName>
    <definedName name="SIS062_F_Silumosukiotur1Paslaugaproduk22">#REF!</definedName>
    <definedName name="SIS062_F_Silumosukiotur1Paslaugaproduk23">#REF!</definedName>
    <definedName name="SIS062_F_Silumosukiotur1Paslaugaproduk24">#REF!</definedName>
    <definedName name="SIS062_F_Silumosukiotur1Paslaugaproduk25">#REF!</definedName>
    <definedName name="SIS062_F_Silumosukiotur1Paslaugaproduk26">#REF!</definedName>
    <definedName name="SIS062_F_Silumosukiotur1Paslaugaproduk27">#REF!</definedName>
    <definedName name="SIS062_F_Silumosukiotur1Paslaugaproduk28">#REF!</definedName>
    <definedName name="SIS062_F_Silumosukiotur1Paslaugaproduk29">#REF!</definedName>
    <definedName name="SIS062_F_Silumosukiotur1Paslaugaproduk30">#REF!</definedName>
    <definedName name="SIS062_F_Silumosukiotur1Paslaugaproduk31">#REF!</definedName>
    <definedName name="SIS062_F_Silumosukiotur1Paslaugaproduk32">#REF!</definedName>
    <definedName name="SIS062_F_Silumosukiotur1Paslaugaproduk33">#REF!</definedName>
    <definedName name="SIS062_F_Silumosukiotur1Paslaugaproduk34">#REF!</definedName>
    <definedName name="SIS062_F_Silumosukiotur1Paslaugaproduk35">#REF!</definedName>
    <definedName name="SIS062_F_Silumosukiotur1Paslaugaproduk36">#REF!</definedName>
    <definedName name="SIS062_F_Silumosukiotur1Paslaugaproduk37">#REF!</definedName>
    <definedName name="SIS062_F_Silumosukiotur1Paslaugaproduk38">#REF!</definedName>
    <definedName name="SIS062_F_Silumosukiotur1Paslaugaproduk39">#REF!</definedName>
    <definedName name="SIS062_F_Silumosukiotur1Paslaugaproduk40">#REF!</definedName>
    <definedName name="SIS062_F_Silumosukiotur1Paslaugaproduk41">#REF!</definedName>
    <definedName name="SIS062_F_Silumosukiotur1Paslaugaproduk42">#REF!</definedName>
    <definedName name="SIS062_F_Silumosukiotur1Paslaugaproduk43">#REF!</definedName>
    <definedName name="SIS062_F_Silumosukiotur1Paslaugaproduk44">#REF!</definedName>
    <definedName name="SIS062_F_Silumosukiotur1Paslaugaproduk45">#REF!</definedName>
    <definedName name="SIS062_F_Silumosukiotur1Paslaugaproduk46">#REF!</definedName>
    <definedName name="SIS062_F_Silumosukiotur1Paslaugaproduk47">#REF!</definedName>
    <definedName name="SIS062_F_Silumosukiotur1Paslaugaproduk48">#REF!</definedName>
    <definedName name="SIS062_F_Silumosukiotur1Paslaugaproduk49">#REF!</definedName>
    <definedName name="SIS062_F_Silumosukiotur1Paslaugaproduk50">#REF!</definedName>
    <definedName name="SIS062_F_Silumosukiotur1Paslaugaproduk51">#REF!</definedName>
    <definedName name="SIS062_F_Silumosukiotur1Paslaugaproduk52">#REF!</definedName>
    <definedName name="SIS062_F_Silumosukiotur1Paslaugaproduk53">#REF!</definedName>
    <definedName name="SIS062_F_Silumosukiotur1Paslaugaproduk54">#REF!</definedName>
    <definedName name="SIS062_F_Silumosukiotur1Paslaugaproduk55">#REF!</definedName>
    <definedName name="SIS062_F_Silumosukiotur1Paslaugaproduk56">#REF!</definedName>
    <definedName name="SIS062_F_Silumosukiotur1Paslaugaproduk57">#REF!</definedName>
    <definedName name="SIS062_F_Silumosukiotur1Paslaugaproduk58">#REF!</definedName>
    <definedName name="SIS062_F_Silumosukiotur1Paslaugaproduk8">#REF!</definedName>
    <definedName name="SIS062_F_Silumosukiotur1Paslaugaproduk9">#REF!</definedName>
    <definedName name="SIS062_F_Silumosukiotur1Pastatusildymo11">#REF!</definedName>
    <definedName name="SIS062_F_Silumosukiotur1Pastatusildymo12">#REF!</definedName>
    <definedName name="SIS062_F_Silumosukiotur1Pastatusildymo13">#REF!</definedName>
    <definedName name="SIS062_F_Silumosukiotur1Pastatusildymo14">#REF!</definedName>
    <definedName name="SIS062_F_Silumosukiotur1Pastatusildymo15">#REF!</definedName>
    <definedName name="SIS062_F_Silumosukiotur1Pastatusildymo16">#REF!</definedName>
    <definedName name="SIS062_F_Silumosukiotur1Pastatusildymo17">#REF!</definedName>
    <definedName name="SIS062_F_Silumosukiotur1Pastatusildymo18">#REF!</definedName>
    <definedName name="SIS062_F_Silumosukiotur1Pastatusildymo19">#REF!</definedName>
    <definedName name="SIS062_F_Silumosukiotur1Pastatusildymo20">#REF!</definedName>
    <definedName name="SIS062_F_Silumosukiotur1Pastatusildymo21">#REF!</definedName>
    <definedName name="SIS062_F_Silumosukiotur1Pastatusildymo22">#REF!</definedName>
    <definedName name="SIS062_F_Silumosukiotur1Pastatusildymo23">#REF!</definedName>
    <definedName name="SIS062_F_Silumosukiotur1Pastatusildymo24">#REF!</definedName>
    <definedName name="SIS062_F_Silumosukiotur1Silumosperdavi10">#REF!</definedName>
    <definedName name="SIS062_F_Silumosukiotur1Silumosperdavi11">#REF!</definedName>
    <definedName name="SIS062_F_Silumosukiotur1Silumosperdavi12">#REF!</definedName>
    <definedName name="SIS062_F_Silumosukiotur1Silumosperdavi13">#REF!</definedName>
    <definedName name="SIS062_F_Silumosukiotur1Silumosperdavi14">#REF!</definedName>
    <definedName name="SIS062_F_Silumosukiotur1Silumosperdavi15">#REF!</definedName>
    <definedName name="SIS062_F_Silumosukiotur1Silumosperdavi16">#REF!</definedName>
    <definedName name="SIS062_F_Silumosukiotur2Geriamojovande1">#REF!</definedName>
    <definedName name="SIS062_F_Silumosukiotur2Paslaugaproduk8">#REF!</definedName>
    <definedName name="SIS062_F_Silumosukiotur2Paslaugaproduk9">#REF!</definedName>
    <definedName name="SIS062_F_Skoluisieskoji1Geriamojovande1">#REF!</definedName>
    <definedName name="SIS062_F_Skoluisieskoji1Paslaugaproduk8">#REF!</definedName>
    <definedName name="SIS062_F_Skoluisieskoji1Paslaugaproduk9">#REF!</definedName>
    <definedName name="SIS062_F_Svietimoirkons1Geriamojovande1">#REF!</definedName>
    <definedName name="SIS062_F_Svietimoirkons1Paslaugaproduk8">#REF!</definedName>
    <definedName name="SIS062_F_Svietimoirkons1Paslaugaproduk9">#REF!</definedName>
    <definedName name="SIS062_F_Tantjemos1Geriamojovande1">#REF!</definedName>
    <definedName name="SIS062_F_Tantjemos1Paslaugaproduk8">#REF!</definedName>
    <definedName name="SIS062_F_Tantjemos1Paslaugaproduk9">#REF!</definedName>
    <definedName name="SIS062_F_Teisinespaslau1Geriamojovande1">#REF!</definedName>
    <definedName name="SIS062_F_Teisinespaslau1Paslaugaproduk8">#REF!</definedName>
    <definedName name="SIS062_F_Teisinespaslau1Paslaugaproduk9">#REF!</definedName>
    <definedName name="SIS062_F_Tinklueinamojo1Geriamojovande1">#REF!</definedName>
    <definedName name="SIS062_F_Tinklueinamojo1Paslaugaproduk8">#REF!</definedName>
    <definedName name="SIS062_F_Tinklueinamojo1Paslaugaproduk9">#REF!</definedName>
    <definedName name="SIS062_F_Transportoprie1Geriamojovande1">#REF!</definedName>
    <definedName name="SIS062_F_Transportoprie1Paslaugaproduk8">#REF!</definedName>
    <definedName name="SIS062_F_Transportoprie1Paslaugaproduk9">#REF!</definedName>
    <definedName name="SIS062_F_Transportoprie2Geriamojovande1">#REF!</definedName>
    <definedName name="SIS062_F_Transportoprie2Paslaugaproduk8">#REF!</definedName>
    <definedName name="SIS062_F_Transportoprie2Paslaugaproduk9">#REF!</definedName>
    <definedName name="SIS062_F_Transportoprie3Geriamojovande1">#REF!</definedName>
    <definedName name="SIS062_F_Transportoprie3Paslaugaproduk8">#REF!</definedName>
    <definedName name="SIS062_F_Transportoprie3Paslaugaproduk9">#REF!</definedName>
    <definedName name="SIS062_F_Turtodraudimos1Geriamojovande1">#REF!</definedName>
    <definedName name="SIS062_F_Turtodraudimos1Paslaugaproduk8">#REF!</definedName>
    <definedName name="SIS062_F_Turtodraudimos1Paslaugaproduk9">#REF!</definedName>
    <definedName name="SIS062_F_Turtonuomosnes1Geriamojovande1">#REF!</definedName>
    <definedName name="SIS062_F_Turtonuomosnes1Paslaugaproduk8">#REF!</definedName>
    <definedName name="SIS062_F_Turtonuomosnes1Paslaugaproduk9">#REF!</definedName>
    <definedName name="SIS062_F_Valstybiniuist1Geriamojovande1">#REF!</definedName>
    <definedName name="SIS062_F_Valstybiniuist1Paslaugaproduk8">#REF!</definedName>
    <definedName name="SIS062_F_Valstybiniuist1Paslaugaproduk9">#REF!</definedName>
    <definedName name="SIS062_F_Vandenstechnol2Geriamojovande1">#REF!</definedName>
    <definedName name="SIS062_F_Vandenstechnol2Paslaugaproduk8">#REF!</definedName>
    <definedName name="SIS062_F_Vandenstechnol2Paslaugaproduk9">#REF!</definedName>
    <definedName name="SIS062_F_Vartotojumokej1Geriamojovande1">#REF!</definedName>
    <definedName name="SIS062_F_Vartotojumokej1Paslaugaproduk8">#REF!</definedName>
    <definedName name="SIS062_F_Vartotojumokej1Paslaugaproduk9">#REF!</definedName>
    <definedName name="SIS062_F_Veiklosrizikos1Geriamojovande1">#REF!</definedName>
    <definedName name="SIS062_F_Veiklosrizikos1Paslaugaproduk8">#REF!</definedName>
    <definedName name="SIS062_F_Veiklosrizikos1Paslaugaproduk9">#REF!</definedName>
    <definedName name="SIS062_F_Zemesmokescios1Geriamojovande1">#REF!</definedName>
    <definedName name="SIS062_F_Zemesmokescios1Paslaugaproduk8">#REF!</definedName>
    <definedName name="SIS062_F_Zemesmokescios1Paslaugaproduk9">#REF!</definedName>
    <definedName name="SIS062_F_Zyminiomokesci1Geriamojovande1">#REF!</definedName>
    <definedName name="SIS062_F_Zyminiomokesci1Paslaugaproduk8">#REF!</definedName>
    <definedName name="SIS062_F_Zyminiomokesci1Paslaugaproduk9">#REF!</definedName>
    <definedName name="SIS063_F_Administracine1Geriamojovande1">#REF!</definedName>
    <definedName name="SIS063_F_Administracine1Paslaugaproduk8">#REF!</definedName>
    <definedName name="SIS063_F_Administracine1Paslaugaproduk9">#REF!</definedName>
    <definedName name="SIS063_F_Administracine2Balansavimasce2">#REF!</definedName>
    <definedName name="SIS063_F_Administracine2Balansavimasce3">#REF!</definedName>
    <definedName name="SIS063_F_Administracine2Balansavimasce4">#REF!</definedName>
    <definedName name="SIS063_F_Administracine2Balansavimasce5">#REF!</definedName>
    <definedName name="SIS063_F_Administracine2Balansavimasce6">#REF!</definedName>
    <definedName name="SIS063_F_Administracine2Balansavimasce7">#REF!</definedName>
    <definedName name="SIS063_F_Administracine2Balansavimasce8">#REF!</definedName>
    <definedName name="SIS063_F_Administracine2Elektrosenergi1">#REF!</definedName>
    <definedName name="SIS063_F_Administracine2Elektrosenergi2">#REF!</definedName>
    <definedName name="SIS063_F_Administracine2Geriamojovande1">#REF!</definedName>
    <definedName name="SIS063_F_Administracine2Karstovandensa2">#REF!</definedName>
    <definedName name="SIS063_F_Administracine2Karstovandensa3">#REF!</definedName>
    <definedName name="SIS063_F_Administracine2Karstovandensa4">#REF!</definedName>
    <definedName name="SIS063_F_Administracine2Karstovandensa5">#REF!</definedName>
    <definedName name="SIS063_F_Administracine2Karstovandensa6">#REF!</definedName>
    <definedName name="SIS063_F_Administracine2Karstovandensa7">#REF!</definedName>
    <definedName name="SIS063_F_Administracine2Karstovandensa8">#REF!</definedName>
    <definedName name="SIS063_F_Administracine2Karstovandenst11">#REF!</definedName>
    <definedName name="SIS063_F_Administracine2Karstovandenst12">#REF!</definedName>
    <definedName name="SIS063_F_Administracine2Karstovandenst13">#REF!</definedName>
    <definedName name="SIS063_F_Administracine2Karstovandenst14">#REF!</definedName>
    <definedName name="SIS063_F_Administracine2Karstovandenst15">#REF!</definedName>
    <definedName name="SIS063_F_Administracine2Karstovandenst16">#REF!</definedName>
    <definedName name="SIS063_F_Administracine2Karstovandenst17">#REF!</definedName>
    <definedName name="SIS063_F_Administracine2Karstovandenst18">#REF!</definedName>
    <definedName name="SIS063_F_Administracine2Karstovandenst19">#REF!</definedName>
    <definedName name="SIS063_F_Administracine2Karstovandenst20">#REF!</definedName>
    <definedName name="SIS063_F_Administracine2Karstovandenst21">#REF!</definedName>
    <definedName name="SIS063_F_Administracine2Karstovandenst22">#REF!</definedName>
    <definedName name="SIS063_F_Administracine2Karstovandenst23">#REF!</definedName>
    <definedName name="SIS063_F_Administracine2Karstovandenst24">#REF!</definedName>
    <definedName name="SIS063_F_Administracine2Katiliniuirele10">#REF!</definedName>
    <definedName name="SIS063_F_Administracine2Katiliniuirele11">#REF!</definedName>
    <definedName name="SIS063_F_Administracine2Katiliniuirele12">#REF!</definedName>
    <definedName name="SIS063_F_Administracine2Katiliniuirele13">#REF!</definedName>
    <definedName name="SIS063_F_Administracine2Katiliniuirele14">#REF!</definedName>
    <definedName name="SIS063_F_Administracine2Katiliniuirele15">#REF!</definedName>
    <definedName name="SIS063_F_Administracine2Katiliniuirele16">#REF!</definedName>
    <definedName name="SIS063_F_Administracine2Katiliniuirele3">#REF!</definedName>
    <definedName name="SIS063_F_Administracine2Katiliniuirele4">#REF!</definedName>
    <definedName name="SIS063_F_Administracine2Katiliniuirele5">#REF!</definedName>
    <definedName name="SIS063_F_Administracine2Katiliniuirele6">#REF!</definedName>
    <definedName name="SIS063_F_Administracine2Katiliniuirele7">#REF!</definedName>
    <definedName name="SIS063_F_Administracine2Katiliniuirele8">#REF!</definedName>
    <definedName name="SIS063_F_Administracine2Katiliniuirele9">#REF!</definedName>
    <definedName name="SIS063_F_Administracine2Paslaugaproduk10">#REF!</definedName>
    <definedName name="SIS063_F_Administracine2Paslaugaproduk11">#REF!</definedName>
    <definedName name="SIS063_F_Administracine2Paslaugaproduk12">#REF!</definedName>
    <definedName name="SIS063_F_Administracine2Paslaugaproduk13">#REF!</definedName>
    <definedName name="SIS063_F_Administracine2Paslaugaproduk14">#REF!</definedName>
    <definedName name="SIS063_F_Administracine2Paslaugaproduk15">#REF!</definedName>
    <definedName name="SIS063_F_Administracine2Paslaugaproduk16">#REF!</definedName>
    <definedName name="SIS063_F_Administracine2Paslaugaproduk17">#REF!</definedName>
    <definedName name="SIS063_F_Administracine2Paslaugaproduk18">#REF!</definedName>
    <definedName name="SIS063_F_Administracine2Paslaugaproduk19">#REF!</definedName>
    <definedName name="SIS063_F_Administracine2Paslaugaproduk20">#REF!</definedName>
    <definedName name="SIS063_F_Administracine2Paslaugaproduk21">#REF!</definedName>
    <definedName name="SIS063_F_Administracine2Paslaugaproduk22">#REF!</definedName>
    <definedName name="SIS063_F_Administracine2Paslaugaproduk23">#REF!</definedName>
    <definedName name="SIS063_F_Administracine2Paslaugaproduk24">#REF!</definedName>
    <definedName name="SIS063_F_Administracine2Paslaugaproduk25">#REF!</definedName>
    <definedName name="SIS063_F_Administracine2Paslaugaproduk26">#REF!</definedName>
    <definedName name="SIS063_F_Administracine2Paslaugaproduk27">#REF!</definedName>
    <definedName name="SIS063_F_Administracine2Paslaugaproduk28">#REF!</definedName>
    <definedName name="SIS063_F_Administracine2Paslaugaproduk29">#REF!</definedName>
    <definedName name="SIS063_F_Administracine2Paslaugaproduk30">#REF!</definedName>
    <definedName name="SIS063_F_Administracine2Paslaugaproduk31">#REF!</definedName>
    <definedName name="SIS063_F_Administracine2Paslaugaproduk32">#REF!</definedName>
    <definedName name="SIS063_F_Administracine2Paslaugaproduk33">#REF!</definedName>
    <definedName name="SIS063_F_Administracine2Paslaugaproduk34">#REF!</definedName>
    <definedName name="SIS063_F_Administracine2Paslaugaproduk35">#REF!</definedName>
    <definedName name="SIS063_F_Administracine2Paslaugaproduk36">#REF!</definedName>
    <definedName name="SIS063_F_Administracine2Paslaugaproduk37">#REF!</definedName>
    <definedName name="SIS063_F_Administracine2Paslaugaproduk38">#REF!</definedName>
    <definedName name="SIS063_F_Administracine2Paslaugaproduk39">#REF!</definedName>
    <definedName name="SIS063_F_Administracine2Paslaugaproduk40">#REF!</definedName>
    <definedName name="SIS063_F_Administracine2Paslaugaproduk41">#REF!</definedName>
    <definedName name="SIS063_F_Administracine2Paslaugaproduk42">#REF!</definedName>
    <definedName name="SIS063_F_Administracine2Paslaugaproduk43">#REF!</definedName>
    <definedName name="SIS063_F_Administracine2Paslaugaproduk44">#REF!</definedName>
    <definedName name="SIS063_F_Administracine2Paslaugaproduk45">#REF!</definedName>
    <definedName name="SIS063_F_Administracine2Paslaugaproduk46">#REF!</definedName>
    <definedName name="SIS063_F_Administracine2Paslaugaproduk47">#REF!</definedName>
    <definedName name="SIS063_F_Administracine2Paslaugaproduk48">#REF!</definedName>
    <definedName name="SIS063_F_Administracine2Paslaugaproduk49">#REF!</definedName>
    <definedName name="SIS063_F_Administracine2Paslaugaproduk50">#REF!</definedName>
    <definedName name="SIS063_F_Administracine2Paslaugaproduk51">#REF!</definedName>
    <definedName name="SIS063_F_Administracine2Paslaugaproduk52">#REF!</definedName>
    <definedName name="SIS063_F_Administracine2Paslaugaproduk53">#REF!</definedName>
    <definedName name="SIS063_F_Administracine2Paslaugaproduk54">#REF!</definedName>
    <definedName name="SIS063_F_Administracine2Paslaugaproduk55">#REF!</definedName>
    <definedName name="SIS063_F_Administracine2Paslaugaproduk56">#REF!</definedName>
    <definedName name="SIS063_F_Administracine2Paslaugaproduk57">#REF!</definedName>
    <definedName name="SIS063_F_Administracine2Paslaugaproduk58">#REF!</definedName>
    <definedName name="SIS063_F_Administracine2Paslaugaproduk8">#REF!</definedName>
    <definedName name="SIS063_F_Administracine2Paslaugaproduk9">#REF!</definedName>
    <definedName name="SIS063_F_Administracine2Pastatusildymo11">#REF!</definedName>
    <definedName name="SIS063_F_Administracine2Pastatusildymo12">#REF!</definedName>
    <definedName name="SIS063_F_Administracine2Pastatusildymo13">#REF!</definedName>
    <definedName name="SIS063_F_Administracine2Pastatusildymo14">#REF!</definedName>
    <definedName name="SIS063_F_Administracine2Pastatusildymo15">#REF!</definedName>
    <definedName name="SIS063_F_Administracine2Pastatusildymo16">#REF!</definedName>
    <definedName name="SIS063_F_Administracine2Pastatusildymo17">#REF!</definedName>
    <definedName name="SIS063_F_Administracine2Pastatusildymo18">#REF!</definedName>
    <definedName name="SIS063_F_Administracine2Pastatusildymo19">#REF!</definedName>
    <definedName name="SIS063_F_Administracine2Pastatusildymo20">#REF!</definedName>
    <definedName name="SIS063_F_Administracine2Pastatusildymo21">#REF!</definedName>
    <definedName name="SIS063_F_Administracine2Pastatusildymo22">#REF!</definedName>
    <definedName name="SIS063_F_Administracine2Pastatusildymo23">#REF!</definedName>
    <definedName name="SIS063_F_Administracine2Pastatusildymo24">#REF!</definedName>
    <definedName name="SIS063_F_Administracine2Silumosperdavi10">#REF!</definedName>
    <definedName name="SIS063_F_Administracine2Silumosperdavi11">#REF!</definedName>
    <definedName name="SIS063_F_Administracine2Silumosperdavi12">#REF!</definedName>
    <definedName name="SIS063_F_Administracine2Silumosperdavi13">#REF!</definedName>
    <definedName name="SIS063_F_Administracine2Silumosperdavi14">#REF!</definedName>
    <definedName name="SIS063_F_Administracine2Silumosperdavi15">#REF!</definedName>
    <definedName name="SIS063_F_Administracine2Silumosperdavi16">#REF!</definedName>
    <definedName name="SIS063_F_Apyvartiniutar2Geriamojovande1">#REF!</definedName>
    <definedName name="SIS063_F_Apyvartiniutar2Paslaugaproduk8">#REF!</definedName>
    <definedName name="SIS063_F_Apyvartiniutar2Paslaugaproduk9">#REF!</definedName>
    <definedName name="SIS063_F_Aplinkostarsos1Geriamojovande1">#REF!</definedName>
    <definedName name="SIS063_F_Aplinkostarsos1Paslaugaproduk8">#REF!</definedName>
    <definedName name="SIS063_F_Aplinkostarsos1Paslaugaproduk9">#REF!</definedName>
    <definedName name="SIS063_F_Apsauginiaiird1Geriamojovande1">#REF!</definedName>
    <definedName name="SIS063_F_Apsauginiaiird1Paslaugaproduk8">#REF!</definedName>
    <definedName name="SIS063_F_Apsauginiaiird1Paslaugaproduk9">#REF!</definedName>
    <definedName name="SIS063_F_Atsiskaitomuju1Geriamojovande1">#REF!</definedName>
    <definedName name="SIS063_F_Atsiskaitomuju1Paslaugaproduk8">#REF!</definedName>
    <definedName name="SIS063_F_Atsiskaitomuju1Paslaugaproduk9">#REF!</definedName>
    <definedName name="SIS063_F_Auditofinansin1Geriamojovande1">#REF!</definedName>
    <definedName name="SIS063_F_Auditofinansin1Paslaugaproduk8">#REF!</definedName>
    <definedName name="SIS063_F_Auditofinansin1Paslaugaproduk9">#REF!</definedName>
    <definedName name="SIS063_F_Auditokitosana1Geriamojovande1">#REF!</definedName>
    <definedName name="SIS063_F_Auditokitosana1Paslaugaproduk8">#REF!</definedName>
    <definedName name="SIS063_F_Auditokitosana1Paslaugaproduk9">#REF!</definedName>
    <definedName name="SIS063_F_Auditoreguliuo1Geriamojovande1">#REF!</definedName>
    <definedName name="SIS063_F_Auditoreguliuo1Paslaugaproduk8">#REF!</definedName>
    <definedName name="SIS063_F_Auditoreguliuo1Paslaugaproduk9">#REF!</definedName>
    <definedName name="SIS063_F_Bankopaslauguk1Geriamojovande1">#REF!</definedName>
    <definedName name="SIS063_F_Bankopaslauguk1Paslaugaproduk8">#REF!</definedName>
    <definedName name="SIS063_F_Bankopaslauguk1Paslaugaproduk9">#REF!</definedName>
    <definedName name="SIS063_F_Beviltiskossko1Geriamojovande1">#REF!</definedName>
    <definedName name="SIS063_F_Beviltiskossko1Paslaugaproduk8">#REF!</definedName>
    <definedName name="SIS063_F_Beviltiskossko1Paslaugaproduk9">#REF!</definedName>
    <definedName name="SIS063_F_Cheminesmedzia1Geriamojovande1">#REF!</definedName>
    <definedName name="SIS063_F_Cheminesmedzia1Paslaugaproduk8">#REF!</definedName>
    <definedName name="SIS063_F_Cheminesmedzia1Paslaugaproduk9">#REF!</definedName>
    <definedName name="SIS063_F_Darbdavioimoku1Geriamojovande1">#REF!</definedName>
    <definedName name="SIS063_F_Darbdavioimoku1Paslaugaproduk8">#REF!</definedName>
    <definedName name="SIS063_F_Darbdavioimoku1Paslaugaproduk9">#REF!</definedName>
    <definedName name="SIS063_F_Darbouzmokesci1Geriamojovande1">#REF!</definedName>
    <definedName name="SIS063_F_Darbouzmokesci1Paslaugaproduk8">#REF!</definedName>
    <definedName name="SIS063_F_Darbouzmokesci1Paslaugaproduk9">#REF!</definedName>
    <definedName name="SIS063_F_Einamojoremont1Balansavimasce2">#REF!</definedName>
    <definedName name="SIS063_F_Einamojoremont1Balansavimasce3">#REF!</definedName>
    <definedName name="SIS063_F_Einamojoremont1Balansavimasce4">#REF!</definedName>
    <definedName name="SIS063_F_Einamojoremont1Balansavimasce5">#REF!</definedName>
    <definedName name="SIS063_F_Einamojoremont1Balansavimasce6">#REF!</definedName>
    <definedName name="SIS063_F_Einamojoremont1Balansavimasce7">#REF!</definedName>
    <definedName name="SIS063_F_Einamojoremont1Balansavimasce8">#REF!</definedName>
    <definedName name="SIS063_F_Einamojoremont1Elektrosenergi1">#REF!</definedName>
    <definedName name="SIS063_F_Einamojoremont1Elektrosenergi2">#REF!</definedName>
    <definedName name="SIS063_F_Einamojoremont1Geriamojovande1">#REF!</definedName>
    <definedName name="SIS063_F_Einamojoremont1Karstovandensa2">#REF!</definedName>
    <definedName name="SIS063_F_Einamojoremont1Karstovandensa3">#REF!</definedName>
    <definedName name="SIS063_F_Einamojoremont1Karstovandensa4">#REF!</definedName>
    <definedName name="SIS063_F_Einamojoremont1Karstovandensa5">#REF!</definedName>
    <definedName name="SIS063_F_Einamojoremont1Karstovandensa6">#REF!</definedName>
    <definedName name="SIS063_F_Einamojoremont1Karstovandensa7">#REF!</definedName>
    <definedName name="SIS063_F_Einamojoremont1Karstovandensa8">#REF!</definedName>
    <definedName name="SIS063_F_Einamojoremont1Karstovandenst11">#REF!</definedName>
    <definedName name="SIS063_F_Einamojoremont1Karstovandenst12">#REF!</definedName>
    <definedName name="SIS063_F_Einamojoremont1Karstovandenst13">#REF!</definedName>
    <definedName name="SIS063_F_Einamojoremont1Karstovandenst14">#REF!</definedName>
    <definedName name="SIS063_F_Einamojoremont1Karstovandenst15">#REF!</definedName>
    <definedName name="SIS063_F_Einamojoremont1Karstovandenst16">#REF!</definedName>
    <definedName name="SIS063_F_Einamojoremont1Karstovandenst17">#REF!</definedName>
    <definedName name="SIS063_F_Einamojoremont1Karstovandenst18">#REF!</definedName>
    <definedName name="SIS063_F_Einamojoremont1Karstovandenst19">#REF!</definedName>
    <definedName name="SIS063_F_Einamojoremont1Karstovandenst20">#REF!</definedName>
    <definedName name="SIS063_F_Einamojoremont1Karstovandenst21">#REF!</definedName>
    <definedName name="SIS063_F_Einamojoremont1Karstovandenst22">#REF!</definedName>
    <definedName name="SIS063_F_Einamojoremont1Karstovandenst23">#REF!</definedName>
    <definedName name="SIS063_F_Einamojoremont1Karstovandenst24">#REF!</definedName>
    <definedName name="SIS063_F_Einamojoremont1Katiliniuirele10">#REF!</definedName>
    <definedName name="SIS063_F_Einamojoremont1Katiliniuirele11">#REF!</definedName>
    <definedName name="SIS063_F_Einamojoremont1Katiliniuirele12">#REF!</definedName>
    <definedName name="SIS063_F_Einamojoremont1Katiliniuirele13">#REF!</definedName>
    <definedName name="SIS063_F_Einamojoremont1Katiliniuirele14">#REF!</definedName>
    <definedName name="SIS063_F_Einamojoremont1Katiliniuirele15">#REF!</definedName>
    <definedName name="SIS063_F_Einamojoremont1Katiliniuirele16">#REF!</definedName>
    <definedName name="SIS063_F_Einamojoremont1Katiliniuirele3">#REF!</definedName>
    <definedName name="SIS063_F_Einamojoremont1Katiliniuirele4">#REF!</definedName>
    <definedName name="SIS063_F_Einamojoremont1Katiliniuirele5">#REF!</definedName>
    <definedName name="SIS063_F_Einamojoremont1Katiliniuirele6">#REF!</definedName>
    <definedName name="SIS063_F_Einamojoremont1Katiliniuirele7">#REF!</definedName>
    <definedName name="SIS063_F_Einamojoremont1Katiliniuirele8">#REF!</definedName>
    <definedName name="SIS063_F_Einamojoremont1Katiliniuirele9">#REF!</definedName>
    <definedName name="SIS063_F_Einamojoremont1Paslaugaproduk10">#REF!</definedName>
    <definedName name="SIS063_F_Einamojoremont1Paslaugaproduk11">#REF!</definedName>
    <definedName name="SIS063_F_Einamojoremont1Paslaugaproduk12">#REF!</definedName>
    <definedName name="SIS063_F_Einamojoremont1Paslaugaproduk13">#REF!</definedName>
    <definedName name="SIS063_F_Einamojoremont1Paslaugaproduk14">#REF!</definedName>
    <definedName name="SIS063_F_Einamojoremont1Paslaugaproduk15">#REF!</definedName>
    <definedName name="SIS063_F_Einamojoremont1Paslaugaproduk16">#REF!</definedName>
    <definedName name="SIS063_F_Einamojoremont1Paslaugaproduk17">#REF!</definedName>
    <definedName name="SIS063_F_Einamojoremont1Paslaugaproduk18">#REF!</definedName>
    <definedName name="SIS063_F_Einamojoremont1Paslaugaproduk19">#REF!</definedName>
    <definedName name="SIS063_F_Einamojoremont1Paslaugaproduk20">#REF!</definedName>
    <definedName name="SIS063_F_Einamojoremont1Paslaugaproduk21">#REF!</definedName>
    <definedName name="SIS063_F_Einamojoremont1Paslaugaproduk22">#REF!</definedName>
    <definedName name="SIS063_F_Einamojoremont1Paslaugaproduk23">#REF!</definedName>
    <definedName name="SIS063_F_Einamojoremont1Paslaugaproduk24">#REF!</definedName>
    <definedName name="SIS063_F_Einamojoremont1Paslaugaproduk25">#REF!</definedName>
    <definedName name="SIS063_F_Einamojoremont1Paslaugaproduk26">#REF!</definedName>
    <definedName name="SIS063_F_Einamojoremont1Paslaugaproduk27">#REF!</definedName>
    <definedName name="SIS063_F_Einamojoremont1Paslaugaproduk28">#REF!</definedName>
    <definedName name="SIS063_F_Einamojoremont1Paslaugaproduk29">#REF!</definedName>
    <definedName name="SIS063_F_Einamojoremont1Paslaugaproduk30">#REF!</definedName>
    <definedName name="SIS063_F_Einamojoremont1Paslaugaproduk31">#REF!</definedName>
    <definedName name="SIS063_F_Einamojoremont1Paslaugaproduk32">#REF!</definedName>
    <definedName name="SIS063_F_Einamojoremont1Paslaugaproduk33">#REF!</definedName>
    <definedName name="SIS063_F_Einamojoremont1Paslaugaproduk34">#REF!</definedName>
    <definedName name="SIS063_F_Einamojoremont1Paslaugaproduk35">#REF!</definedName>
    <definedName name="SIS063_F_Einamojoremont1Paslaugaproduk36">#REF!</definedName>
    <definedName name="SIS063_F_Einamojoremont1Paslaugaproduk37">#REF!</definedName>
    <definedName name="SIS063_F_Einamojoremont1Paslaugaproduk38">#REF!</definedName>
    <definedName name="SIS063_F_Einamojoremont1Paslaugaproduk39">#REF!</definedName>
    <definedName name="SIS063_F_Einamojoremont1Paslaugaproduk40">#REF!</definedName>
    <definedName name="SIS063_F_Einamojoremont1Paslaugaproduk41">#REF!</definedName>
    <definedName name="SIS063_F_Einamojoremont1Paslaugaproduk42">#REF!</definedName>
    <definedName name="SIS063_F_Einamojoremont1Paslaugaproduk43">#REF!</definedName>
    <definedName name="SIS063_F_Einamojoremont1Paslaugaproduk44">#REF!</definedName>
    <definedName name="SIS063_F_Einamojoremont1Paslaugaproduk45">#REF!</definedName>
    <definedName name="SIS063_F_Einamojoremont1Paslaugaproduk46">#REF!</definedName>
    <definedName name="SIS063_F_Einamojoremont1Paslaugaproduk47">#REF!</definedName>
    <definedName name="SIS063_F_Einamojoremont1Paslaugaproduk48">#REF!</definedName>
    <definedName name="SIS063_F_Einamojoremont1Paslaugaproduk49">#REF!</definedName>
    <definedName name="SIS063_F_Einamojoremont1Paslaugaproduk50">#REF!</definedName>
    <definedName name="SIS063_F_Einamojoremont1Paslaugaproduk51">#REF!</definedName>
    <definedName name="SIS063_F_Einamojoremont1Paslaugaproduk52">#REF!</definedName>
    <definedName name="SIS063_F_Einamojoremont1Paslaugaproduk53">#REF!</definedName>
    <definedName name="SIS063_F_Einamojoremont1Paslaugaproduk54">#REF!</definedName>
    <definedName name="SIS063_F_Einamojoremont1Paslaugaproduk55">#REF!</definedName>
    <definedName name="SIS063_F_Einamojoremont1Paslaugaproduk56">#REF!</definedName>
    <definedName name="SIS063_F_Einamojoremont1Paslaugaproduk57">#REF!</definedName>
    <definedName name="SIS063_F_Einamojoremont1Paslaugaproduk58">#REF!</definedName>
    <definedName name="SIS063_F_Einamojoremont1Paslaugaproduk8">#REF!</definedName>
    <definedName name="SIS063_F_Einamojoremont1Paslaugaproduk9">#REF!</definedName>
    <definedName name="SIS063_F_Einamojoremont1Pastatusildymo11">#REF!</definedName>
    <definedName name="SIS063_F_Einamojoremont1Pastatusildymo12">#REF!</definedName>
    <definedName name="SIS063_F_Einamojoremont1Pastatusildymo13">#REF!</definedName>
    <definedName name="SIS063_F_Einamojoremont1Pastatusildymo14">#REF!</definedName>
    <definedName name="SIS063_F_Einamojoremont1Pastatusildymo15">#REF!</definedName>
    <definedName name="SIS063_F_Einamojoremont1Pastatusildymo16">#REF!</definedName>
    <definedName name="SIS063_F_Einamojoremont1Pastatusildymo17">#REF!</definedName>
    <definedName name="SIS063_F_Einamojoremont1Pastatusildymo18">#REF!</definedName>
    <definedName name="SIS063_F_Einamojoremont1Pastatusildymo19">#REF!</definedName>
    <definedName name="SIS063_F_Einamojoremont1Pastatusildymo20">#REF!</definedName>
    <definedName name="SIS063_F_Einamojoremont1Pastatusildymo21">#REF!</definedName>
    <definedName name="SIS063_F_Einamojoremont1Pastatusildymo22">#REF!</definedName>
    <definedName name="SIS063_F_Einamojoremont1Pastatusildymo23">#REF!</definedName>
    <definedName name="SIS063_F_Einamojoremont1Pastatusildymo24">#REF!</definedName>
    <definedName name="SIS063_F_Einamojoremont1Silumosperdavi10">#REF!</definedName>
    <definedName name="SIS063_F_Einamojoremont1Silumosperdavi11">#REF!</definedName>
    <definedName name="SIS063_F_Einamojoremont1Silumosperdavi12">#REF!</definedName>
    <definedName name="SIS063_F_Einamojoremont1Silumosperdavi13">#REF!</definedName>
    <definedName name="SIS063_F_Einamojoremont1Silumosperdavi14">#REF!</definedName>
    <definedName name="SIS063_F_Einamojoremont1Silumosperdavi15">#REF!</definedName>
    <definedName name="SIS063_F_Einamojoremont1Silumosperdavi16">#REF!</definedName>
    <definedName name="SIS063_F_Elektrosenergi4Geriamojovande1">#REF!</definedName>
    <definedName name="SIS063_F_Elektrosenergi4Paslaugaproduk8">#REF!</definedName>
    <definedName name="SIS063_F_Elektrosenergi4Paslaugaproduk9">#REF!</definedName>
    <definedName name="SIS063_F_Energetikosist1Geriamojovande1">#REF!</definedName>
    <definedName name="SIS063_F_Energetikosist1Paslaugaproduk8">#REF!</definedName>
    <definedName name="SIS063_F_Energetikosist1Paslaugaproduk9">#REF!</definedName>
    <definedName name="SIS063_F_Energijosistek1Geriamojovande1">#REF!</definedName>
    <definedName name="SIS063_F_Energijosistek1Paslaugaproduk8">#REF!</definedName>
    <definedName name="SIS063_F_Energijosistek1Paslaugaproduk9">#REF!</definedName>
    <definedName name="SIS063_F_Finansinessana1Balansavimasce2">#REF!</definedName>
    <definedName name="SIS063_F_Finansinessana1Balansavimasce3">#REF!</definedName>
    <definedName name="SIS063_F_Finansinessana1Balansavimasce4">#REF!</definedName>
    <definedName name="SIS063_F_Finansinessana1Balansavimasce5">#REF!</definedName>
    <definedName name="SIS063_F_Finansinessana1Balansavimasce6">#REF!</definedName>
    <definedName name="SIS063_F_Finansinessana1Balansavimasce7">#REF!</definedName>
    <definedName name="SIS063_F_Finansinessana1Balansavimasce8">#REF!</definedName>
    <definedName name="SIS063_F_Finansinessana1Elektrosenergi1">#REF!</definedName>
    <definedName name="SIS063_F_Finansinessana1Elektrosenergi2">#REF!</definedName>
    <definedName name="SIS063_F_Finansinessana1Geriamojovande1">#REF!</definedName>
    <definedName name="SIS063_F_Finansinessana1Karstovandensa2">#REF!</definedName>
    <definedName name="SIS063_F_Finansinessana1Karstovandensa3">#REF!</definedName>
    <definedName name="SIS063_F_Finansinessana1Karstovandensa4">#REF!</definedName>
    <definedName name="SIS063_F_Finansinessana1Karstovandensa5">#REF!</definedName>
    <definedName name="SIS063_F_Finansinessana1Karstovandensa6">#REF!</definedName>
    <definedName name="SIS063_F_Finansinessana1Karstovandensa7">#REF!</definedName>
    <definedName name="SIS063_F_Finansinessana1Karstovandensa8">#REF!</definedName>
    <definedName name="SIS063_F_Finansinessana1Karstovandenst11">#REF!</definedName>
    <definedName name="SIS063_F_Finansinessana1Karstovandenst12">#REF!</definedName>
    <definedName name="SIS063_F_Finansinessana1Karstovandenst13">#REF!</definedName>
    <definedName name="SIS063_F_Finansinessana1Karstovandenst14">#REF!</definedName>
    <definedName name="SIS063_F_Finansinessana1Karstovandenst15">#REF!</definedName>
    <definedName name="SIS063_F_Finansinessana1Karstovandenst16">#REF!</definedName>
    <definedName name="SIS063_F_Finansinessana1Karstovandenst17">#REF!</definedName>
    <definedName name="SIS063_F_Finansinessana1Karstovandenst18">#REF!</definedName>
    <definedName name="SIS063_F_Finansinessana1Karstovandenst19">#REF!</definedName>
    <definedName name="SIS063_F_Finansinessana1Karstovandenst20">#REF!</definedName>
    <definedName name="SIS063_F_Finansinessana1Karstovandenst21">#REF!</definedName>
    <definedName name="SIS063_F_Finansinessana1Karstovandenst22">#REF!</definedName>
    <definedName name="SIS063_F_Finansinessana1Karstovandenst23">#REF!</definedName>
    <definedName name="SIS063_F_Finansinessana1Karstovandenst24">#REF!</definedName>
    <definedName name="SIS063_F_Finansinessana1Katiliniuirele10">#REF!</definedName>
    <definedName name="SIS063_F_Finansinessana1Katiliniuirele11">#REF!</definedName>
    <definedName name="SIS063_F_Finansinessana1Katiliniuirele12">#REF!</definedName>
    <definedName name="SIS063_F_Finansinessana1Katiliniuirele13">#REF!</definedName>
    <definedName name="SIS063_F_Finansinessana1Katiliniuirele14">#REF!</definedName>
    <definedName name="SIS063_F_Finansinessana1Katiliniuirele15">#REF!</definedName>
    <definedName name="SIS063_F_Finansinessana1Katiliniuirele16">#REF!</definedName>
    <definedName name="SIS063_F_Finansinessana1Katiliniuirele3">#REF!</definedName>
    <definedName name="SIS063_F_Finansinessana1Katiliniuirele4">#REF!</definedName>
    <definedName name="SIS063_F_Finansinessana1Katiliniuirele5">#REF!</definedName>
    <definedName name="SIS063_F_Finansinessana1Katiliniuirele6">#REF!</definedName>
    <definedName name="SIS063_F_Finansinessana1Katiliniuirele7">#REF!</definedName>
    <definedName name="SIS063_F_Finansinessana1Katiliniuirele8">#REF!</definedName>
    <definedName name="SIS063_F_Finansinessana1Katiliniuirele9">#REF!</definedName>
    <definedName name="SIS063_F_Finansinessana1Paslaugaproduk10">#REF!</definedName>
    <definedName name="SIS063_F_Finansinessana1Paslaugaproduk11">#REF!</definedName>
    <definedName name="SIS063_F_Finansinessana1Paslaugaproduk12">#REF!</definedName>
    <definedName name="SIS063_F_Finansinessana1Paslaugaproduk13">#REF!</definedName>
    <definedName name="SIS063_F_Finansinessana1Paslaugaproduk14">#REF!</definedName>
    <definedName name="SIS063_F_Finansinessana1Paslaugaproduk15">#REF!</definedName>
    <definedName name="SIS063_F_Finansinessana1Paslaugaproduk16">#REF!</definedName>
    <definedName name="SIS063_F_Finansinessana1Paslaugaproduk17">#REF!</definedName>
    <definedName name="SIS063_F_Finansinessana1Paslaugaproduk18">#REF!</definedName>
    <definedName name="SIS063_F_Finansinessana1Paslaugaproduk19">#REF!</definedName>
    <definedName name="SIS063_F_Finansinessana1Paslaugaproduk20">#REF!</definedName>
    <definedName name="SIS063_F_Finansinessana1Paslaugaproduk21">#REF!</definedName>
    <definedName name="SIS063_F_Finansinessana1Paslaugaproduk22">#REF!</definedName>
    <definedName name="SIS063_F_Finansinessana1Paslaugaproduk23">#REF!</definedName>
    <definedName name="SIS063_F_Finansinessana1Paslaugaproduk24">#REF!</definedName>
    <definedName name="SIS063_F_Finansinessana1Paslaugaproduk25">#REF!</definedName>
    <definedName name="SIS063_F_Finansinessana1Paslaugaproduk26">#REF!</definedName>
    <definedName name="SIS063_F_Finansinessana1Paslaugaproduk27">#REF!</definedName>
    <definedName name="SIS063_F_Finansinessana1Paslaugaproduk28">#REF!</definedName>
    <definedName name="SIS063_F_Finansinessana1Paslaugaproduk29">#REF!</definedName>
    <definedName name="SIS063_F_Finansinessana1Paslaugaproduk30">#REF!</definedName>
    <definedName name="SIS063_F_Finansinessana1Paslaugaproduk31">#REF!</definedName>
    <definedName name="SIS063_F_Finansinessana1Paslaugaproduk32">#REF!</definedName>
    <definedName name="SIS063_F_Finansinessana1Paslaugaproduk33">#REF!</definedName>
    <definedName name="SIS063_F_Finansinessana1Paslaugaproduk34">#REF!</definedName>
    <definedName name="SIS063_F_Finansinessana1Paslaugaproduk35">#REF!</definedName>
    <definedName name="SIS063_F_Finansinessana1Paslaugaproduk36">#REF!</definedName>
    <definedName name="SIS063_F_Finansinessana1Paslaugaproduk37">#REF!</definedName>
    <definedName name="SIS063_F_Finansinessana1Paslaugaproduk38">#REF!</definedName>
    <definedName name="SIS063_F_Finansinessana1Paslaugaproduk39">#REF!</definedName>
    <definedName name="SIS063_F_Finansinessana1Paslaugaproduk40">#REF!</definedName>
    <definedName name="SIS063_F_Finansinessana1Paslaugaproduk41">#REF!</definedName>
    <definedName name="SIS063_F_Finansinessana1Paslaugaproduk42">#REF!</definedName>
    <definedName name="SIS063_F_Finansinessana1Paslaugaproduk43">#REF!</definedName>
    <definedName name="SIS063_F_Finansinessana1Paslaugaproduk44">#REF!</definedName>
    <definedName name="SIS063_F_Finansinessana1Paslaugaproduk45">#REF!</definedName>
    <definedName name="SIS063_F_Finansinessana1Paslaugaproduk46">#REF!</definedName>
    <definedName name="SIS063_F_Finansinessana1Paslaugaproduk47">#REF!</definedName>
    <definedName name="SIS063_F_Finansinessana1Paslaugaproduk48">#REF!</definedName>
    <definedName name="SIS063_F_Finansinessana1Paslaugaproduk49">#REF!</definedName>
    <definedName name="SIS063_F_Finansinessana1Paslaugaproduk50">#REF!</definedName>
    <definedName name="SIS063_F_Finansinessana1Paslaugaproduk51">#REF!</definedName>
    <definedName name="SIS063_F_Finansinessana1Paslaugaproduk52">#REF!</definedName>
    <definedName name="SIS063_F_Finansinessana1Paslaugaproduk53">#REF!</definedName>
    <definedName name="SIS063_F_Finansinessana1Paslaugaproduk54">#REF!</definedName>
    <definedName name="SIS063_F_Finansinessana1Paslaugaproduk55">#REF!</definedName>
    <definedName name="SIS063_F_Finansinessana1Paslaugaproduk56">#REF!</definedName>
    <definedName name="SIS063_F_Finansinessana1Paslaugaproduk57">#REF!</definedName>
    <definedName name="SIS063_F_Finansinessana1Paslaugaproduk58">#REF!</definedName>
    <definedName name="SIS063_F_Finansinessana1Paslaugaproduk8">#REF!</definedName>
    <definedName name="SIS063_F_Finansinessana1Paslaugaproduk9">#REF!</definedName>
    <definedName name="SIS063_F_Finansinessana1Pastatusildymo11">#REF!</definedName>
    <definedName name="SIS063_F_Finansinessana1Pastatusildymo12">#REF!</definedName>
    <definedName name="SIS063_F_Finansinessana1Pastatusildymo13">#REF!</definedName>
    <definedName name="SIS063_F_Finansinessana1Pastatusildymo14">#REF!</definedName>
    <definedName name="SIS063_F_Finansinessana1Pastatusildymo15">#REF!</definedName>
    <definedName name="SIS063_F_Finansinessana1Pastatusildymo16">#REF!</definedName>
    <definedName name="SIS063_F_Finansinessana1Pastatusildymo17">#REF!</definedName>
    <definedName name="SIS063_F_Finansinessana1Pastatusildymo18">#REF!</definedName>
    <definedName name="SIS063_F_Finansinessana1Pastatusildymo19">#REF!</definedName>
    <definedName name="SIS063_F_Finansinessana1Pastatusildymo20">#REF!</definedName>
    <definedName name="SIS063_F_Finansinessana1Pastatusildymo21">#REF!</definedName>
    <definedName name="SIS063_F_Finansinessana1Pastatusildymo22">#REF!</definedName>
    <definedName name="SIS063_F_Finansinessana1Pastatusildymo23">#REF!</definedName>
    <definedName name="SIS063_F_Finansinessana1Pastatusildymo24">#REF!</definedName>
    <definedName name="SIS063_F_Finansinessana1Silumosperdavi10">#REF!</definedName>
    <definedName name="SIS063_F_Finansinessana1Silumosperdavi11">#REF!</definedName>
    <definedName name="SIS063_F_Finansinessana1Silumosperdavi12">#REF!</definedName>
    <definedName name="SIS063_F_Finansinessana1Silumosperdavi13">#REF!</definedName>
    <definedName name="SIS063_F_Finansinessana1Silumosperdavi14">#REF!</definedName>
    <definedName name="SIS063_F_Finansinessana1Silumosperdavi15">#REF!</definedName>
    <definedName name="SIS063_F_Finansinessana1Silumosperdavi16">#REF!</definedName>
    <definedName name="SIS063_F_Gamybinespaski1Geriamojovande1">#REF!</definedName>
    <definedName name="SIS063_F_Gamybinespaski1Paslaugaproduk8">#REF!</definedName>
    <definedName name="SIS063_F_Gamybinespaski1Paslaugaproduk9">#REF!</definedName>
    <definedName name="SIS063_F_Gamybinespaski2Geriamojovande1">#REF!</definedName>
    <definedName name="SIS063_F_Gamybinespaski2Paslaugaproduk8">#REF!</definedName>
    <definedName name="SIS063_F_Gamybinespaski2Paslaugaproduk9">#REF!</definedName>
    <definedName name="SIS063_F_Gamybinespaski3Geriamojovande1">#REF!</definedName>
    <definedName name="SIS063_F_Gamybinespaski3Paslaugaproduk8">#REF!</definedName>
    <definedName name="SIS063_F_Gamybinespaski3Paslaugaproduk9">#REF!</definedName>
    <definedName name="SIS063_F_Gamybosobjektu1Geriamojovande1">#REF!</definedName>
    <definedName name="SIS063_F_Gamybosobjektu1Paslaugaproduk8">#REF!</definedName>
    <definedName name="SIS063_F_Gamybosobjektu1Paslaugaproduk9">#REF!</definedName>
    <definedName name="SIS063_F_Gamtiniudujubi1Geriamojovande1">#REF!</definedName>
    <definedName name="SIS063_F_Gamtiniudujubi1Paslaugaproduk8">#REF!</definedName>
    <definedName name="SIS063_F_Gamtiniudujubi1Paslaugaproduk9">#REF!</definedName>
    <definedName name="SIS063_F_Gamtiniudujuis1Geriamojovande1">#REF!</definedName>
    <definedName name="SIS063_F_Gamtiniudujuis1Paslaugaproduk8">#REF!</definedName>
    <definedName name="SIS063_F_Gamtiniudujuis1Paslaugaproduk9">#REF!</definedName>
    <definedName name="SIS063_F_Investiciniotu1Geriamojovande1">#REF!</definedName>
    <definedName name="SIS063_F_Investiciniotu1Paslaugaproduk8">#REF!</definedName>
    <definedName name="SIS063_F_Investiciniotu1Paslaugaproduk9">#REF!</definedName>
    <definedName name="SIS063_F_Iseitinespasal1Geriamojovande1">#REF!</definedName>
    <definedName name="SIS063_F_Iseitinespasal1Paslaugaproduk8">#REF!</definedName>
    <definedName name="SIS063_F_Iseitinespasal1Paslaugaproduk9">#REF!</definedName>
    <definedName name="SIS063_F_Itaptarnavimos1Geriamojovande1">#REF!</definedName>
    <definedName name="SIS063_F_Itaptarnavimos1Paslaugaproduk8">#REF!</definedName>
    <definedName name="SIS063_F_Itaptarnavimos1Paslaugaproduk9">#REF!</definedName>
    <definedName name="SIS063_F_Kanceliariness1Geriamojovande1">#REF!</definedName>
    <definedName name="SIS063_F_Kanceliariness1Paslaugaproduk8">#REF!</definedName>
    <definedName name="SIS063_F_Kanceliariness1Paslaugaproduk9">#REF!</definedName>
    <definedName name="SIS063_F_Kelionessanaud1Geriamojovande1">#REF!</definedName>
    <definedName name="SIS063_F_Kelionessanaud1Paslaugaproduk8">#REF!</definedName>
    <definedName name="SIS063_F_Kelionessanaud1Paslaugaproduk9">#REF!</definedName>
    <definedName name="SIS063_F_Kitoilgalaikio1Geriamojovande1">#REF!</definedName>
    <definedName name="SIS063_F_Kitoilgalaikio1Paslaugaproduk8">#REF!</definedName>
    <definedName name="SIS063_F_Kitoilgalaikio1Paslaugaproduk9">#REF!</definedName>
    <definedName name="SIS063_F_Kitomaterialau1Geriamojovande1">#REF!</definedName>
    <definedName name="SIS063_F_Kitomaterialau1Paslaugaproduk8">#REF!</definedName>
    <definedName name="SIS063_F_Kitomaterialau1Paslaugaproduk9">#REF!</definedName>
    <definedName name="SIS063_F_Kitonematerial1Geriamojovande1">#REF!</definedName>
    <definedName name="SIS063_F_Kitonematerial1Paslaugaproduk8">#REF!</definedName>
    <definedName name="SIS063_F_Kitonematerial1Paslaugaproduk9">#REF!</definedName>
    <definedName name="SIS063_F_Kitosadministr1Geriamojovande1">#REF!</definedName>
    <definedName name="SIS063_F_Kitosadministr1Paslaugaproduk8">#REF!</definedName>
    <definedName name="SIS063_F_Kitosadministr1Paslaugaproduk9">#REF!</definedName>
    <definedName name="SIS063_F_Kitosadministr2Geriamojovande1">#REF!</definedName>
    <definedName name="SIS063_F_Kitosadministr2Paslaugaproduk8">#REF!</definedName>
    <definedName name="SIS063_F_Kitosadministr2Paslaugaproduk9">#REF!</definedName>
    <definedName name="SIS063_F_Kitosadministr3Geriamojovande1">#REF!</definedName>
    <definedName name="SIS063_F_Kitosadministr3Paslaugaproduk8">#REF!</definedName>
    <definedName name="SIS063_F_Kitosadministr3Paslaugaproduk9">#REF!</definedName>
    <definedName name="SIS063_F_Kitoseinamojor1Geriamojovande1">#REF!</definedName>
    <definedName name="SIS063_F_Kitoseinamojor1Paslaugaproduk8">#REF!</definedName>
    <definedName name="SIS063_F_Kitoseinamojor1Paslaugaproduk9">#REF!</definedName>
    <definedName name="SIS063_F_Kitoseinamojor2Geriamojovande1">#REF!</definedName>
    <definedName name="SIS063_F_Kitoseinamojor2Paslaugaproduk8">#REF!</definedName>
    <definedName name="SIS063_F_Kitoseinamojor2Paslaugaproduk9">#REF!</definedName>
    <definedName name="SIS063_F_Kitoseinamojor3Geriamojovande1">#REF!</definedName>
    <definedName name="SIS063_F_Kitoseinamojor3Paslaugaproduk8">#REF!</definedName>
    <definedName name="SIS063_F_Kitoseinamojor3Paslaugaproduk9">#REF!</definedName>
    <definedName name="SIS063_F_Kitoseinamojor4Geriamojovande1">#REF!</definedName>
    <definedName name="SIS063_F_Kitoseinamojor4Paslaugaproduk8">#REF!</definedName>
    <definedName name="SIS063_F_Kitoseinamojor4Paslaugaproduk9">#REF!</definedName>
    <definedName name="SIS063_F_Kitoseinamojor5Geriamojovande1">#REF!</definedName>
    <definedName name="SIS063_F_Kitoseinamojor5Paslaugaproduk8">#REF!</definedName>
    <definedName name="SIS063_F_Kitoseinamojor5Paslaugaproduk9">#REF!</definedName>
    <definedName name="SIS063_F_Kitosfinansine1Geriamojovande1">#REF!</definedName>
    <definedName name="SIS063_F_Kitosfinansine1Paslaugaproduk8">#REF!</definedName>
    <definedName name="SIS063_F_Kitosfinansine1Paslaugaproduk9">#REF!</definedName>
    <definedName name="SIS063_F_Kitosfinansine2Geriamojovande1">#REF!</definedName>
    <definedName name="SIS063_F_Kitosfinansine2Paslaugaproduk8">#REF!</definedName>
    <definedName name="SIS063_F_Kitosfinansine2Paslaugaproduk9">#REF!</definedName>
    <definedName name="SIS063_F_Kitosirangospr1Geriamojovande1">#REF!</definedName>
    <definedName name="SIS063_F_Kitosirangospr1Paslaugaproduk8">#REF!</definedName>
    <definedName name="SIS063_F_Kitosirangospr1Paslaugaproduk9">#REF!</definedName>
    <definedName name="SIS063_F_Kitosirangospr2Geriamojovande1">#REF!</definedName>
    <definedName name="SIS063_F_Kitosirangospr2Paslaugaproduk8">#REF!</definedName>
    <definedName name="SIS063_F_Kitosirangospr2Paslaugaproduk9">#REF!</definedName>
    <definedName name="SIS063_F_Kitosirangospr3Geriamojovande1">#REF!</definedName>
    <definedName name="SIS063_F_Kitosirangospr3Paslaugaproduk8">#REF!</definedName>
    <definedName name="SIS063_F_Kitosirangospr3Paslaugaproduk9">#REF!</definedName>
    <definedName name="SIS063_F_Kitosirangospr4Geriamojovande1">#REF!</definedName>
    <definedName name="SIS063_F_Kitosirangospr4Paslaugaproduk8">#REF!</definedName>
    <definedName name="SIS063_F_Kitosirangospr4Paslaugaproduk9">#REF!</definedName>
    <definedName name="SIS063_F_Kitoskintamosi2Geriamojovande1">#REF!</definedName>
    <definedName name="SIS063_F_Kitoskintamosi2Paslaugaproduk8">#REF!</definedName>
    <definedName name="SIS063_F_Kitoskintamosi2Paslaugaproduk9">#REF!</definedName>
    <definedName name="SIS063_F_Kitoskintamosi3Geriamojovande1">#REF!</definedName>
    <definedName name="SIS063_F_Kitoskintamosi3Paslaugaproduk8">#REF!</definedName>
    <definedName name="SIS063_F_Kitoskintamosi3Paslaugaproduk9">#REF!</definedName>
    <definedName name="SIS063_F_Kitoskurorusie1Geriamojovande1">#REF!</definedName>
    <definedName name="SIS063_F_Kitoskurorusie1Paslaugaproduk8">#REF!</definedName>
    <definedName name="SIS063_F_Kitoskurorusie1Paslaugaproduk9">#REF!</definedName>
    <definedName name="SIS063_F_Kitoskurorusie2Geriamojovande1">#REF!</definedName>
    <definedName name="SIS063_F_Kitoskurorusie2Paslaugaproduk8">#REF!</definedName>
    <definedName name="SIS063_F_Kitoskurorusie2Paslaugaproduk9">#REF!</definedName>
    <definedName name="SIS063_F_Kitoskurorusie3Geriamojovande1">#REF!</definedName>
    <definedName name="SIS063_F_Kitoskurorusie3Paslaugaproduk8">#REF!</definedName>
    <definedName name="SIS063_F_Kitoskurorusie3Paslaugaproduk9">#REF!</definedName>
    <definedName name="SIS063_F_Kitoskurorusie4Geriamojovande1">#REF!</definedName>
    <definedName name="SIS063_F_Kitoskurorusie4Paslaugaproduk8">#REF!</definedName>
    <definedName name="SIS063_F_Kitoskurorusie4Paslaugaproduk9">#REF!</definedName>
    <definedName name="SIS063_F_Kitospaskirtie1Geriamojovande1">#REF!</definedName>
    <definedName name="SIS063_F_Kitospaskirtie1Paslaugaproduk8">#REF!</definedName>
    <definedName name="SIS063_F_Kitospaskirtie1Paslaugaproduk9">#REF!</definedName>
    <definedName name="SIS063_F_Kitospaskirtie2Geriamojovande1">#REF!</definedName>
    <definedName name="SIS063_F_Kitospaskirtie2Paslaugaproduk8">#REF!</definedName>
    <definedName name="SIS063_F_Kitospaskirtie2Paslaugaproduk9">#REF!</definedName>
    <definedName name="SIS063_F_Kitospaskirtie3Geriamojovande1">#REF!</definedName>
    <definedName name="SIS063_F_Kitospaskirtie3Paslaugaproduk8">#REF!</definedName>
    <definedName name="SIS063_F_Kitospaskirtie3Paslaugaproduk9">#REF!</definedName>
    <definedName name="SIS063_F_Kitospaskirtie4Geriamojovande1">#REF!</definedName>
    <definedName name="SIS063_F_Kitospaskirtie4Paslaugaproduk8">#REF!</definedName>
    <definedName name="SIS063_F_Kitospaskirtie4Paslaugaproduk9">#REF!</definedName>
    <definedName name="SIS063_F_Kitospaskirtie5Geriamojovande1">#REF!</definedName>
    <definedName name="SIS063_F_Kitospaskirtie5Paslaugaproduk8">#REF!</definedName>
    <definedName name="SIS063_F_Kitospaskirtie5Paslaugaproduk9">#REF!</definedName>
    <definedName name="SIS063_F_Kitospastovios1Balansavimasce2">#REF!</definedName>
    <definedName name="SIS063_F_Kitospastovios1Balansavimasce3">#REF!</definedName>
    <definedName name="SIS063_F_Kitospastovios1Balansavimasce4">#REF!</definedName>
    <definedName name="SIS063_F_Kitospastovios1Balansavimasce5">#REF!</definedName>
    <definedName name="SIS063_F_Kitospastovios1Balansavimasce6">#REF!</definedName>
    <definedName name="SIS063_F_Kitospastovios1Balansavimasce7">#REF!</definedName>
    <definedName name="SIS063_F_Kitospastovios1Balansavimasce8">#REF!</definedName>
    <definedName name="SIS063_F_Kitospastovios1Elektrosenergi1">#REF!</definedName>
    <definedName name="SIS063_F_Kitospastovios1Elektrosenergi2">#REF!</definedName>
    <definedName name="SIS063_F_Kitospastovios1Geriamojovande1">#REF!</definedName>
    <definedName name="SIS063_F_Kitospastovios1Karstovandensa2">#REF!</definedName>
    <definedName name="SIS063_F_Kitospastovios1Karstovandensa3">#REF!</definedName>
    <definedName name="SIS063_F_Kitospastovios1Karstovandensa4">#REF!</definedName>
    <definedName name="SIS063_F_Kitospastovios1Karstovandensa5">#REF!</definedName>
    <definedName name="SIS063_F_Kitospastovios1Karstovandensa6">#REF!</definedName>
    <definedName name="SIS063_F_Kitospastovios1Karstovandensa7">#REF!</definedName>
    <definedName name="SIS063_F_Kitospastovios1Karstovandensa8">#REF!</definedName>
    <definedName name="SIS063_F_Kitospastovios1Karstovandenst11">#REF!</definedName>
    <definedName name="SIS063_F_Kitospastovios1Karstovandenst12">#REF!</definedName>
    <definedName name="SIS063_F_Kitospastovios1Karstovandenst13">#REF!</definedName>
    <definedName name="SIS063_F_Kitospastovios1Karstovandenst14">#REF!</definedName>
    <definedName name="SIS063_F_Kitospastovios1Karstovandenst15">#REF!</definedName>
    <definedName name="SIS063_F_Kitospastovios1Karstovandenst16">#REF!</definedName>
    <definedName name="SIS063_F_Kitospastovios1Karstovandenst17">#REF!</definedName>
    <definedName name="SIS063_F_Kitospastovios1Karstovandenst18">#REF!</definedName>
    <definedName name="SIS063_F_Kitospastovios1Karstovandenst19">#REF!</definedName>
    <definedName name="SIS063_F_Kitospastovios1Karstovandenst20">#REF!</definedName>
    <definedName name="SIS063_F_Kitospastovios1Karstovandenst21">#REF!</definedName>
    <definedName name="SIS063_F_Kitospastovios1Karstovandenst22">#REF!</definedName>
    <definedName name="SIS063_F_Kitospastovios1Karstovandenst23">#REF!</definedName>
    <definedName name="SIS063_F_Kitospastovios1Karstovandenst24">#REF!</definedName>
    <definedName name="SIS063_F_Kitospastovios1Katiliniuirele10">#REF!</definedName>
    <definedName name="SIS063_F_Kitospastovios1Katiliniuirele11">#REF!</definedName>
    <definedName name="SIS063_F_Kitospastovios1Katiliniuirele12">#REF!</definedName>
    <definedName name="SIS063_F_Kitospastovios1Katiliniuirele13">#REF!</definedName>
    <definedName name="SIS063_F_Kitospastovios1Katiliniuirele14">#REF!</definedName>
    <definedName name="SIS063_F_Kitospastovios1Katiliniuirele15">#REF!</definedName>
    <definedName name="SIS063_F_Kitospastovios1Katiliniuirele16">#REF!</definedName>
    <definedName name="SIS063_F_Kitospastovios1Katiliniuirele3">#REF!</definedName>
    <definedName name="SIS063_F_Kitospastovios1Katiliniuirele4">#REF!</definedName>
    <definedName name="SIS063_F_Kitospastovios1Katiliniuirele5">#REF!</definedName>
    <definedName name="SIS063_F_Kitospastovios1Katiliniuirele6">#REF!</definedName>
    <definedName name="SIS063_F_Kitospastovios1Katiliniuirele7">#REF!</definedName>
    <definedName name="SIS063_F_Kitospastovios1Katiliniuirele8">#REF!</definedName>
    <definedName name="SIS063_F_Kitospastovios1Katiliniuirele9">#REF!</definedName>
    <definedName name="SIS063_F_Kitospastovios1Paslaugaproduk10">#REF!</definedName>
    <definedName name="SIS063_F_Kitospastovios1Paslaugaproduk11">#REF!</definedName>
    <definedName name="SIS063_F_Kitospastovios1Paslaugaproduk12">#REF!</definedName>
    <definedName name="SIS063_F_Kitospastovios1Paslaugaproduk13">#REF!</definedName>
    <definedName name="SIS063_F_Kitospastovios1Paslaugaproduk14">#REF!</definedName>
    <definedName name="SIS063_F_Kitospastovios1Paslaugaproduk15">#REF!</definedName>
    <definedName name="SIS063_F_Kitospastovios1Paslaugaproduk16">#REF!</definedName>
    <definedName name="SIS063_F_Kitospastovios1Paslaugaproduk17">#REF!</definedName>
    <definedName name="SIS063_F_Kitospastovios1Paslaugaproduk18">#REF!</definedName>
    <definedName name="SIS063_F_Kitospastovios1Paslaugaproduk19">#REF!</definedName>
    <definedName name="SIS063_F_Kitospastovios1Paslaugaproduk20">#REF!</definedName>
    <definedName name="SIS063_F_Kitospastovios1Paslaugaproduk21">#REF!</definedName>
    <definedName name="SIS063_F_Kitospastovios1Paslaugaproduk22">#REF!</definedName>
    <definedName name="SIS063_F_Kitospastovios1Paslaugaproduk23">#REF!</definedName>
    <definedName name="SIS063_F_Kitospastovios1Paslaugaproduk24">#REF!</definedName>
    <definedName name="SIS063_F_Kitospastovios1Paslaugaproduk25">#REF!</definedName>
    <definedName name="SIS063_F_Kitospastovios1Paslaugaproduk26">#REF!</definedName>
    <definedName name="SIS063_F_Kitospastovios1Paslaugaproduk27">#REF!</definedName>
    <definedName name="SIS063_F_Kitospastovios1Paslaugaproduk28">#REF!</definedName>
    <definedName name="SIS063_F_Kitospastovios1Paslaugaproduk29">#REF!</definedName>
    <definedName name="SIS063_F_Kitospastovios1Paslaugaproduk30">#REF!</definedName>
    <definedName name="SIS063_F_Kitospastovios1Paslaugaproduk31">#REF!</definedName>
    <definedName name="SIS063_F_Kitospastovios1Paslaugaproduk32">#REF!</definedName>
    <definedName name="SIS063_F_Kitospastovios1Paslaugaproduk33">#REF!</definedName>
    <definedName name="SIS063_F_Kitospastovios1Paslaugaproduk34">#REF!</definedName>
    <definedName name="SIS063_F_Kitospastovios1Paslaugaproduk35">#REF!</definedName>
    <definedName name="SIS063_F_Kitospastovios1Paslaugaproduk36">#REF!</definedName>
    <definedName name="SIS063_F_Kitospastovios1Paslaugaproduk37">#REF!</definedName>
    <definedName name="SIS063_F_Kitospastovios1Paslaugaproduk38">#REF!</definedName>
    <definedName name="SIS063_F_Kitospastovios1Paslaugaproduk39">#REF!</definedName>
    <definedName name="SIS063_F_Kitospastovios1Paslaugaproduk40">#REF!</definedName>
    <definedName name="SIS063_F_Kitospastovios1Paslaugaproduk41">#REF!</definedName>
    <definedName name="SIS063_F_Kitospastovios1Paslaugaproduk42">#REF!</definedName>
    <definedName name="SIS063_F_Kitospastovios1Paslaugaproduk43">#REF!</definedName>
    <definedName name="SIS063_F_Kitospastovios1Paslaugaproduk44">#REF!</definedName>
    <definedName name="SIS063_F_Kitospastovios1Paslaugaproduk45">#REF!</definedName>
    <definedName name="SIS063_F_Kitospastovios1Paslaugaproduk46">#REF!</definedName>
    <definedName name="SIS063_F_Kitospastovios1Paslaugaproduk47">#REF!</definedName>
    <definedName name="SIS063_F_Kitospastovios1Paslaugaproduk48">#REF!</definedName>
    <definedName name="SIS063_F_Kitospastovios1Paslaugaproduk49">#REF!</definedName>
    <definedName name="SIS063_F_Kitospastovios1Paslaugaproduk50">#REF!</definedName>
    <definedName name="SIS063_F_Kitospastovios1Paslaugaproduk51">#REF!</definedName>
    <definedName name="SIS063_F_Kitospastovios1Paslaugaproduk52">#REF!</definedName>
    <definedName name="SIS063_F_Kitospastovios1Paslaugaproduk53">#REF!</definedName>
    <definedName name="SIS063_F_Kitospastovios1Paslaugaproduk54">#REF!</definedName>
    <definedName name="SIS063_F_Kitospastovios1Paslaugaproduk55">#REF!</definedName>
    <definedName name="SIS063_F_Kitospastovios1Paslaugaproduk56">#REF!</definedName>
    <definedName name="SIS063_F_Kitospastovios1Paslaugaproduk57">#REF!</definedName>
    <definedName name="SIS063_F_Kitospastovios1Paslaugaproduk58">#REF!</definedName>
    <definedName name="SIS063_F_Kitospastovios1Paslaugaproduk8">#REF!</definedName>
    <definedName name="SIS063_F_Kitospastovios1Paslaugaproduk9">#REF!</definedName>
    <definedName name="SIS063_F_Kitospastovios1Pastatusildymo11">#REF!</definedName>
    <definedName name="SIS063_F_Kitospastovios1Pastatusildymo12">#REF!</definedName>
    <definedName name="SIS063_F_Kitospastovios1Pastatusildymo13">#REF!</definedName>
    <definedName name="SIS063_F_Kitospastovios1Pastatusildymo14">#REF!</definedName>
    <definedName name="SIS063_F_Kitospastovios1Pastatusildymo15">#REF!</definedName>
    <definedName name="SIS063_F_Kitospastovios1Pastatusildymo16">#REF!</definedName>
    <definedName name="SIS063_F_Kitospastovios1Pastatusildymo17">#REF!</definedName>
    <definedName name="SIS063_F_Kitospastovios1Pastatusildymo18">#REF!</definedName>
    <definedName name="SIS063_F_Kitospastovios1Pastatusildymo19">#REF!</definedName>
    <definedName name="SIS063_F_Kitospastovios1Pastatusildymo20">#REF!</definedName>
    <definedName name="SIS063_F_Kitospastovios1Pastatusildymo21">#REF!</definedName>
    <definedName name="SIS063_F_Kitospastovios1Pastatusildymo22">#REF!</definedName>
    <definedName name="SIS063_F_Kitospastovios1Pastatusildymo23">#REF!</definedName>
    <definedName name="SIS063_F_Kitospastovios1Pastatusildymo24">#REF!</definedName>
    <definedName name="SIS063_F_Kitospastovios1Silumosperdavi10">#REF!</definedName>
    <definedName name="SIS063_F_Kitospastovios1Silumosperdavi11">#REF!</definedName>
    <definedName name="SIS063_F_Kitospastovios1Silumosperdavi12">#REF!</definedName>
    <definedName name="SIS063_F_Kitospastovios1Silumosperdavi13">#REF!</definedName>
    <definedName name="SIS063_F_Kitospastovios1Silumosperdavi14">#REF!</definedName>
    <definedName name="SIS063_F_Kitospastovios1Silumosperdavi15">#REF!</definedName>
    <definedName name="SIS063_F_Kitospastovios1Silumosperdavi16">#REF!</definedName>
    <definedName name="SIS063_F_Kitospastovios2Geriamojovande1">#REF!</definedName>
    <definedName name="SIS063_F_Kitospastovios2Paslaugaproduk8">#REF!</definedName>
    <definedName name="SIS063_F_Kitospastovios2Paslaugaproduk9">#REF!</definedName>
    <definedName name="SIS063_F_Kitospastovios3Geriamojovande1">#REF!</definedName>
    <definedName name="SIS063_F_Kitospastovios3Paslaugaproduk8">#REF!</definedName>
    <definedName name="SIS063_F_Kitospastovios3Paslaugaproduk9">#REF!</definedName>
    <definedName name="SIS063_F_Kitosrinkodaro1Geriamojovande1">#REF!</definedName>
    <definedName name="SIS063_F_Kitosrinkodaro1Paslaugaproduk8">#REF!</definedName>
    <definedName name="SIS063_F_Kitosrinkodaro1Paslaugaproduk9">#REF!</definedName>
    <definedName name="SIS063_F_Kitosrinkodaro2Geriamojovande1">#REF!</definedName>
    <definedName name="SIS063_F_Kitosrinkodaro2Paslaugaproduk8">#REF!</definedName>
    <definedName name="SIS063_F_Kitosrinkodaro2Paslaugaproduk9">#REF!</definedName>
    <definedName name="SIS063_F_Kitossanaudoss1Geriamojovande1">#REF!</definedName>
    <definedName name="SIS063_F_Kitossanaudoss1Paslaugaproduk8">#REF!</definedName>
    <definedName name="SIS063_F_Kitossanaudoss1Paslaugaproduk9">#REF!</definedName>
    <definedName name="SIS063_F_Kitossanaudoss2Geriamojovande1">#REF!</definedName>
    <definedName name="SIS063_F_Kitossanaudoss2Paslaugaproduk8">#REF!</definedName>
    <definedName name="SIS063_F_Kitossanaudoss2Paslaugaproduk9">#REF!</definedName>
    <definedName name="SIS063_F_Kitossanaudoss3Geriamojovande1">#REF!</definedName>
    <definedName name="SIS063_F_Kitossanaudoss3Paslaugaproduk8">#REF!</definedName>
    <definedName name="SIS063_F_Kitossanaudoss3Paslaugaproduk9">#REF!</definedName>
    <definedName name="SIS063_F_Kitossanaudoss4Geriamojovande1">#REF!</definedName>
    <definedName name="SIS063_F_Kitossanaudoss4Paslaugaproduk8">#REF!</definedName>
    <definedName name="SIS063_F_Kitossanaudoss4Paslaugaproduk9">#REF!</definedName>
    <definedName name="SIS063_F_Kitossanaudoss5Geriamojovande1">#REF!</definedName>
    <definedName name="SIS063_F_Kitossanaudoss5Paslaugaproduk8">#REF!</definedName>
    <definedName name="SIS063_F_Kitossanaudoss5Paslaugaproduk9">#REF!</definedName>
    <definedName name="SIS063_F_Kitossanaudoss6Geriamojovande1">#REF!</definedName>
    <definedName name="SIS063_F_Kitossanaudoss6Paslaugaproduk8">#REF!</definedName>
    <definedName name="SIS063_F_Kitossanaudoss6Paslaugaproduk9">#REF!</definedName>
    <definedName name="SIS063_F_Kitossanaudoss7Geriamojovande1">#REF!</definedName>
    <definedName name="SIS063_F_Kitossanaudoss7Paslaugaproduk8">#REF!</definedName>
    <definedName name="SIS063_F_Kitossanaudoss7Paslaugaproduk9">#REF!</definedName>
    <definedName name="SIS063_F_Kitossupersona1Geriamojovande1">#REF!</definedName>
    <definedName name="SIS063_F_Kitossupersona1Paslaugaproduk8">#REF!</definedName>
    <definedName name="SIS063_F_Kitossupersona1Paslaugaproduk9">#REF!</definedName>
    <definedName name="SIS063_F_Kitossupersona2Geriamojovande1">#REF!</definedName>
    <definedName name="SIS063_F_Kitossupersona2Paslaugaproduk8">#REF!</definedName>
    <definedName name="SIS063_F_Kitossupersona2Paslaugaproduk9">#REF!</definedName>
    <definedName name="SIS063_F_Kitossupersona3Geriamojovande1">#REF!</definedName>
    <definedName name="SIS063_F_Kitossupersona3Paslaugaproduk8">#REF!</definedName>
    <definedName name="SIS063_F_Kitossupersona3Paslaugaproduk9">#REF!</definedName>
    <definedName name="SIS063_F_Kitossupersona4Geriamojovande1">#REF!</definedName>
    <definedName name="SIS063_F_Kitossupersona4Paslaugaproduk8">#REF!</definedName>
    <definedName name="SIS063_F_Kitossupersona4Paslaugaproduk9">#REF!</definedName>
    <definedName name="SIS063_F_Kitumasinuirir1Geriamojovande1">#REF!</definedName>
    <definedName name="SIS063_F_Kitumasinuirir1Paslaugaproduk8">#REF!</definedName>
    <definedName name="SIS063_F_Kitumasinuirir1Paslaugaproduk9">#REF!</definedName>
    <definedName name="SIS063_F_Kitumokesciuva1Geriamojovande1">#REF!</definedName>
    <definedName name="SIS063_F_Kitumokesciuva1Paslaugaproduk8">#REF!</definedName>
    <definedName name="SIS063_F_Kitumokesciuva1Paslaugaproduk9">#REF!</definedName>
    <definedName name="SIS063_F_Kituobjektunur1Geriamojovande1">#REF!</definedName>
    <definedName name="SIS063_F_Kituobjektunur1Paslaugaproduk8">#REF!</definedName>
    <definedName name="SIS063_F_Kituobjektunur1Paslaugaproduk9">#REF!</definedName>
    <definedName name="SIS063_F_Komunalinespas1Geriamojovande1">#REF!</definedName>
    <definedName name="SIS063_F_Komunalinespas1Paslaugaproduk8">#REF!</definedName>
    <definedName name="SIS063_F_Komunalinespas1Paslaugaproduk9">#REF!</definedName>
    <definedName name="SIS063_F_Komunaliniupas1Geriamojovande1">#REF!</definedName>
    <definedName name="SIS063_F_Komunaliniupas1Paslaugaproduk8">#REF!</definedName>
    <definedName name="SIS063_F_Komunaliniupas1Paslaugaproduk9">#REF!</definedName>
    <definedName name="SIS063_F_Konsultacinesp1Geriamojovande1">#REF!</definedName>
    <definedName name="SIS063_F_Konsultacinesp1Paslaugaproduk8">#REF!</definedName>
    <definedName name="SIS063_F_Konsultacinesp1Paslaugaproduk9">#REF!</definedName>
    <definedName name="SIS063_F_Labdaraparamas1Geriamojovande1">#REF!</definedName>
    <definedName name="SIS063_F_Labdaraparamas1Paslaugaproduk8">#REF!</definedName>
    <definedName name="SIS063_F_Labdaraparamas1Paslaugaproduk9">#REF!</definedName>
    <definedName name="SIS063_F_Laboratoriniai1Geriamojovande1">#REF!</definedName>
    <definedName name="SIS063_F_Laboratoriniai1Paslaugaproduk8">#REF!</definedName>
    <definedName name="SIS063_F_Laboratoriniai1Paslaugaproduk9">#REF!</definedName>
    <definedName name="SIS063_F_Likviduotonura1Geriamojovande1">#REF!</definedName>
    <definedName name="SIS063_F_Likviduotonura1Paslaugaproduk8">#REF!</definedName>
    <definedName name="SIS063_F_Likviduotonura1Paslaugaproduk9">#REF!</definedName>
    <definedName name="SIS063_F_Masinuirirengi1Geriamojovande1">#REF!</definedName>
    <definedName name="SIS063_F_Masinuirirengi1Paslaugaproduk8">#REF!</definedName>
    <definedName name="SIS063_F_Masinuirirengi1Paslaugaproduk9">#REF!</definedName>
    <definedName name="SIS063_F_Masinuirirengi2Geriamojovande1">#REF!</definedName>
    <definedName name="SIS063_F_Masinuirirengi2Paslaugaproduk8">#REF!</definedName>
    <definedName name="SIS063_F_Masinuirirengi2Paslaugaproduk9">#REF!</definedName>
    <definedName name="SIS063_F_Masinuirirengi3Geriamojovande1">#REF!</definedName>
    <definedName name="SIS063_F_Masinuirirengi3Paslaugaproduk8">#REF!</definedName>
    <definedName name="SIS063_F_Masinuirirengi3Paslaugaproduk9">#REF!</definedName>
    <definedName name="SIS063_F_Masinuirirengi4Geriamojovande1">#REF!</definedName>
    <definedName name="SIS063_F_Masinuirirengi4Paslaugaproduk8">#REF!</definedName>
    <definedName name="SIS063_F_Masinuirirengi4Paslaugaproduk9">#REF!</definedName>
    <definedName name="SIS063_F_Mazavercioinve1Geriamojovande1">#REF!</definedName>
    <definedName name="SIS063_F_Mazavercioinve1Paslaugaproduk8">#REF!</definedName>
    <definedName name="SIS063_F_Mazavercioinve1Paslaugaproduk9">#REF!</definedName>
    <definedName name="SIS063_F_Mazutoisigijim1Geriamojovande1">#REF!</definedName>
    <definedName name="SIS063_F_Mazutoisigijim1Paslaugaproduk8">#REF!</definedName>
    <definedName name="SIS063_F_Mazutoisigijim1Paslaugaproduk9">#REF!</definedName>
    <definedName name="SIS063_F_Medienosisigij1Geriamojovande1">#REF!</definedName>
    <definedName name="SIS063_F_Medienosisigij1Paslaugaproduk8">#REF!</definedName>
    <definedName name="SIS063_F_Medienosisigij1Paslaugaproduk9">#REF!</definedName>
    <definedName name="SIS063_F_Medziaguzaliav1Geriamojovande1">#REF!</definedName>
    <definedName name="SIS063_F_Medziaguzaliav1Paslaugaproduk8">#REF!</definedName>
    <definedName name="SIS063_F_Medziaguzaliav1Paslaugaproduk9">#REF!</definedName>
    <definedName name="SIS063_F_Medziaguzaliav2Geriamojovande1">#REF!</definedName>
    <definedName name="SIS063_F_Medziaguzaliav2Paslaugaproduk8">#REF!</definedName>
    <definedName name="SIS063_F_Medziaguzaliav2Paslaugaproduk9">#REF!</definedName>
    <definedName name="SIS063_F_Medziaguzaliav3Geriamojovande1">#REF!</definedName>
    <definedName name="SIS063_F_Medziaguzaliav3Paslaugaproduk8">#REF!</definedName>
    <definedName name="SIS063_F_Medziaguzaliav3Paslaugaproduk9">#REF!</definedName>
    <definedName name="SIS063_F_Medziaguzaliav4Geriamojovande1">#REF!</definedName>
    <definedName name="SIS063_F_Medziaguzaliav4Paslaugaproduk8">#REF!</definedName>
    <definedName name="SIS063_F_Medziaguzaliav4Paslaugaproduk9">#REF!</definedName>
    <definedName name="SIS063_F_Medziaguzaliav5Geriamojovande1">#REF!</definedName>
    <definedName name="SIS063_F_Medziaguzaliav5Paslaugaproduk8">#REF!</definedName>
    <definedName name="SIS063_F_Medziaguzaliav5Paslaugaproduk9">#REF!</definedName>
    <definedName name="SIS063_F_Metrologinespa1Geriamojovande1">#REF!</definedName>
    <definedName name="SIS063_F_Metrologinespa1Paslaugaproduk8">#REF!</definedName>
    <definedName name="SIS063_F_Metrologinespa1Paslaugaproduk9">#REF!</definedName>
    <definedName name="SIS063_F_Mokesciusanaud1Balansavimasce2">#REF!</definedName>
    <definedName name="SIS063_F_Mokesciusanaud1Balansavimasce3">#REF!</definedName>
    <definedName name="SIS063_F_Mokesciusanaud1Balansavimasce4">#REF!</definedName>
    <definedName name="SIS063_F_Mokesciusanaud1Balansavimasce5">#REF!</definedName>
    <definedName name="SIS063_F_Mokesciusanaud1Balansavimasce6">#REF!</definedName>
    <definedName name="SIS063_F_Mokesciusanaud1Balansavimasce7">#REF!</definedName>
    <definedName name="SIS063_F_Mokesciusanaud1Balansavimasce8">#REF!</definedName>
    <definedName name="SIS063_F_Mokesciusanaud1Elektrosenergi1">#REF!</definedName>
    <definedName name="SIS063_F_Mokesciusanaud1Elektrosenergi2">#REF!</definedName>
    <definedName name="SIS063_F_Mokesciusanaud1Geriamojovande1">#REF!</definedName>
    <definedName name="SIS063_F_Mokesciusanaud1Karstovandensa2">#REF!</definedName>
    <definedName name="SIS063_F_Mokesciusanaud1Karstovandensa3">#REF!</definedName>
    <definedName name="SIS063_F_Mokesciusanaud1Karstovandensa4">#REF!</definedName>
    <definedName name="SIS063_F_Mokesciusanaud1Karstovandensa5">#REF!</definedName>
    <definedName name="SIS063_F_Mokesciusanaud1Karstovandensa6">#REF!</definedName>
    <definedName name="SIS063_F_Mokesciusanaud1Karstovandensa7">#REF!</definedName>
    <definedName name="SIS063_F_Mokesciusanaud1Karstovandensa8">#REF!</definedName>
    <definedName name="SIS063_F_Mokesciusanaud1Karstovandenst11">#REF!</definedName>
    <definedName name="SIS063_F_Mokesciusanaud1Karstovandenst12">#REF!</definedName>
    <definedName name="SIS063_F_Mokesciusanaud1Karstovandenst13">#REF!</definedName>
    <definedName name="SIS063_F_Mokesciusanaud1Karstovandenst14">#REF!</definedName>
    <definedName name="SIS063_F_Mokesciusanaud1Karstovandenst15">#REF!</definedName>
    <definedName name="SIS063_F_Mokesciusanaud1Karstovandenst16">#REF!</definedName>
    <definedName name="SIS063_F_Mokesciusanaud1Karstovandenst17">#REF!</definedName>
    <definedName name="SIS063_F_Mokesciusanaud1Karstovandenst18">#REF!</definedName>
    <definedName name="SIS063_F_Mokesciusanaud1Karstovandenst19">#REF!</definedName>
    <definedName name="SIS063_F_Mokesciusanaud1Karstovandenst20">#REF!</definedName>
    <definedName name="SIS063_F_Mokesciusanaud1Karstovandenst21">#REF!</definedName>
    <definedName name="SIS063_F_Mokesciusanaud1Karstovandenst22">#REF!</definedName>
    <definedName name="SIS063_F_Mokesciusanaud1Karstovandenst23">#REF!</definedName>
    <definedName name="SIS063_F_Mokesciusanaud1Karstovandenst24">#REF!</definedName>
    <definedName name="SIS063_F_Mokesciusanaud1Katiliniuirele10">#REF!</definedName>
    <definedName name="SIS063_F_Mokesciusanaud1Katiliniuirele11">#REF!</definedName>
    <definedName name="SIS063_F_Mokesciusanaud1Katiliniuirele12">#REF!</definedName>
    <definedName name="SIS063_F_Mokesciusanaud1Katiliniuirele13">#REF!</definedName>
    <definedName name="SIS063_F_Mokesciusanaud1Katiliniuirele14">#REF!</definedName>
    <definedName name="SIS063_F_Mokesciusanaud1Katiliniuirele15">#REF!</definedName>
    <definedName name="SIS063_F_Mokesciusanaud1Katiliniuirele16">#REF!</definedName>
    <definedName name="SIS063_F_Mokesciusanaud1Katiliniuirele3">#REF!</definedName>
    <definedName name="SIS063_F_Mokesciusanaud1Katiliniuirele4">#REF!</definedName>
    <definedName name="SIS063_F_Mokesciusanaud1Katiliniuirele5">#REF!</definedName>
    <definedName name="SIS063_F_Mokesciusanaud1Katiliniuirele6">#REF!</definedName>
    <definedName name="SIS063_F_Mokesciusanaud1Katiliniuirele7">#REF!</definedName>
    <definedName name="SIS063_F_Mokesciusanaud1Katiliniuirele8">#REF!</definedName>
    <definedName name="SIS063_F_Mokesciusanaud1Katiliniuirele9">#REF!</definedName>
    <definedName name="SIS063_F_Mokesciusanaud1Paslaugaproduk10">#REF!</definedName>
    <definedName name="SIS063_F_Mokesciusanaud1Paslaugaproduk11">#REF!</definedName>
    <definedName name="SIS063_F_Mokesciusanaud1Paslaugaproduk12">#REF!</definedName>
    <definedName name="SIS063_F_Mokesciusanaud1Paslaugaproduk13">#REF!</definedName>
    <definedName name="SIS063_F_Mokesciusanaud1Paslaugaproduk14">#REF!</definedName>
    <definedName name="SIS063_F_Mokesciusanaud1Paslaugaproduk15">#REF!</definedName>
    <definedName name="SIS063_F_Mokesciusanaud1Paslaugaproduk16">#REF!</definedName>
    <definedName name="SIS063_F_Mokesciusanaud1Paslaugaproduk17">#REF!</definedName>
    <definedName name="SIS063_F_Mokesciusanaud1Paslaugaproduk18">#REF!</definedName>
    <definedName name="SIS063_F_Mokesciusanaud1Paslaugaproduk19">#REF!</definedName>
    <definedName name="SIS063_F_Mokesciusanaud1Paslaugaproduk20">#REF!</definedName>
    <definedName name="SIS063_F_Mokesciusanaud1Paslaugaproduk21">#REF!</definedName>
    <definedName name="SIS063_F_Mokesciusanaud1Paslaugaproduk22">#REF!</definedName>
    <definedName name="SIS063_F_Mokesciusanaud1Paslaugaproduk23">#REF!</definedName>
    <definedName name="SIS063_F_Mokesciusanaud1Paslaugaproduk24">#REF!</definedName>
    <definedName name="SIS063_F_Mokesciusanaud1Paslaugaproduk25">#REF!</definedName>
    <definedName name="SIS063_F_Mokesciusanaud1Paslaugaproduk26">#REF!</definedName>
    <definedName name="SIS063_F_Mokesciusanaud1Paslaugaproduk27">#REF!</definedName>
    <definedName name="SIS063_F_Mokesciusanaud1Paslaugaproduk28">#REF!</definedName>
    <definedName name="SIS063_F_Mokesciusanaud1Paslaugaproduk29">#REF!</definedName>
    <definedName name="SIS063_F_Mokesciusanaud1Paslaugaproduk30">#REF!</definedName>
    <definedName name="SIS063_F_Mokesciusanaud1Paslaugaproduk31">#REF!</definedName>
    <definedName name="SIS063_F_Mokesciusanaud1Paslaugaproduk32">#REF!</definedName>
    <definedName name="SIS063_F_Mokesciusanaud1Paslaugaproduk33">#REF!</definedName>
    <definedName name="SIS063_F_Mokesciusanaud1Paslaugaproduk34">#REF!</definedName>
    <definedName name="SIS063_F_Mokesciusanaud1Paslaugaproduk35">#REF!</definedName>
    <definedName name="SIS063_F_Mokesciusanaud1Paslaugaproduk36">#REF!</definedName>
    <definedName name="SIS063_F_Mokesciusanaud1Paslaugaproduk37">#REF!</definedName>
    <definedName name="SIS063_F_Mokesciusanaud1Paslaugaproduk38">#REF!</definedName>
    <definedName name="SIS063_F_Mokesciusanaud1Paslaugaproduk39">#REF!</definedName>
    <definedName name="SIS063_F_Mokesciusanaud1Paslaugaproduk40">#REF!</definedName>
    <definedName name="SIS063_F_Mokesciusanaud1Paslaugaproduk41">#REF!</definedName>
    <definedName name="SIS063_F_Mokesciusanaud1Paslaugaproduk42">#REF!</definedName>
    <definedName name="SIS063_F_Mokesciusanaud1Paslaugaproduk43">#REF!</definedName>
    <definedName name="SIS063_F_Mokesciusanaud1Paslaugaproduk44">#REF!</definedName>
    <definedName name="SIS063_F_Mokesciusanaud1Paslaugaproduk45">#REF!</definedName>
    <definedName name="SIS063_F_Mokesciusanaud1Paslaugaproduk46">#REF!</definedName>
    <definedName name="SIS063_F_Mokesciusanaud1Paslaugaproduk47">#REF!</definedName>
    <definedName name="SIS063_F_Mokesciusanaud1Paslaugaproduk48">#REF!</definedName>
    <definedName name="SIS063_F_Mokesciusanaud1Paslaugaproduk49">#REF!</definedName>
    <definedName name="SIS063_F_Mokesciusanaud1Paslaugaproduk50">#REF!</definedName>
    <definedName name="SIS063_F_Mokesciusanaud1Paslaugaproduk51">#REF!</definedName>
    <definedName name="SIS063_F_Mokesciusanaud1Paslaugaproduk52">#REF!</definedName>
    <definedName name="SIS063_F_Mokesciusanaud1Paslaugaproduk53">#REF!</definedName>
    <definedName name="SIS063_F_Mokesciusanaud1Paslaugaproduk54">#REF!</definedName>
    <definedName name="SIS063_F_Mokesciusanaud1Paslaugaproduk55">#REF!</definedName>
    <definedName name="SIS063_F_Mokesciusanaud1Paslaugaproduk56">#REF!</definedName>
    <definedName name="SIS063_F_Mokesciusanaud1Paslaugaproduk57">#REF!</definedName>
    <definedName name="SIS063_F_Mokesciusanaud1Paslaugaproduk58">#REF!</definedName>
    <definedName name="SIS063_F_Mokesciusanaud1Paslaugaproduk8">#REF!</definedName>
    <definedName name="SIS063_F_Mokesciusanaud1Paslaugaproduk9">#REF!</definedName>
    <definedName name="SIS063_F_Mokesciusanaud1Pastatusildymo11">#REF!</definedName>
    <definedName name="SIS063_F_Mokesciusanaud1Pastatusildymo12">#REF!</definedName>
    <definedName name="SIS063_F_Mokesciusanaud1Pastatusildymo13">#REF!</definedName>
    <definedName name="SIS063_F_Mokesciusanaud1Pastatusildymo14">#REF!</definedName>
    <definedName name="SIS063_F_Mokesciusanaud1Pastatusildymo15">#REF!</definedName>
    <definedName name="SIS063_F_Mokesciusanaud1Pastatusildymo16">#REF!</definedName>
    <definedName name="SIS063_F_Mokesciusanaud1Pastatusildymo17">#REF!</definedName>
    <definedName name="SIS063_F_Mokesciusanaud1Pastatusildymo18">#REF!</definedName>
    <definedName name="SIS063_F_Mokesciusanaud1Pastatusildymo19">#REF!</definedName>
    <definedName name="SIS063_F_Mokesciusanaud1Pastatusildymo20">#REF!</definedName>
    <definedName name="SIS063_F_Mokesciusanaud1Pastatusildymo21">#REF!</definedName>
    <definedName name="SIS063_F_Mokesciusanaud1Pastatusildymo22">#REF!</definedName>
    <definedName name="SIS063_F_Mokesciusanaud1Pastatusildymo23">#REF!</definedName>
    <definedName name="SIS063_F_Mokesciusanaud1Pastatusildymo24">#REF!</definedName>
    <definedName name="SIS063_F_Mokesciusanaud1Silumosperdavi10">#REF!</definedName>
    <definedName name="SIS063_F_Mokesciusanaud1Silumosperdavi11">#REF!</definedName>
    <definedName name="SIS063_F_Mokesciusanaud1Silumosperdavi12">#REF!</definedName>
    <definedName name="SIS063_F_Mokesciusanaud1Silumosperdavi13">#REF!</definedName>
    <definedName name="SIS063_F_Mokesciusanaud1Silumosperdavi14">#REF!</definedName>
    <definedName name="SIS063_F_Mokesciusanaud1Silumosperdavi15">#REF!</definedName>
    <definedName name="SIS063_F_Mokesciusanaud1Silumosperdavi16">#REF!</definedName>
    <definedName name="SIS063_F_Mokymukvalifik1Geriamojovande1">#REF!</definedName>
    <definedName name="SIS063_F_Mokymukvalifik1Paslaugaproduk8">#REF!</definedName>
    <definedName name="SIS063_F_Mokymukvalifik1Paslaugaproduk9">#REF!</definedName>
    <definedName name="SIS063_F_Muitinesireksp1Geriamojovande1">#REF!</definedName>
    <definedName name="SIS063_F_Muitinesireksp1Paslaugaproduk8">#REF!</definedName>
    <definedName name="SIS063_F_Muitinesireksp1Paslaugaproduk9">#REF!</definedName>
    <definedName name="SIS063_F_Narystesstojam1Geriamojovande1">#REF!</definedName>
    <definedName name="SIS063_F_Narystesstojam1Paslaugaproduk8">#REF!</definedName>
    <definedName name="SIS063_F_Narystesstojam1Paslaugaproduk9">#REF!</definedName>
    <definedName name="SIS063_F_Neigiamosmoket1Geriamojovande1">#REF!</definedName>
    <definedName name="SIS063_F_Neigiamosmoket1Paslaugaproduk8">#REF!</definedName>
    <definedName name="SIS063_F_Neigiamosmoket1Paslaugaproduk9">#REF!</definedName>
    <definedName name="SIS063_F_Nekilnojamotur1Geriamojovande1">#REF!</definedName>
    <definedName name="SIS063_F_Nekilnojamotur1Paslaugaproduk8">#REF!</definedName>
    <definedName name="SIS063_F_Nekilnojamotur1Paslaugaproduk9">#REF!</definedName>
    <definedName name="SIS063_F_Nuotekutvarkym1Geriamojovande1">#REF!</definedName>
    <definedName name="SIS063_F_Nuotekutvarkym1Paslaugaproduk8">#REF!</definedName>
    <definedName name="SIS063_F_Nuotekutvarkym1Paslaugaproduk9">#REF!</definedName>
    <definedName name="SIS063_F_Nuotolinesduom1Geriamojovande1">#REF!</definedName>
    <definedName name="SIS063_F_Nuotolinesduom1Paslaugaproduk8">#REF!</definedName>
    <definedName name="SIS063_F_Nuotolinesduom1Paslaugaproduk9">#REF!</definedName>
    <definedName name="SIS063_F_Nurasytuatsisk1Geriamojovande1">#REF!</definedName>
    <definedName name="SIS063_F_Nurasytuatsisk1Paslaugaproduk8">#REF!</definedName>
    <definedName name="SIS063_F_Nurasytuatsisk1Paslaugaproduk9">#REF!</definedName>
    <definedName name="SIS063_F_Nusidevejimoam1Balansavimasce2">#REF!</definedName>
    <definedName name="SIS063_F_Nusidevejimoam1Balansavimasce3">#REF!</definedName>
    <definedName name="SIS063_F_Nusidevejimoam1Balansavimasce4">#REF!</definedName>
    <definedName name="SIS063_F_Nusidevejimoam1Balansavimasce5">#REF!</definedName>
    <definedName name="SIS063_F_Nusidevejimoam1Balansavimasce6">#REF!</definedName>
    <definedName name="SIS063_F_Nusidevejimoam1Balansavimasce7">#REF!</definedName>
    <definedName name="SIS063_F_Nusidevejimoam1Balansavimasce8">#REF!</definedName>
    <definedName name="SIS063_F_Nusidevejimoam1Elektrosenergi1">#REF!</definedName>
    <definedName name="SIS063_F_Nusidevejimoam1Elektrosenergi2">#REF!</definedName>
    <definedName name="SIS063_F_Nusidevejimoam1Geriamojovande1">#REF!</definedName>
    <definedName name="SIS063_F_Nusidevejimoam1Karstovandensa2">#REF!</definedName>
    <definedName name="SIS063_F_Nusidevejimoam1Karstovandensa3">#REF!</definedName>
    <definedName name="SIS063_F_Nusidevejimoam1Karstovandensa4">#REF!</definedName>
    <definedName name="SIS063_F_Nusidevejimoam1Karstovandensa5">#REF!</definedName>
    <definedName name="SIS063_F_Nusidevejimoam1Karstovandensa6">#REF!</definedName>
    <definedName name="SIS063_F_Nusidevejimoam1Karstovandensa7">#REF!</definedName>
    <definedName name="SIS063_F_Nusidevejimoam1Karstovandensa8">#REF!</definedName>
    <definedName name="SIS063_F_Nusidevejimoam1Karstovandenst11">#REF!</definedName>
    <definedName name="SIS063_F_Nusidevejimoam1Karstovandenst12">#REF!</definedName>
    <definedName name="SIS063_F_Nusidevejimoam1Karstovandenst13">#REF!</definedName>
    <definedName name="SIS063_F_Nusidevejimoam1Karstovandenst14">#REF!</definedName>
    <definedName name="SIS063_F_Nusidevejimoam1Karstovandenst15">#REF!</definedName>
    <definedName name="SIS063_F_Nusidevejimoam1Karstovandenst16">#REF!</definedName>
    <definedName name="SIS063_F_Nusidevejimoam1Karstovandenst17">#REF!</definedName>
    <definedName name="SIS063_F_Nusidevejimoam1Karstovandenst18">#REF!</definedName>
    <definedName name="SIS063_F_Nusidevejimoam1Karstovandenst19">#REF!</definedName>
    <definedName name="SIS063_F_Nusidevejimoam1Karstovandenst20">#REF!</definedName>
    <definedName name="SIS063_F_Nusidevejimoam1Karstovandenst21">#REF!</definedName>
    <definedName name="SIS063_F_Nusidevejimoam1Karstovandenst22">#REF!</definedName>
    <definedName name="SIS063_F_Nusidevejimoam1Karstovandenst23">#REF!</definedName>
    <definedName name="SIS063_F_Nusidevejimoam1Karstovandenst24">#REF!</definedName>
    <definedName name="SIS063_F_Nusidevejimoam1Katiliniuirele10">#REF!</definedName>
    <definedName name="SIS063_F_Nusidevejimoam1Katiliniuirele11">#REF!</definedName>
    <definedName name="SIS063_F_Nusidevejimoam1Katiliniuirele12">#REF!</definedName>
    <definedName name="SIS063_F_Nusidevejimoam1Katiliniuirele13">#REF!</definedName>
    <definedName name="SIS063_F_Nusidevejimoam1Katiliniuirele14">#REF!</definedName>
    <definedName name="SIS063_F_Nusidevejimoam1Katiliniuirele15">#REF!</definedName>
    <definedName name="SIS063_F_Nusidevejimoam1Katiliniuirele16">#REF!</definedName>
    <definedName name="SIS063_F_Nusidevejimoam1Katiliniuirele3">#REF!</definedName>
    <definedName name="SIS063_F_Nusidevejimoam1Katiliniuirele4">#REF!</definedName>
    <definedName name="SIS063_F_Nusidevejimoam1Katiliniuirele5">#REF!</definedName>
    <definedName name="SIS063_F_Nusidevejimoam1Katiliniuirele6">#REF!</definedName>
    <definedName name="SIS063_F_Nusidevejimoam1Katiliniuirele7">#REF!</definedName>
    <definedName name="SIS063_F_Nusidevejimoam1Katiliniuirele8">#REF!</definedName>
    <definedName name="SIS063_F_Nusidevejimoam1Katiliniuirele9">#REF!</definedName>
    <definedName name="SIS063_F_Nusidevejimoam1Paslaugaproduk10">#REF!</definedName>
    <definedName name="SIS063_F_Nusidevejimoam1Paslaugaproduk11">#REF!</definedName>
    <definedName name="SIS063_F_Nusidevejimoam1Paslaugaproduk12">#REF!</definedName>
    <definedName name="SIS063_F_Nusidevejimoam1Paslaugaproduk13">#REF!</definedName>
    <definedName name="SIS063_F_Nusidevejimoam1Paslaugaproduk14">#REF!</definedName>
    <definedName name="SIS063_F_Nusidevejimoam1Paslaugaproduk15">#REF!</definedName>
    <definedName name="SIS063_F_Nusidevejimoam1Paslaugaproduk16">#REF!</definedName>
    <definedName name="SIS063_F_Nusidevejimoam1Paslaugaproduk17">#REF!</definedName>
    <definedName name="SIS063_F_Nusidevejimoam1Paslaugaproduk18">#REF!</definedName>
    <definedName name="SIS063_F_Nusidevejimoam1Paslaugaproduk19">#REF!</definedName>
    <definedName name="SIS063_F_Nusidevejimoam1Paslaugaproduk20">#REF!</definedName>
    <definedName name="SIS063_F_Nusidevejimoam1Paslaugaproduk21">#REF!</definedName>
    <definedName name="SIS063_F_Nusidevejimoam1Paslaugaproduk22">#REF!</definedName>
    <definedName name="SIS063_F_Nusidevejimoam1Paslaugaproduk23">#REF!</definedName>
    <definedName name="SIS063_F_Nusidevejimoam1Paslaugaproduk24">#REF!</definedName>
    <definedName name="SIS063_F_Nusidevejimoam1Paslaugaproduk25">#REF!</definedName>
    <definedName name="SIS063_F_Nusidevejimoam1Paslaugaproduk26">#REF!</definedName>
    <definedName name="SIS063_F_Nusidevejimoam1Paslaugaproduk27">#REF!</definedName>
    <definedName name="SIS063_F_Nusidevejimoam1Paslaugaproduk28">#REF!</definedName>
    <definedName name="SIS063_F_Nusidevejimoam1Paslaugaproduk29">#REF!</definedName>
    <definedName name="SIS063_F_Nusidevejimoam1Paslaugaproduk30">#REF!</definedName>
    <definedName name="SIS063_F_Nusidevejimoam1Paslaugaproduk31">#REF!</definedName>
    <definedName name="SIS063_F_Nusidevejimoam1Paslaugaproduk32">#REF!</definedName>
    <definedName name="SIS063_F_Nusidevejimoam1Paslaugaproduk33">#REF!</definedName>
    <definedName name="SIS063_F_Nusidevejimoam1Paslaugaproduk34">#REF!</definedName>
    <definedName name="SIS063_F_Nusidevejimoam1Paslaugaproduk35">#REF!</definedName>
    <definedName name="SIS063_F_Nusidevejimoam1Paslaugaproduk36">#REF!</definedName>
    <definedName name="SIS063_F_Nusidevejimoam1Paslaugaproduk37">#REF!</definedName>
    <definedName name="SIS063_F_Nusidevejimoam1Paslaugaproduk38">#REF!</definedName>
    <definedName name="SIS063_F_Nusidevejimoam1Paslaugaproduk39">#REF!</definedName>
    <definedName name="SIS063_F_Nusidevejimoam1Paslaugaproduk40">#REF!</definedName>
    <definedName name="SIS063_F_Nusidevejimoam1Paslaugaproduk41">#REF!</definedName>
    <definedName name="SIS063_F_Nusidevejimoam1Paslaugaproduk42">#REF!</definedName>
    <definedName name="SIS063_F_Nusidevejimoam1Paslaugaproduk43">#REF!</definedName>
    <definedName name="SIS063_F_Nusidevejimoam1Paslaugaproduk44">#REF!</definedName>
    <definedName name="SIS063_F_Nusidevejimoam1Paslaugaproduk45">#REF!</definedName>
    <definedName name="SIS063_F_Nusidevejimoam1Paslaugaproduk46">#REF!</definedName>
    <definedName name="SIS063_F_Nusidevejimoam1Paslaugaproduk47">#REF!</definedName>
    <definedName name="SIS063_F_Nusidevejimoam1Paslaugaproduk48">#REF!</definedName>
    <definedName name="SIS063_F_Nusidevejimoam1Paslaugaproduk49">#REF!</definedName>
    <definedName name="SIS063_F_Nusidevejimoam1Paslaugaproduk50">#REF!</definedName>
    <definedName name="SIS063_F_Nusidevejimoam1Paslaugaproduk51">#REF!</definedName>
    <definedName name="SIS063_F_Nusidevejimoam1Paslaugaproduk52">#REF!</definedName>
    <definedName name="SIS063_F_Nusidevejimoam1Paslaugaproduk53">#REF!</definedName>
    <definedName name="SIS063_F_Nusidevejimoam1Paslaugaproduk54">#REF!</definedName>
    <definedName name="SIS063_F_Nusidevejimoam1Paslaugaproduk55">#REF!</definedName>
    <definedName name="SIS063_F_Nusidevejimoam1Paslaugaproduk56">#REF!</definedName>
    <definedName name="SIS063_F_Nusidevejimoam1Paslaugaproduk57">#REF!</definedName>
    <definedName name="SIS063_F_Nusidevejimoam1Paslaugaproduk58">#REF!</definedName>
    <definedName name="SIS063_F_Nusidevejimoam1Paslaugaproduk8">#REF!</definedName>
    <definedName name="SIS063_F_Nusidevejimoam1Paslaugaproduk9">#REF!</definedName>
    <definedName name="SIS063_F_Nusidevejimoam1Pastatusildymo11">#REF!</definedName>
    <definedName name="SIS063_F_Nusidevejimoam1Pastatusildymo12">#REF!</definedName>
    <definedName name="SIS063_F_Nusidevejimoam1Pastatusildymo13">#REF!</definedName>
    <definedName name="SIS063_F_Nusidevejimoam1Pastatusildymo14">#REF!</definedName>
    <definedName name="SIS063_F_Nusidevejimoam1Pastatusildymo15">#REF!</definedName>
    <definedName name="SIS063_F_Nusidevejimoam1Pastatusildymo16">#REF!</definedName>
    <definedName name="SIS063_F_Nusidevejimoam1Pastatusildymo17">#REF!</definedName>
    <definedName name="SIS063_F_Nusidevejimoam1Pastatusildymo18">#REF!</definedName>
    <definedName name="SIS063_F_Nusidevejimoam1Pastatusildymo19">#REF!</definedName>
    <definedName name="SIS063_F_Nusidevejimoam1Pastatusildymo20">#REF!</definedName>
    <definedName name="SIS063_F_Nusidevejimoam1Pastatusildymo21">#REF!</definedName>
    <definedName name="SIS063_F_Nusidevejimoam1Pastatusildymo22">#REF!</definedName>
    <definedName name="SIS063_F_Nusidevejimoam1Pastatusildymo23">#REF!</definedName>
    <definedName name="SIS063_F_Nusidevejimoam1Pastatusildymo24">#REF!</definedName>
    <definedName name="SIS063_F_Nusidevejimoam1Silumosperdavi10">#REF!</definedName>
    <definedName name="SIS063_F_Nusidevejimoam1Silumosperdavi11">#REF!</definedName>
    <definedName name="SIS063_F_Nusidevejimoam1Silumosperdavi12">#REF!</definedName>
    <definedName name="SIS063_F_Nusidevejimoam1Silumosperdavi13">#REF!</definedName>
    <definedName name="SIS063_F_Nusidevejimoam1Silumosperdavi14">#REF!</definedName>
    <definedName name="SIS063_F_Nusidevejimoam1Silumosperdavi15">#REF!</definedName>
    <definedName name="SIS063_F_Nusidevejimoam1Silumosperdavi16">#REF!</definedName>
    <definedName name="SIS063_F_Orginventoriau1Geriamojovande1">#REF!</definedName>
    <definedName name="SIS063_F_Orginventoriau1Paslaugaproduk8">#REF!</definedName>
    <definedName name="SIS063_F_Orginventoriau1Paslaugaproduk9">#REF!</definedName>
    <definedName name="SIS063_F_Palukanusanaud1Geriamojovande1">#REF!</definedName>
    <definedName name="SIS063_F_Palukanusanaud1Paslaugaproduk8">#REF!</definedName>
    <definedName name="SIS063_F_Palukanusanaud1Paslaugaproduk9">#REF!</definedName>
    <definedName name="SIS063_F_Papildomodarbu1Geriamojovande1">#REF!</definedName>
    <definedName name="SIS063_F_Papildomodarbu1Paslaugaproduk8">#REF!</definedName>
    <definedName name="SIS063_F_Papildomodarbu1Paslaugaproduk9">#REF!</definedName>
    <definedName name="SIS063_F_Pastopasiuntin1Geriamojovande1">#REF!</definedName>
    <definedName name="SIS063_F_Pastopasiuntin1Paslaugaproduk8">#REF!</definedName>
    <definedName name="SIS063_F_Pastopasiuntin1Paslaugaproduk9">#REF!</definedName>
    <definedName name="SIS063_F_Patalpuneadmin1Geriamojovande1">#REF!</definedName>
    <definedName name="SIS063_F_Patalpuneadmin1Paslaugaproduk8">#REF!</definedName>
    <definedName name="SIS063_F_Patalpuneadmin1Paslaugaproduk9">#REF!</definedName>
    <definedName name="SIS063_F_Patalpuprieziu1Geriamojovande1">#REF!</definedName>
    <definedName name="SIS063_F_Patalpuprieziu1Paslaugaproduk8">#REF!</definedName>
    <definedName name="SIS063_F_Patalpuprieziu1Paslaugaproduk9">#REF!</definedName>
    <definedName name="SIS063_F_Patentulicenci1Geriamojovande1">#REF!</definedName>
    <definedName name="SIS063_F_Patentulicenci1Paslaugaproduk8">#REF!</definedName>
    <definedName name="SIS063_F_Patentulicenci1Paslaugaproduk9">#REF!</definedName>
    <definedName name="SIS063_F_Pelenutvarkymo1Geriamojovande1">#REF!</definedName>
    <definedName name="SIS063_F_Pelenutvarkymo1Paslaugaproduk8">#REF!</definedName>
    <definedName name="SIS063_F_Pelenutvarkymo1Paslaugaproduk9">#REF!</definedName>
    <definedName name="SIS063_F_Personalosanau1Balansavimasce2">#REF!</definedName>
    <definedName name="SIS063_F_Personalosanau1Balansavimasce3">#REF!</definedName>
    <definedName name="SIS063_F_Personalosanau1Balansavimasce4">#REF!</definedName>
    <definedName name="SIS063_F_Personalosanau1Balansavimasce5">#REF!</definedName>
    <definedName name="SIS063_F_Personalosanau1Balansavimasce6">#REF!</definedName>
    <definedName name="SIS063_F_Personalosanau1Balansavimasce7">#REF!</definedName>
    <definedName name="SIS063_F_Personalosanau1Balansavimasce8">#REF!</definedName>
    <definedName name="SIS063_F_Personalosanau1Elektrosenergi1">#REF!</definedName>
    <definedName name="SIS063_F_Personalosanau1Elektrosenergi2">#REF!</definedName>
    <definedName name="SIS063_F_Personalosanau1Geriamojovande1">#REF!</definedName>
    <definedName name="SIS063_F_Personalosanau1Karstovandensa2">#REF!</definedName>
    <definedName name="SIS063_F_Personalosanau1Karstovandensa3">#REF!</definedName>
    <definedName name="SIS063_F_Personalosanau1Karstovandensa4">#REF!</definedName>
    <definedName name="SIS063_F_Personalosanau1Karstovandensa5">#REF!</definedName>
    <definedName name="SIS063_F_Personalosanau1Karstovandensa6">#REF!</definedName>
    <definedName name="SIS063_F_Personalosanau1Karstovandensa7">#REF!</definedName>
    <definedName name="SIS063_F_Personalosanau1Karstovandensa8">#REF!</definedName>
    <definedName name="SIS063_F_Personalosanau1Karstovandenst11">#REF!</definedName>
    <definedName name="SIS063_F_Personalosanau1Karstovandenst12">#REF!</definedName>
    <definedName name="SIS063_F_Personalosanau1Karstovandenst13">#REF!</definedName>
    <definedName name="SIS063_F_Personalosanau1Karstovandenst14">#REF!</definedName>
    <definedName name="SIS063_F_Personalosanau1Karstovandenst15">#REF!</definedName>
    <definedName name="SIS063_F_Personalosanau1Karstovandenst16">#REF!</definedName>
    <definedName name="SIS063_F_Personalosanau1Karstovandenst17">#REF!</definedName>
    <definedName name="SIS063_F_Personalosanau1Karstovandenst18">#REF!</definedName>
    <definedName name="SIS063_F_Personalosanau1Karstovandenst19">#REF!</definedName>
    <definedName name="SIS063_F_Personalosanau1Karstovandenst20">#REF!</definedName>
    <definedName name="SIS063_F_Personalosanau1Karstovandenst21">#REF!</definedName>
    <definedName name="SIS063_F_Personalosanau1Karstovandenst22">#REF!</definedName>
    <definedName name="SIS063_F_Personalosanau1Karstovandenst23">#REF!</definedName>
    <definedName name="SIS063_F_Personalosanau1Karstovandenst24">#REF!</definedName>
    <definedName name="SIS063_F_Personalosanau1Katiliniuirele10">#REF!</definedName>
    <definedName name="SIS063_F_Personalosanau1Katiliniuirele11">#REF!</definedName>
    <definedName name="SIS063_F_Personalosanau1Katiliniuirele12">#REF!</definedName>
    <definedName name="SIS063_F_Personalosanau1Katiliniuirele13">#REF!</definedName>
    <definedName name="SIS063_F_Personalosanau1Katiliniuirele14">#REF!</definedName>
    <definedName name="SIS063_F_Personalosanau1Katiliniuirele15">#REF!</definedName>
    <definedName name="SIS063_F_Personalosanau1Katiliniuirele16">#REF!</definedName>
    <definedName name="SIS063_F_Personalosanau1Katiliniuirele3">#REF!</definedName>
    <definedName name="SIS063_F_Personalosanau1Katiliniuirele4">#REF!</definedName>
    <definedName name="SIS063_F_Personalosanau1Katiliniuirele5">#REF!</definedName>
    <definedName name="SIS063_F_Personalosanau1Katiliniuirele6">#REF!</definedName>
    <definedName name="SIS063_F_Personalosanau1Katiliniuirele7">#REF!</definedName>
    <definedName name="SIS063_F_Personalosanau1Katiliniuirele8">#REF!</definedName>
    <definedName name="SIS063_F_Personalosanau1Katiliniuirele9">#REF!</definedName>
    <definedName name="SIS063_F_Personalosanau1Paslaugaproduk10">#REF!</definedName>
    <definedName name="SIS063_F_Personalosanau1Paslaugaproduk11">#REF!</definedName>
    <definedName name="SIS063_F_Personalosanau1Paslaugaproduk12">#REF!</definedName>
    <definedName name="SIS063_F_Personalosanau1Paslaugaproduk13">#REF!</definedName>
    <definedName name="SIS063_F_Personalosanau1Paslaugaproduk14">#REF!</definedName>
    <definedName name="SIS063_F_Personalosanau1Paslaugaproduk15">#REF!</definedName>
    <definedName name="SIS063_F_Personalosanau1Paslaugaproduk16">#REF!</definedName>
    <definedName name="SIS063_F_Personalosanau1Paslaugaproduk17">#REF!</definedName>
    <definedName name="SIS063_F_Personalosanau1Paslaugaproduk18">#REF!</definedName>
    <definedName name="SIS063_F_Personalosanau1Paslaugaproduk19">#REF!</definedName>
    <definedName name="SIS063_F_Personalosanau1Paslaugaproduk20">#REF!</definedName>
    <definedName name="SIS063_F_Personalosanau1Paslaugaproduk21">#REF!</definedName>
    <definedName name="SIS063_F_Personalosanau1Paslaugaproduk22">#REF!</definedName>
    <definedName name="SIS063_F_Personalosanau1Paslaugaproduk23">#REF!</definedName>
    <definedName name="SIS063_F_Personalosanau1Paslaugaproduk24">#REF!</definedName>
    <definedName name="SIS063_F_Personalosanau1Paslaugaproduk25">#REF!</definedName>
    <definedName name="SIS063_F_Personalosanau1Paslaugaproduk26">#REF!</definedName>
    <definedName name="SIS063_F_Personalosanau1Paslaugaproduk27">#REF!</definedName>
    <definedName name="SIS063_F_Personalosanau1Paslaugaproduk28">#REF!</definedName>
    <definedName name="SIS063_F_Personalosanau1Paslaugaproduk29">#REF!</definedName>
    <definedName name="SIS063_F_Personalosanau1Paslaugaproduk30">#REF!</definedName>
    <definedName name="SIS063_F_Personalosanau1Paslaugaproduk31">#REF!</definedName>
    <definedName name="SIS063_F_Personalosanau1Paslaugaproduk32">#REF!</definedName>
    <definedName name="SIS063_F_Personalosanau1Paslaugaproduk33">#REF!</definedName>
    <definedName name="SIS063_F_Personalosanau1Paslaugaproduk34">#REF!</definedName>
    <definedName name="SIS063_F_Personalosanau1Paslaugaproduk35">#REF!</definedName>
    <definedName name="SIS063_F_Personalosanau1Paslaugaproduk36">#REF!</definedName>
    <definedName name="SIS063_F_Personalosanau1Paslaugaproduk37">#REF!</definedName>
    <definedName name="SIS063_F_Personalosanau1Paslaugaproduk38">#REF!</definedName>
    <definedName name="SIS063_F_Personalosanau1Paslaugaproduk39">#REF!</definedName>
    <definedName name="SIS063_F_Personalosanau1Paslaugaproduk40">#REF!</definedName>
    <definedName name="SIS063_F_Personalosanau1Paslaugaproduk41">#REF!</definedName>
    <definedName name="SIS063_F_Personalosanau1Paslaugaproduk42">#REF!</definedName>
    <definedName name="SIS063_F_Personalosanau1Paslaugaproduk43">#REF!</definedName>
    <definedName name="SIS063_F_Personalosanau1Paslaugaproduk44">#REF!</definedName>
    <definedName name="SIS063_F_Personalosanau1Paslaugaproduk45">#REF!</definedName>
    <definedName name="SIS063_F_Personalosanau1Paslaugaproduk46">#REF!</definedName>
    <definedName name="SIS063_F_Personalosanau1Paslaugaproduk47">#REF!</definedName>
    <definedName name="SIS063_F_Personalosanau1Paslaugaproduk48">#REF!</definedName>
    <definedName name="SIS063_F_Personalosanau1Paslaugaproduk49">#REF!</definedName>
    <definedName name="SIS063_F_Personalosanau1Paslaugaproduk50">#REF!</definedName>
    <definedName name="SIS063_F_Personalosanau1Paslaugaproduk51">#REF!</definedName>
    <definedName name="SIS063_F_Personalosanau1Paslaugaproduk52">#REF!</definedName>
    <definedName name="SIS063_F_Personalosanau1Paslaugaproduk53">#REF!</definedName>
    <definedName name="SIS063_F_Personalosanau1Paslaugaproduk54">#REF!</definedName>
    <definedName name="SIS063_F_Personalosanau1Paslaugaproduk55">#REF!</definedName>
    <definedName name="SIS063_F_Personalosanau1Paslaugaproduk56">#REF!</definedName>
    <definedName name="SIS063_F_Personalosanau1Paslaugaproduk57">#REF!</definedName>
    <definedName name="SIS063_F_Personalosanau1Paslaugaproduk58">#REF!</definedName>
    <definedName name="SIS063_F_Personalosanau1Paslaugaproduk8">#REF!</definedName>
    <definedName name="SIS063_F_Personalosanau1Paslaugaproduk9">#REF!</definedName>
    <definedName name="SIS063_F_Personalosanau1Pastatusildymo11">#REF!</definedName>
    <definedName name="SIS063_F_Personalosanau1Pastatusildymo12">#REF!</definedName>
    <definedName name="SIS063_F_Personalosanau1Pastatusildymo13">#REF!</definedName>
    <definedName name="SIS063_F_Personalosanau1Pastatusildymo14">#REF!</definedName>
    <definedName name="SIS063_F_Personalosanau1Pastatusildymo15">#REF!</definedName>
    <definedName name="SIS063_F_Personalosanau1Pastatusildymo16">#REF!</definedName>
    <definedName name="SIS063_F_Personalosanau1Pastatusildymo17">#REF!</definedName>
    <definedName name="SIS063_F_Personalosanau1Pastatusildymo18">#REF!</definedName>
    <definedName name="SIS063_F_Personalosanau1Pastatusildymo19">#REF!</definedName>
    <definedName name="SIS063_F_Personalosanau1Pastatusildymo20">#REF!</definedName>
    <definedName name="SIS063_F_Personalosanau1Pastatusildymo21">#REF!</definedName>
    <definedName name="SIS063_F_Personalosanau1Pastatusildymo22">#REF!</definedName>
    <definedName name="SIS063_F_Personalosanau1Pastatusildymo23">#REF!</definedName>
    <definedName name="SIS063_F_Personalosanau1Pastatusildymo24">#REF!</definedName>
    <definedName name="SIS063_F_Personalosanau1Silumosperdavi10">#REF!</definedName>
    <definedName name="SIS063_F_Personalosanau1Silumosperdavi11">#REF!</definedName>
    <definedName name="SIS063_F_Personalosanau1Silumosperdavi12">#REF!</definedName>
    <definedName name="SIS063_F_Personalosanau1Silumosperdavi13">#REF!</definedName>
    <definedName name="SIS063_F_Personalosanau1Silumosperdavi14">#REF!</definedName>
    <definedName name="SIS063_F_Personalosanau1Silumosperdavi15">#REF!</definedName>
    <definedName name="SIS063_F_Personalosanau1Silumosperdavi16">#REF!</definedName>
    <definedName name="SIS063_F_Pletrosdarbunu1Geriamojovande1">#REF!</definedName>
    <definedName name="SIS063_F_Pletrosdarbunu1Paslaugaproduk8">#REF!</definedName>
    <definedName name="SIS063_F_Pletrosdarbunu1Paslaugaproduk9">#REF!</definedName>
    <definedName name="SIS063_F_Prekeszenkloiv1Geriamojovande1">#REF!</definedName>
    <definedName name="SIS063_F_Prekeszenkloiv1Paslaugaproduk8">#REF!</definedName>
    <definedName name="SIS063_F_Prekeszenkloiv1Paslaugaproduk9">#REF!</definedName>
    <definedName name="SIS063_F_Prestizonuside1Geriamojovande1">#REF!</definedName>
    <definedName name="SIS063_F_Prestizonuside1Paslaugaproduk8">#REF!</definedName>
    <definedName name="SIS063_F_Prestizonuside1Paslaugaproduk9">#REF!</definedName>
    <definedName name="SIS063_F_Priskaitytosba1Geriamojovande1">#REF!</definedName>
    <definedName name="SIS063_F_Priskaitytosba1Paslaugaproduk8">#REF!</definedName>
    <definedName name="SIS063_F_Priskaitytosba1Paslaugaproduk9">#REF!</definedName>
    <definedName name="SIS063_F_Privalomovarto1Geriamojovande1">#REF!</definedName>
    <definedName name="SIS063_F_Privalomovarto1Paslaugaproduk8">#REF!</definedName>
    <definedName name="SIS063_F_Privalomovarto1Paslaugaproduk9">#REF!</definedName>
    <definedName name="SIS063_F_Profesineliter1Geriamojovande1">#REF!</definedName>
    <definedName name="SIS063_F_Profesineliter1Paslaugaproduk8">#REF!</definedName>
    <definedName name="SIS063_F_Profesineliter1Paslaugaproduk9">#REF!</definedName>
    <definedName name="SIS063_F_Programinesira1Geriamojovande1">#REF!</definedName>
    <definedName name="SIS063_F_Programinesira1Paslaugaproduk8">#REF!</definedName>
    <definedName name="SIS063_F_Programinesira1Paslaugaproduk9">#REF!</definedName>
    <definedName name="SIS063_F_Reklamospaslau1Geriamojovande1">#REF!</definedName>
    <definedName name="SIS063_F_Reklamospaslau1Paslaugaproduk8">#REF!</definedName>
    <definedName name="SIS063_F_Reklamospaslau1Paslaugaproduk9">#REF!</definedName>
    <definedName name="SIS063_F_Reprezentacijo1Geriamojovande1">#REF!</definedName>
    <definedName name="SIS063_F_Reprezentacijo1Paslaugaproduk8">#REF!</definedName>
    <definedName name="SIS063_F_Reprezentacijo1Paslaugaproduk9">#REF!</definedName>
    <definedName name="SIS063_F_Rezerviniokuro1Geriamojovande1">#REF!</definedName>
    <definedName name="SIS063_F_Rezerviniokuro1Paslaugaproduk8">#REF!</definedName>
    <definedName name="SIS063_F_Rezerviniokuro1Paslaugaproduk9">#REF!</definedName>
    <definedName name="SIS063_F_Rinkodarosirpa1Balansavimasce2">#REF!</definedName>
    <definedName name="SIS063_F_Rinkodarosirpa1Balansavimasce3">#REF!</definedName>
    <definedName name="SIS063_F_Rinkodarosirpa1Balansavimasce4">#REF!</definedName>
    <definedName name="SIS063_F_Rinkodarosirpa1Balansavimasce5">#REF!</definedName>
    <definedName name="SIS063_F_Rinkodarosirpa1Balansavimasce6">#REF!</definedName>
    <definedName name="SIS063_F_Rinkodarosirpa1Balansavimasce7">#REF!</definedName>
    <definedName name="SIS063_F_Rinkodarosirpa1Balansavimasce8">#REF!</definedName>
    <definedName name="SIS063_F_Rinkodarosirpa1Elektrosenergi1">#REF!</definedName>
    <definedName name="SIS063_F_Rinkodarosirpa1Elektrosenergi2">#REF!</definedName>
    <definedName name="SIS063_F_Rinkodarosirpa1Geriamojovande1">#REF!</definedName>
    <definedName name="SIS063_F_Rinkodarosirpa1Karstovandensa2">#REF!</definedName>
    <definedName name="SIS063_F_Rinkodarosirpa1Karstovandensa3">#REF!</definedName>
    <definedName name="SIS063_F_Rinkodarosirpa1Karstovandensa4">#REF!</definedName>
    <definedName name="SIS063_F_Rinkodarosirpa1Karstovandensa5">#REF!</definedName>
    <definedName name="SIS063_F_Rinkodarosirpa1Karstovandensa6">#REF!</definedName>
    <definedName name="SIS063_F_Rinkodarosirpa1Karstovandensa7">#REF!</definedName>
    <definedName name="SIS063_F_Rinkodarosirpa1Karstovandensa8">#REF!</definedName>
    <definedName name="SIS063_F_Rinkodarosirpa1Karstovandenst11">#REF!</definedName>
    <definedName name="SIS063_F_Rinkodarosirpa1Karstovandenst12">#REF!</definedName>
    <definedName name="SIS063_F_Rinkodarosirpa1Karstovandenst13">#REF!</definedName>
    <definedName name="SIS063_F_Rinkodarosirpa1Karstovandenst14">#REF!</definedName>
    <definedName name="SIS063_F_Rinkodarosirpa1Karstovandenst15">#REF!</definedName>
    <definedName name="SIS063_F_Rinkodarosirpa1Karstovandenst16">#REF!</definedName>
    <definedName name="SIS063_F_Rinkodarosirpa1Karstovandenst17">#REF!</definedName>
    <definedName name="SIS063_F_Rinkodarosirpa1Karstovandenst18">#REF!</definedName>
    <definedName name="SIS063_F_Rinkodarosirpa1Karstovandenst19">#REF!</definedName>
    <definedName name="SIS063_F_Rinkodarosirpa1Karstovandenst20">#REF!</definedName>
    <definedName name="SIS063_F_Rinkodarosirpa1Karstovandenst21">#REF!</definedName>
    <definedName name="SIS063_F_Rinkodarosirpa1Karstovandenst22">#REF!</definedName>
    <definedName name="SIS063_F_Rinkodarosirpa1Karstovandenst23">#REF!</definedName>
    <definedName name="SIS063_F_Rinkodarosirpa1Karstovandenst24">#REF!</definedName>
    <definedName name="SIS063_F_Rinkodarosirpa1Katiliniuirele10">#REF!</definedName>
    <definedName name="SIS063_F_Rinkodarosirpa1Katiliniuirele11">#REF!</definedName>
    <definedName name="SIS063_F_Rinkodarosirpa1Katiliniuirele12">#REF!</definedName>
    <definedName name="SIS063_F_Rinkodarosirpa1Katiliniuirele13">#REF!</definedName>
    <definedName name="SIS063_F_Rinkodarosirpa1Katiliniuirele14">#REF!</definedName>
    <definedName name="SIS063_F_Rinkodarosirpa1Katiliniuirele15">#REF!</definedName>
    <definedName name="SIS063_F_Rinkodarosirpa1Katiliniuirele16">#REF!</definedName>
    <definedName name="SIS063_F_Rinkodarosirpa1Katiliniuirele3">#REF!</definedName>
    <definedName name="SIS063_F_Rinkodarosirpa1Katiliniuirele4">#REF!</definedName>
    <definedName name="SIS063_F_Rinkodarosirpa1Katiliniuirele5">#REF!</definedName>
    <definedName name="SIS063_F_Rinkodarosirpa1Katiliniuirele6">#REF!</definedName>
    <definedName name="SIS063_F_Rinkodarosirpa1Katiliniuirele7">#REF!</definedName>
    <definedName name="SIS063_F_Rinkodarosirpa1Katiliniuirele8">#REF!</definedName>
    <definedName name="SIS063_F_Rinkodarosirpa1Katiliniuirele9">#REF!</definedName>
    <definedName name="SIS063_F_Rinkodarosirpa1Paslaugaproduk10">#REF!</definedName>
    <definedName name="SIS063_F_Rinkodarosirpa1Paslaugaproduk11">#REF!</definedName>
    <definedName name="SIS063_F_Rinkodarosirpa1Paslaugaproduk12">#REF!</definedName>
    <definedName name="SIS063_F_Rinkodarosirpa1Paslaugaproduk13">#REF!</definedName>
    <definedName name="SIS063_F_Rinkodarosirpa1Paslaugaproduk14">#REF!</definedName>
    <definedName name="SIS063_F_Rinkodarosirpa1Paslaugaproduk15">#REF!</definedName>
    <definedName name="SIS063_F_Rinkodarosirpa1Paslaugaproduk16">#REF!</definedName>
    <definedName name="SIS063_F_Rinkodarosirpa1Paslaugaproduk17">#REF!</definedName>
    <definedName name="SIS063_F_Rinkodarosirpa1Paslaugaproduk18">#REF!</definedName>
    <definedName name="SIS063_F_Rinkodarosirpa1Paslaugaproduk19">#REF!</definedName>
    <definedName name="SIS063_F_Rinkodarosirpa1Paslaugaproduk20">#REF!</definedName>
    <definedName name="SIS063_F_Rinkodarosirpa1Paslaugaproduk21">#REF!</definedName>
    <definedName name="SIS063_F_Rinkodarosirpa1Paslaugaproduk22">#REF!</definedName>
    <definedName name="SIS063_F_Rinkodarosirpa1Paslaugaproduk23">#REF!</definedName>
    <definedName name="SIS063_F_Rinkodarosirpa1Paslaugaproduk24">#REF!</definedName>
    <definedName name="SIS063_F_Rinkodarosirpa1Paslaugaproduk25">#REF!</definedName>
    <definedName name="SIS063_F_Rinkodarosirpa1Paslaugaproduk26">#REF!</definedName>
    <definedName name="SIS063_F_Rinkodarosirpa1Paslaugaproduk27">#REF!</definedName>
    <definedName name="SIS063_F_Rinkodarosirpa1Paslaugaproduk28">#REF!</definedName>
    <definedName name="SIS063_F_Rinkodarosirpa1Paslaugaproduk29">#REF!</definedName>
    <definedName name="SIS063_F_Rinkodarosirpa1Paslaugaproduk30">#REF!</definedName>
    <definedName name="SIS063_F_Rinkodarosirpa1Paslaugaproduk31">#REF!</definedName>
    <definedName name="SIS063_F_Rinkodarosirpa1Paslaugaproduk32">#REF!</definedName>
    <definedName name="SIS063_F_Rinkodarosirpa1Paslaugaproduk33">#REF!</definedName>
    <definedName name="SIS063_F_Rinkodarosirpa1Paslaugaproduk34">#REF!</definedName>
    <definedName name="SIS063_F_Rinkodarosirpa1Paslaugaproduk35">#REF!</definedName>
    <definedName name="SIS063_F_Rinkodarosirpa1Paslaugaproduk36">#REF!</definedName>
    <definedName name="SIS063_F_Rinkodarosirpa1Paslaugaproduk37">#REF!</definedName>
    <definedName name="SIS063_F_Rinkodarosirpa1Paslaugaproduk38">#REF!</definedName>
    <definedName name="SIS063_F_Rinkodarosirpa1Paslaugaproduk39">#REF!</definedName>
    <definedName name="SIS063_F_Rinkodarosirpa1Paslaugaproduk40">#REF!</definedName>
    <definedName name="SIS063_F_Rinkodarosirpa1Paslaugaproduk41">#REF!</definedName>
    <definedName name="SIS063_F_Rinkodarosirpa1Paslaugaproduk42">#REF!</definedName>
    <definedName name="SIS063_F_Rinkodarosirpa1Paslaugaproduk43">#REF!</definedName>
    <definedName name="SIS063_F_Rinkodarosirpa1Paslaugaproduk44">#REF!</definedName>
    <definedName name="SIS063_F_Rinkodarosirpa1Paslaugaproduk45">#REF!</definedName>
    <definedName name="SIS063_F_Rinkodarosirpa1Paslaugaproduk46">#REF!</definedName>
    <definedName name="SIS063_F_Rinkodarosirpa1Paslaugaproduk47">#REF!</definedName>
    <definedName name="SIS063_F_Rinkodarosirpa1Paslaugaproduk48">#REF!</definedName>
    <definedName name="SIS063_F_Rinkodarosirpa1Paslaugaproduk49">#REF!</definedName>
    <definedName name="SIS063_F_Rinkodarosirpa1Paslaugaproduk50">#REF!</definedName>
    <definedName name="SIS063_F_Rinkodarosirpa1Paslaugaproduk51">#REF!</definedName>
    <definedName name="SIS063_F_Rinkodarosirpa1Paslaugaproduk52">#REF!</definedName>
    <definedName name="SIS063_F_Rinkodarosirpa1Paslaugaproduk53">#REF!</definedName>
    <definedName name="SIS063_F_Rinkodarosirpa1Paslaugaproduk54">#REF!</definedName>
    <definedName name="SIS063_F_Rinkodarosirpa1Paslaugaproduk55">#REF!</definedName>
    <definedName name="SIS063_F_Rinkodarosirpa1Paslaugaproduk56">#REF!</definedName>
    <definedName name="SIS063_F_Rinkodarosirpa1Paslaugaproduk57">#REF!</definedName>
    <definedName name="SIS063_F_Rinkodarosirpa1Paslaugaproduk58">#REF!</definedName>
    <definedName name="SIS063_F_Rinkodarosirpa1Paslaugaproduk8">#REF!</definedName>
    <definedName name="SIS063_F_Rinkodarosirpa1Paslaugaproduk9">#REF!</definedName>
    <definedName name="SIS063_F_Rinkodarosirpa1Pastatusildymo11">#REF!</definedName>
    <definedName name="SIS063_F_Rinkodarosirpa1Pastatusildymo12">#REF!</definedName>
    <definedName name="SIS063_F_Rinkodarosirpa1Pastatusildymo13">#REF!</definedName>
    <definedName name="SIS063_F_Rinkodarosirpa1Pastatusildymo14">#REF!</definedName>
    <definedName name="SIS063_F_Rinkodarosirpa1Pastatusildymo15">#REF!</definedName>
    <definedName name="SIS063_F_Rinkodarosirpa1Pastatusildymo16">#REF!</definedName>
    <definedName name="SIS063_F_Rinkodarosirpa1Pastatusildymo17">#REF!</definedName>
    <definedName name="SIS063_F_Rinkodarosirpa1Pastatusildymo18">#REF!</definedName>
    <definedName name="SIS063_F_Rinkodarosirpa1Pastatusildymo19">#REF!</definedName>
    <definedName name="SIS063_F_Rinkodarosirpa1Pastatusildymo20">#REF!</definedName>
    <definedName name="SIS063_F_Rinkodarosirpa1Pastatusildymo21">#REF!</definedName>
    <definedName name="SIS063_F_Rinkodarosirpa1Pastatusildymo22">#REF!</definedName>
    <definedName name="SIS063_F_Rinkodarosirpa1Pastatusildymo23">#REF!</definedName>
    <definedName name="SIS063_F_Rinkodarosirpa1Pastatusildymo24">#REF!</definedName>
    <definedName name="SIS063_F_Rinkodarosirpa1Silumosperdavi10">#REF!</definedName>
    <definedName name="SIS063_F_Rinkodarosirpa1Silumosperdavi11">#REF!</definedName>
    <definedName name="SIS063_F_Rinkodarosirpa1Silumosperdavi12">#REF!</definedName>
    <definedName name="SIS063_F_Rinkodarosirpa1Silumosperdavi13">#REF!</definedName>
    <definedName name="SIS063_F_Rinkodarosirpa1Silumosperdavi14">#REF!</definedName>
    <definedName name="SIS063_F_Rinkodarosirpa1Silumosperdavi15">#REF!</definedName>
    <definedName name="SIS063_F_Rinkodarosirpa1Silumosperdavi16">#REF!</definedName>
    <definedName name="SIS063_F_Rinkostyrimusa1Geriamojovande1">#REF!</definedName>
    <definedName name="SIS063_F_Rinkostyrimusa1Paslaugaproduk8">#REF!</definedName>
    <definedName name="SIS063_F_Rinkostyrimusa1Paslaugaproduk9">#REF!</definedName>
    <definedName name="SIS063_F_Rysiupaslaugos1Geriamojovande1">#REF!</definedName>
    <definedName name="SIS063_F_Rysiupaslaugos1Paslaugaproduk8">#REF!</definedName>
    <definedName name="SIS063_F_Rysiupaslaugos1Paslaugaproduk9">#REF!</definedName>
    <definedName name="SIS063_F_Saskaituvartot1Geriamojovande1">#REF!</definedName>
    <definedName name="SIS063_F_Saskaituvartot1Paslaugaproduk8">#REF!</definedName>
    <definedName name="SIS063_F_Saskaituvartot1Paslaugaproduk9">#REF!</definedName>
    <definedName name="SIS063_F_Silumosisigiji2Geriamojovande1">#REF!</definedName>
    <definedName name="SIS063_F_Silumosisigiji2Paslaugaproduk8">#REF!</definedName>
    <definedName name="SIS063_F_Silumosisigiji2Paslaugaproduk9">#REF!</definedName>
    <definedName name="SIS063_F_Silumospunktue1Geriamojovande1">#REF!</definedName>
    <definedName name="SIS063_F_Silumospunktue1Paslaugaproduk8">#REF!</definedName>
    <definedName name="SIS063_F_Silumospunktue1Paslaugaproduk9">#REF!</definedName>
    <definedName name="SIS063_F_Silumosukiotur1Balansavimasce2">#REF!</definedName>
    <definedName name="SIS063_F_Silumosukiotur1Balansavimasce3">#REF!</definedName>
    <definedName name="SIS063_F_Silumosukiotur1Balansavimasce4">#REF!</definedName>
    <definedName name="SIS063_F_Silumosukiotur1Balansavimasce5">#REF!</definedName>
    <definedName name="SIS063_F_Silumosukiotur1Balansavimasce6">#REF!</definedName>
    <definedName name="SIS063_F_Silumosukiotur1Balansavimasce7">#REF!</definedName>
    <definedName name="SIS063_F_Silumosukiotur1Balansavimasce8">#REF!</definedName>
    <definedName name="SIS063_F_Silumosukiotur1Elektrosenergi1">#REF!</definedName>
    <definedName name="SIS063_F_Silumosukiotur1Elektrosenergi2">#REF!</definedName>
    <definedName name="SIS063_F_Silumosukiotur1Geriamojovande1">#REF!</definedName>
    <definedName name="SIS063_F_Silumosukiotur1Karstovandensa2">#REF!</definedName>
    <definedName name="SIS063_F_Silumosukiotur1Karstovandensa3">#REF!</definedName>
    <definedName name="SIS063_F_Silumosukiotur1Karstovandensa4">#REF!</definedName>
    <definedName name="SIS063_F_Silumosukiotur1Karstovandensa5">#REF!</definedName>
    <definedName name="SIS063_F_Silumosukiotur1Karstovandensa6">#REF!</definedName>
    <definedName name="SIS063_F_Silumosukiotur1Karstovandensa7">#REF!</definedName>
    <definedName name="SIS063_F_Silumosukiotur1Karstovandensa8">#REF!</definedName>
    <definedName name="SIS063_F_Silumosukiotur1Karstovandenst11">#REF!</definedName>
    <definedName name="SIS063_F_Silumosukiotur1Karstovandenst12">#REF!</definedName>
    <definedName name="SIS063_F_Silumosukiotur1Karstovandenst13">#REF!</definedName>
    <definedName name="SIS063_F_Silumosukiotur1Karstovandenst14">#REF!</definedName>
    <definedName name="SIS063_F_Silumosukiotur1Karstovandenst15">#REF!</definedName>
    <definedName name="SIS063_F_Silumosukiotur1Karstovandenst16">#REF!</definedName>
    <definedName name="SIS063_F_Silumosukiotur1Karstovandenst17">#REF!</definedName>
    <definedName name="SIS063_F_Silumosukiotur1Karstovandenst18">#REF!</definedName>
    <definedName name="SIS063_F_Silumosukiotur1Karstovandenst19">#REF!</definedName>
    <definedName name="SIS063_F_Silumosukiotur1Karstovandenst20">#REF!</definedName>
    <definedName name="SIS063_F_Silumosukiotur1Karstovandenst21">#REF!</definedName>
    <definedName name="SIS063_F_Silumosukiotur1Karstovandenst22">#REF!</definedName>
    <definedName name="SIS063_F_Silumosukiotur1Karstovandenst23">#REF!</definedName>
    <definedName name="SIS063_F_Silumosukiotur1Karstovandenst24">#REF!</definedName>
    <definedName name="SIS063_F_Silumosukiotur1Katiliniuirele10">#REF!</definedName>
    <definedName name="SIS063_F_Silumosukiotur1Katiliniuirele11">#REF!</definedName>
    <definedName name="SIS063_F_Silumosukiotur1Katiliniuirele12">#REF!</definedName>
    <definedName name="SIS063_F_Silumosukiotur1Katiliniuirele13">#REF!</definedName>
    <definedName name="SIS063_F_Silumosukiotur1Katiliniuirele14">#REF!</definedName>
    <definedName name="SIS063_F_Silumosukiotur1Katiliniuirele15">#REF!</definedName>
    <definedName name="SIS063_F_Silumosukiotur1Katiliniuirele16">#REF!</definedName>
    <definedName name="SIS063_F_Silumosukiotur1Katiliniuirele3">#REF!</definedName>
    <definedName name="SIS063_F_Silumosukiotur1Katiliniuirele4">#REF!</definedName>
    <definedName name="SIS063_F_Silumosukiotur1Katiliniuirele5">#REF!</definedName>
    <definedName name="SIS063_F_Silumosukiotur1Katiliniuirele6">#REF!</definedName>
    <definedName name="SIS063_F_Silumosukiotur1Katiliniuirele7">#REF!</definedName>
    <definedName name="SIS063_F_Silumosukiotur1Katiliniuirele8">#REF!</definedName>
    <definedName name="SIS063_F_Silumosukiotur1Katiliniuirele9">#REF!</definedName>
    <definedName name="SIS063_F_Silumosukiotur1Paslaugaproduk10">#REF!</definedName>
    <definedName name="SIS063_F_Silumosukiotur1Paslaugaproduk11">#REF!</definedName>
    <definedName name="SIS063_F_Silumosukiotur1Paslaugaproduk12">#REF!</definedName>
    <definedName name="SIS063_F_Silumosukiotur1Paslaugaproduk13">#REF!</definedName>
    <definedName name="SIS063_F_Silumosukiotur1Paslaugaproduk14">#REF!</definedName>
    <definedName name="SIS063_F_Silumosukiotur1Paslaugaproduk15">#REF!</definedName>
    <definedName name="SIS063_F_Silumosukiotur1Paslaugaproduk16">#REF!</definedName>
    <definedName name="SIS063_F_Silumosukiotur1Paslaugaproduk17">#REF!</definedName>
    <definedName name="SIS063_F_Silumosukiotur1Paslaugaproduk18">#REF!</definedName>
    <definedName name="SIS063_F_Silumosukiotur1Paslaugaproduk19">#REF!</definedName>
    <definedName name="SIS063_F_Silumosukiotur1Paslaugaproduk20">#REF!</definedName>
    <definedName name="SIS063_F_Silumosukiotur1Paslaugaproduk21">#REF!</definedName>
    <definedName name="SIS063_F_Silumosukiotur1Paslaugaproduk22">#REF!</definedName>
    <definedName name="SIS063_F_Silumosukiotur1Paslaugaproduk23">#REF!</definedName>
    <definedName name="SIS063_F_Silumosukiotur1Paslaugaproduk24">#REF!</definedName>
    <definedName name="SIS063_F_Silumosukiotur1Paslaugaproduk25">#REF!</definedName>
    <definedName name="SIS063_F_Silumosukiotur1Paslaugaproduk26">#REF!</definedName>
    <definedName name="SIS063_F_Silumosukiotur1Paslaugaproduk27">#REF!</definedName>
    <definedName name="SIS063_F_Silumosukiotur1Paslaugaproduk28">#REF!</definedName>
    <definedName name="SIS063_F_Silumosukiotur1Paslaugaproduk29">#REF!</definedName>
    <definedName name="SIS063_F_Silumosukiotur1Paslaugaproduk30">#REF!</definedName>
    <definedName name="SIS063_F_Silumosukiotur1Paslaugaproduk31">#REF!</definedName>
    <definedName name="SIS063_F_Silumosukiotur1Paslaugaproduk32">#REF!</definedName>
    <definedName name="SIS063_F_Silumosukiotur1Paslaugaproduk33">#REF!</definedName>
    <definedName name="SIS063_F_Silumosukiotur1Paslaugaproduk34">#REF!</definedName>
    <definedName name="SIS063_F_Silumosukiotur1Paslaugaproduk35">#REF!</definedName>
    <definedName name="SIS063_F_Silumosukiotur1Paslaugaproduk36">#REF!</definedName>
    <definedName name="SIS063_F_Silumosukiotur1Paslaugaproduk37">#REF!</definedName>
    <definedName name="SIS063_F_Silumosukiotur1Paslaugaproduk38">#REF!</definedName>
    <definedName name="SIS063_F_Silumosukiotur1Paslaugaproduk39">#REF!</definedName>
    <definedName name="SIS063_F_Silumosukiotur1Paslaugaproduk40">#REF!</definedName>
    <definedName name="SIS063_F_Silumosukiotur1Paslaugaproduk41">#REF!</definedName>
    <definedName name="SIS063_F_Silumosukiotur1Paslaugaproduk42">#REF!</definedName>
    <definedName name="SIS063_F_Silumosukiotur1Paslaugaproduk43">#REF!</definedName>
    <definedName name="SIS063_F_Silumosukiotur1Paslaugaproduk44">#REF!</definedName>
    <definedName name="SIS063_F_Silumosukiotur1Paslaugaproduk45">#REF!</definedName>
    <definedName name="SIS063_F_Silumosukiotur1Paslaugaproduk46">#REF!</definedName>
    <definedName name="SIS063_F_Silumosukiotur1Paslaugaproduk47">#REF!</definedName>
    <definedName name="SIS063_F_Silumosukiotur1Paslaugaproduk48">#REF!</definedName>
    <definedName name="SIS063_F_Silumosukiotur1Paslaugaproduk49">#REF!</definedName>
    <definedName name="SIS063_F_Silumosukiotur1Paslaugaproduk50">#REF!</definedName>
    <definedName name="SIS063_F_Silumosukiotur1Paslaugaproduk51">#REF!</definedName>
    <definedName name="SIS063_F_Silumosukiotur1Paslaugaproduk52">#REF!</definedName>
    <definedName name="SIS063_F_Silumosukiotur1Paslaugaproduk53">#REF!</definedName>
    <definedName name="SIS063_F_Silumosukiotur1Paslaugaproduk54">#REF!</definedName>
    <definedName name="SIS063_F_Silumosukiotur1Paslaugaproduk55">#REF!</definedName>
    <definedName name="SIS063_F_Silumosukiotur1Paslaugaproduk56">#REF!</definedName>
    <definedName name="SIS063_F_Silumosukiotur1Paslaugaproduk57">#REF!</definedName>
    <definedName name="SIS063_F_Silumosukiotur1Paslaugaproduk58">#REF!</definedName>
    <definedName name="SIS063_F_Silumosukiotur1Paslaugaproduk8">#REF!</definedName>
    <definedName name="SIS063_F_Silumosukiotur1Paslaugaproduk9">#REF!</definedName>
    <definedName name="SIS063_F_Silumosukiotur1Pastatusildymo11">#REF!</definedName>
    <definedName name="SIS063_F_Silumosukiotur1Pastatusildymo12">#REF!</definedName>
    <definedName name="SIS063_F_Silumosukiotur1Pastatusildymo13">#REF!</definedName>
    <definedName name="SIS063_F_Silumosukiotur1Pastatusildymo14">#REF!</definedName>
    <definedName name="SIS063_F_Silumosukiotur1Pastatusildymo15">#REF!</definedName>
    <definedName name="SIS063_F_Silumosukiotur1Pastatusildymo16">#REF!</definedName>
    <definedName name="SIS063_F_Silumosukiotur1Pastatusildymo17">#REF!</definedName>
    <definedName name="SIS063_F_Silumosukiotur1Pastatusildymo18">#REF!</definedName>
    <definedName name="SIS063_F_Silumosukiotur1Pastatusildymo19">#REF!</definedName>
    <definedName name="SIS063_F_Silumosukiotur1Pastatusildymo20">#REF!</definedName>
    <definedName name="SIS063_F_Silumosukiotur1Pastatusildymo21">#REF!</definedName>
    <definedName name="SIS063_F_Silumosukiotur1Pastatusildymo22">#REF!</definedName>
    <definedName name="SIS063_F_Silumosukiotur1Pastatusildymo23">#REF!</definedName>
    <definedName name="SIS063_F_Silumosukiotur1Pastatusildymo24">#REF!</definedName>
    <definedName name="SIS063_F_Silumosukiotur1Silumosperdavi10">#REF!</definedName>
    <definedName name="SIS063_F_Silumosukiotur1Silumosperdavi11">#REF!</definedName>
    <definedName name="SIS063_F_Silumosukiotur1Silumosperdavi12">#REF!</definedName>
    <definedName name="SIS063_F_Silumosukiotur1Silumosperdavi13">#REF!</definedName>
    <definedName name="SIS063_F_Silumosukiotur1Silumosperdavi14">#REF!</definedName>
    <definedName name="SIS063_F_Silumosukiotur1Silumosperdavi15">#REF!</definedName>
    <definedName name="SIS063_F_Silumosukiotur1Silumosperdavi16">#REF!</definedName>
    <definedName name="SIS063_F_Silumosukiotur2Geriamojovande1">#REF!</definedName>
    <definedName name="SIS063_F_Silumosukiotur2Paslaugaproduk8">#REF!</definedName>
    <definedName name="SIS063_F_Silumosukiotur2Paslaugaproduk9">#REF!</definedName>
    <definedName name="SIS063_F_Skoluisieskoji1Geriamojovande1">#REF!</definedName>
    <definedName name="SIS063_F_Skoluisieskoji1Paslaugaproduk8">#REF!</definedName>
    <definedName name="SIS063_F_Skoluisieskoji1Paslaugaproduk9">#REF!</definedName>
    <definedName name="SIS063_F_Svietimoirkons1Geriamojovande1">#REF!</definedName>
    <definedName name="SIS063_F_Svietimoirkons1Paslaugaproduk8">#REF!</definedName>
    <definedName name="SIS063_F_Svietimoirkons1Paslaugaproduk9">#REF!</definedName>
    <definedName name="SIS063_F_Tantjemos1Geriamojovande1">#REF!</definedName>
    <definedName name="SIS063_F_Tantjemos1Paslaugaproduk8">#REF!</definedName>
    <definedName name="SIS063_F_Tantjemos1Paslaugaproduk9">#REF!</definedName>
    <definedName name="SIS063_F_Teisinespaslau1Geriamojovande1">#REF!</definedName>
    <definedName name="SIS063_F_Teisinespaslau1Paslaugaproduk8">#REF!</definedName>
    <definedName name="SIS063_F_Teisinespaslau1Paslaugaproduk9">#REF!</definedName>
    <definedName name="SIS063_F_Tinklueinamojo1Geriamojovande1">#REF!</definedName>
    <definedName name="SIS063_F_Tinklueinamojo1Paslaugaproduk8">#REF!</definedName>
    <definedName name="SIS063_F_Tinklueinamojo1Paslaugaproduk9">#REF!</definedName>
    <definedName name="SIS063_F_Transportoprie1Geriamojovande1">#REF!</definedName>
    <definedName name="SIS063_F_Transportoprie1Paslaugaproduk8">#REF!</definedName>
    <definedName name="SIS063_F_Transportoprie1Paslaugaproduk9">#REF!</definedName>
    <definedName name="SIS063_F_Transportoprie2Geriamojovande1">#REF!</definedName>
    <definedName name="SIS063_F_Transportoprie2Paslaugaproduk8">#REF!</definedName>
    <definedName name="SIS063_F_Transportoprie2Paslaugaproduk9">#REF!</definedName>
    <definedName name="SIS063_F_Transportoprie3Geriamojovande1">#REF!</definedName>
    <definedName name="SIS063_F_Transportoprie3Paslaugaproduk8">#REF!</definedName>
    <definedName name="SIS063_F_Transportoprie3Paslaugaproduk9">#REF!</definedName>
    <definedName name="SIS063_F_Turtodraudimos1Geriamojovande1">#REF!</definedName>
    <definedName name="SIS063_F_Turtodraudimos1Paslaugaproduk8">#REF!</definedName>
    <definedName name="SIS063_F_Turtodraudimos1Paslaugaproduk9">#REF!</definedName>
    <definedName name="SIS063_F_Turtonuomosnes1Geriamojovande1">#REF!</definedName>
    <definedName name="SIS063_F_Turtonuomosnes1Paslaugaproduk8">#REF!</definedName>
    <definedName name="SIS063_F_Turtonuomosnes1Paslaugaproduk9">#REF!</definedName>
    <definedName name="SIS063_F_Valstybiniuist1Geriamojovande1">#REF!</definedName>
    <definedName name="SIS063_F_Valstybiniuist1Paslaugaproduk8">#REF!</definedName>
    <definedName name="SIS063_F_Valstybiniuist1Paslaugaproduk9">#REF!</definedName>
    <definedName name="SIS063_F_Vandenstechnol2Geriamojovande1">#REF!</definedName>
    <definedName name="SIS063_F_Vandenstechnol2Paslaugaproduk8">#REF!</definedName>
    <definedName name="SIS063_F_Vandenstechnol2Paslaugaproduk9">#REF!</definedName>
    <definedName name="SIS063_F_Vartotojumokej1Geriamojovande1">#REF!</definedName>
    <definedName name="SIS063_F_Vartotojumokej1Paslaugaproduk8">#REF!</definedName>
    <definedName name="SIS063_F_Vartotojumokej1Paslaugaproduk9">#REF!</definedName>
    <definedName name="SIS063_F_Veiklosrizikos1Geriamojovande1">#REF!</definedName>
    <definedName name="SIS063_F_Veiklosrizikos1Paslaugaproduk8">#REF!</definedName>
    <definedName name="SIS063_F_Veiklosrizikos1Paslaugaproduk9">#REF!</definedName>
    <definedName name="SIS063_F_Zemesmokescios1Geriamojovande1">#REF!</definedName>
    <definedName name="SIS063_F_Zemesmokescios1Paslaugaproduk8">#REF!</definedName>
    <definedName name="SIS063_F_Zemesmokescios1Paslaugaproduk9">#REF!</definedName>
    <definedName name="SIS063_F_Zyminiomokesci1Geriamojovande1">#REF!</definedName>
    <definedName name="SIS063_F_Zyminiomokesci1Paslaugaproduk8">#REF!</definedName>
    <definedName name="SIS063_F_Zyminiomokesci1Paslaugaproduk9">#REF!</definedName>
    <definedName name="SIS064_F_Administracine1Elektrosenergi5">#REF!</definedName>
    <definedName name="SIS064_F_Administracine1Elektrosenergi6">#REF!</definedName>
    <definedName name="SIS064_F_Apyvartiniutar2Elektrosenergi5">#REF!</definedName>
    <definedName name="SIS064_F_Apyvartiniutar2Elektrosenergi6">#REF!</definedName>
    <definedName name="SIS064_F_Aplinkostarsos1Elektrosenergi5">#REF!</definedName>
    <definedName name="SIS064_F_Aplinkostarsos1Elektrosenergi6">#REF!</definedName>
    <definedName name="SIS064_F_Apsauginiaiird1Elektrosenergi5">#REF!</definedName>
    <definedName name="SIS064_F_Apsauginiaiird1Elektrosenergi6">#REF!</definedName>
    <definedName name="SIS064_F_Atsiskaitomuju1Elektrosenergi5">#REF!</definedName>
    <definedName name="SIS064_F_Atsiskaitomuju1Elektrosenergi6">#REF!</definedName>
    <definedName name="SIS064_F_Auditofinansin1Elektrosenergi5">#REF!</definedName>
    <definedName name="SIS064_F_Auditofinansin1Elektrosenergi6">#REF!</definedName>
    <definedName name="SIS064_F_Auditokitosana1Elektrosenergi5">#REF!</definedName>
    <definedName name="SIS064_F_Auditokitosana1Elektrosenergi6">#REF!</definedName>
    <definedName name="SIS064_F_Auditoreguliuo1Elektrosenergi5">#REF!</definedName>
    <definedName name="SIS064_F_Auditoreguliuo1Elektrosenergi6">#REF!</definedName>
    <definedName name="SIS064_F_Bankopaslauguk1Elektrosenergi5">#REF!</definedName>
    <definedName name="SIS064_F_Bankopaslauguk1Elektrosenergi6">#REF!</definedName>
    <definedName name="SIS064_F_Beviltiskossko1Elektrosenergi5">#REF!</definedName>
    <definedName name="SIS064_F_Beviltiskossko1Elektrosenergi6">#REF!</definedName>
    <definedName name="SIS064_F_Cheminesmedzia1Elektrosenergi5">#REF!</definedName>
    <definedName name="SIS064_F_Cheminesmedzia1Elektrosenergi6">#REF!</definedName>
    <definedName name="SIS064_F_Darbdavioimoku1Elektrosenergi5">#REF!</definedName>
    <definedName name="SIS064_F_Darbdavioimoku1Elektrosenergi6">#REF!</definedName>
    <definedName name="SIS064_F_Darbouzmokesci1Elektrosenergi5">#REF!</definedName>
    <definedName name="SIS064_F_Darbouzmokesci1Elektrosenergi6">#REF!</definedName>
    <definedName name="SIS064_F_Elektrosenergi9Elektrosenergi5">#REF!</definedName>
    <definedName name="SIS064_F_Elektrosenergi9Elektrosenergi6">#REF!</definedName>
    <definedName name="SIS064_F_Energetikosist1Elektrosenergi5">#REF!</definedName>
    <definedName name="SIS064_F_Energetikosist1Elektrosenergi6">#REF!</definedName>
    <definedName name="SIS064_F_Energijosistek1Elektrosenergi5">#REF!</definedName>
    <definedName name="SIS064_F_Energijosistek1Elektrosenergi6">#REF!</definedName>
    <definedName name="SIS064_F_Gamybinespaski1Elektrosenergi5">#REF!</definedName>
    <definedName name="SIS064_F_Gamybinespaski1Elektrosenergi6">#REF!</definedName>
    <definedName name="SIS064_F_Gamybinespaski2Elektrosenergi5">#REF!</definedName>
    <definedName name="SIS064_F_Gamybinespaski2Elektrosenergi6">#REF!</definedName>
    <definedName name="SIS064_F_Gamybinespaski3Elektrosenergi5">#REF!</definedName>
    <definedName name="SIS064_F_Gamybinespaski3Elektrosenergi6">#REF!</definedName>
    <definedName name="SIS064_F_Gamybosobjektu1Elektrosenergi5">#REF!</definedName>
    <definedName name="SIS064_F_Gamybosobjektu1Elektrosenergi6">#REF!</definedName>
    <definedName name="SIS064_F_Gamtiniudujubi1Elektrosenergi5">#REF!</definedName>
    <definedName name="SIS064_F_Gamtiniudujubi1Elektrosenergi6">#REF!</definedName>
    <definedName name="SIS064_F_Gamtiniudujuis1Elektrosenergi5">#REF!</definedName>
    <definedName name="SIS064_F_Gamtiniudujuis1Elektrosenergi6">#REF!</definedName>
    <definedName name="SIS064_F_Investiciniotu1Elektrosenergi5">#REF!</definedName>
    <definedName name="SIS064_F_Investiciniotu1Elektrosenergi6">#REF!</definedName>
    <definedName name="SIS064_F_Iseitinespasal1Elektrosenergi5">#REF!</definedName>
    <definedName name="SIS064_F_Iseitinespasal1Elektrosenergi6">#REF!</definedName>
    <definedName name="SIS064_F_Isviso3Elektrossavoms1">#REF!</definedName>
    <definedName name="SIS064_F_Isviso3Geriamojovande1">#REF!</definedName>
    <definedName name="SIS064_F_Isviso3Paslaugaproduk8">#REF!</definedName>
    <definedName name="SIS064_F_Isviso3Paslaugaproduk9">#REF!</definedName>
    <definedName name="SIS064_F_Itaptarnavimos1Elektrosenergi5">#REF!</definedName>
    <definedName name="SIS064_F_Itaptarnavimos1Elektrosenergi6">#REF!</definedName>
    <definedName name="SIS064_F_Kanceliariness1Elektrosenergi5">#REF!</definedName>
    <definedName name="SIS064_F_Kanceliariness1Elektrosenergi6">#REF!</definedName>
    <definedName name="SIS064_F_Kelionessanaud1Elektrosenergi5">#REF!</definedName>
    <definedName name="SIS064_F_Kelionessanaud1Elektrosenergi6">#REF!</definedName>
    <definedName name="SIS064_F_Kitoilgalaikio1Elektrosenergi5">#REF!</definedName>
    <definedName name="SIS064_F_Kitoilgalaikio1Elektrosenergi6">#REF!</definedName>
    <definedName name="SIS064_F_Kitomaterialau1Elektrosenergi5">#REF!</definedName>
    <definedName name="SIS064_F_Kitomaterialau1Elektrosenergi6">#REF!</definedName>
    <definedName name="SIS064_F_Kitonematerial1Elektrosenergi5">#REF!</definedName>
    <definedName name="SIS064_F_Kitonematerial1Elektrosenergi6">#REF!</definedName>
    <definedName name="SIS064_F_Kitosadministr1Elektrosenergi5">#REF!</definedName>
    <definedName name="SIS064_F_Kitosadministr1Elektrosenergi6">#REF!</definedName>
    <definedName name="SIS064_F_Kitosadministr2Elektrosenergi5">#REF!</definedName>
    <definedName name="SIS064_F_Kitosadministr2Elektrosenergi6">#REF!</definedName>
    <definedName name="SIS064_F_Kitosadministr3Elektrosenergi5">#REF!</definedName>
    <definedName name="SIS064_F_Kitosadministr3Elektrosenergi6">#REF!</definedName>
    <definedName name="SIS064_F_Kitoseinamojor1Elektrosenergi5">#REF!</definedName>
    <definedName name="SIS064_F_Kitoseinamojor1Elektrosenergi6">#REF!</definedName>
    <definedName name="SIS064_F_Kitoseinamojor2Elektrosenergi5">#REF!</definedName>
    <definedName name="SIS064_F_Kitoseinamojor2Elektrosenergi6">#REF!</definedName>
    <definedName name="SIS064_F_Kitoseinamojor3Elektrosenergi5">#REF!</definedName>
    <definedName name="SIS064_F_Kitoseinamojor3Elektrosenergi6">#REF!</definedName>
    <definedName name="SIS064_F_Kitoseinamojor4Elektrosenergi5">#REF!</definedName>
    <definedName name="SIS064_F_Kitoseinamojor4Elektrosenergi6">#REF!</definedName>
    <definedName name="SIS064_F_Kitoseinamojor5Elektrosenergi5">#REF!</definedName>
    <definedName name="SIS064_F_Kitoseinamojor5Elektrosenergi6">#REF!</definedName>
    <definedName name="SIS064_F_Kitosfinansine1Elektrosenergi5">#REF!</definedName>
    <definedName name="SIS064_F_Kitosfinansine1Elektrosenergi6">#REF!</definedName>
    <definedName name="SIS064_F_Kitosfinansine2Elektrosenergi5">#REF!</definedName>
    <definedName name="SIS064_F_Kitosfinansine2Elektrosenergi6">#REF!</definedName>
    <definedName name="SIS064_F_Kitosirangospr1Elektrosenergi5">#REF!</definedName>
    <definedName name="SIS064_F_Kitosirangospr1Elektrosenergi6">#REF!</definedName>
    <definedName name="SIS064_F_Kitosirangospr2Elektrosenergi5">#REF!</definedName>
    <definedName name="SIS064_F_Kitosirangospr2Elektrosenergi6">#REF!</definedName>
    <definedName name="SIS064_F_Kitosirangospr3Elektrosenergi5">#REF!</definedName>
    <definedName name="SIS064_F_Kitosirangospr3Elektrosenergi6">#REF!</definedName>
    <definedName name="SIS064_F_Kitosirangospr4Elektrosenergi5">#REF!</definedName>
    <definedName name="SIS064_F_Kitosirangospr4Elektrosenergi6">#REF!</definedName>
    <definedName name="SIS064_F_Kitoskintamosi2Elektrosenergi5">#REF!</definedName>
    <definedName name="SIS064_F_Kitoskintamosi2Elektrosenergi6">#REF!</definedName>
    <definedName name="SIS064_F_Kitoskintamosi3Elektrosenergi5">#REF!</definedName>
    <definedName name="SIS064_F_Kitoskintamosi3Elektrosenergi6">#REF!</definedName>
    <definedName name="SIS064_F_Kitoskurorusie1Elektrosenergi5">#REF!</definedName>
    <definedName name="SIS064_F_Kitoskurorusie1Elektrosenergi6">#REF!</definedName>
    <definedName name="SIS064_F_Kitoskurorusie2Elektrosenergi5">#REF!</definedName>
    <definedName name="SIS064_F_Kitoskurorusie2Elektrosenergi6">#REF!</definedName>
    <definedName name="SIS064_F_Kitoskurorusie3Elektrosenergi5">#REF!</definedName>
    <definedName name="SIS064_F_Kitoskurorusie3Elektrosenergi6">#REF!</definedName>
    <definedName name="SIS064_F_Kitoskurorusie4Elektrosenergi5">#REF!</definedName>
    <definedName name="SIS064_F_Kitoskurorusie4Elektrosenergi6">#REF!</definedName>
    <definedName name="SIS064_F_Kitospaskirtie1Elektrosenergi5">#REF!</definedName>
    <definedName name="SIS064_F_Kitospaskirtie1Elektrosenergi6">#REF!</definedName>
    <definedName name="SIS064_F_Kitospaskirtie2Elektrosenergi5">#REF!</definedName>
    <definedName name="SIS064_F_Kitospaskirtie2Elektrosenergi6">#REF!</definedName>
    <definedName name="SIS064_F_Kitospaskirtie3Elektrosenergi5">#REF!</definedName>
    <definedName name="SIS064_F_Kitospaskirtie3Elektrosenergi6">#REF!</definedName>
    <definedName name="SIS064_F_Kitospaskirtie4Elektrosenergi5">#REF!</definedName>
    <definedName name="SIS064_F_Kitospaskirtie4Elektrosenergi6">#REF!</definedName>
    <definedName name="SIS064_F_Kitospaskirtie5Elektrosenergi5">#REF!</definedName>
    <definedName name="SIS064_F_Kitospaskirtie5Elektrosenergi6">#REF!</definedName>
    <definedName name="SIS064_F_Kitospastovios2Elektrosenergi5">#REF!</definedName>
    <definedName name="SIS064_F_Kitospastovios2Elektrosenergi6">#REF!</definedName>
    <definedName name="SIS064_F_Kitospastovios3Elektrosenergi5">#REF!</definedName>
    <definedName name="SIS064_F_Kitospastovios3Elektrosenergi6">#REF!</definedName>
    <definedName name="SIS064_F_Kitosrinkodaro1Elektrosenergi5">#REF!</definedName>
    <definedName name="SIS064_F_Kitosrinkodaro1Elektrosenergi6">#REF!</definedName>
    <definedName name="SIS064_F_Kitosrinkodaro2Elektrosenergi5">#REF!</definedName>
    <definedName name="SIS064_F_Kitosrinkodaro2Elektrosenergi6">#REF!</definedName>
    <definedName name="SIS064_F_Kitossanaudoss1Elektrosenergi5">#REF!</definedName>
    <definedName name="SIS064_F_Kitossanaudoss1Elektrosenergi6">#REF!</definedName>
    <definedName name="SIS064_F_Kitossanaudoss2Elektrosenergi5">#REF!</definedName>
    <definedName name="SIS064_F_Kitossanaudoss2Elektrosenergi6">#REF!</definedName>
    <definedName name="SIS064_F_Kitossanaudoss3Elektrosenergi5">#REF!</definedName>
    <definedName name="SIS064_F_Kitossanaudoss3Elektrosenergi6">#REF!</definedName>
    <definedName name="SIS064_F_Kitossanaudoss4Elektrosenergi5">#REF!</definedName>
    <definedName name="SIS064_F_Kitossanaudoss4Elektrosenergi6">#REF!</definedName>
    <definedName name="SIS064_F_Kitossanaudoss5Elektrosenergi5">#REF!</definedName>
    <definedName name="SIS064_F_Kitossanaudoss5Elektrosenergi6">#REF!</definedName>
    <definedName name="SIS064_F_Kitossanaudoss6Elektrosenergi5">#REF!</definedName>
    <definedName name="SIS064_F_Kitossanaudoss6Elektrosenergi6">#REF!</definedName>
    <definedName name="SIS064_F_Kitossanaudoss7Elektrosenergi5">#REF!</definedName>
    <definedName name="SIS064_F_Kitossanaudoss7Elektrosenergi6">#REF!</definedName>
    <definedName name="SIS064_F_Kitossupersona1Elektrosenergi5">#REF!</definedName>
    <definedName name="SIS064_F_Kitossupersona1Elektrosenergi6">#REF!</definedName>
    <definedName name="SIS064_F_Kitossupersona2Elektrosenergi5">#REF!</definedName>
    <definedName name="SIS064_F_Kitossupersona2Elektrosenergi6">#REF!</definedName>
    <definedName name="SIS064_F_Kitossupersona3Elektrosenergi5">#REF!</definedName>
    <definedName name="SIS064_F_Kitossupersona3Elektrosenergi6">#REF!</definedName>
    <definedName name="SIS064_F_Kitossupersona4Elektrosenergi5">#REF!</definedName>
    <definedName name="SIS064_F_Kitossupersona4Elektrosenergi6">#REF!</definedName>
    <definedName name="SIS064_F_Kitumasinuirir1Elektrosenergi5">#REF!</definedName>
    <definedName name="SIS064_F_Kitumasinuirir1Elektrosenergi6">#REF!</definedName>
    <definedName name="SIS064_F_Kitumokesciuva1Elektrosenergi5">#REF!</definedName>
    <definedName name="SIS064_F_Kitumokesciuva1Elektrosenergi6">#REF!</definedName>
    <definedName name="SIS064_F_Kituobjektunur1Elektrosenergi5">#REF!</definedName>
    <definedName name="SIS064_F_Kituobjektunur1Elektrosenergi6">#REF!</definedName>
    <definedName name="SIS064_F_Komunalinespas1Elektrosenergi5">#REF!</definedName>
    <definedName name="SIS064_F_Komunalinespas1Elektrosenergi6">#REF!</definedName>
    <definedName name="SIS064_F_Komunaliniupas1Elektrosenergi5">#REF!</definedName>
    <definedName name="SIS064_F_Komunaliniupas1Elektrosenergi6">#REF!</definedName>
    <definedName name="SIS064_F_Konsultacinesp1Elektrosenergi5">#REF!</definedName>
    <definedName name="SIS064_F_Konsultacinesp1Elektrosenergi6">#REF!</definedName>
    <definedName name="SIS064_F_Labdaraparamas1Elektrosenergi5">#REF!</definedName>
    <definedName name="SIS064_F_Labdaraparamas1Elektrosenergi6">#REF!</definedName>
    <definedName name="SIS064_F_Laboratoriniai1Elektrosenergi5">#REF!</definedName>
    <definedName name="SIS064_F_Laboratoriniai1Elektrosenergi6">#REF!</definedName>
    <definedName name="SIS064_F_Likviduotonura1Elektrosenergi5">#REF!</definedName>
    <definedName name="SIS064_F_Likviduotonura1Elektrosenergi6">#REF!</definedName>
    <definedName name="SIS064_F_Masinuirirengi1Elektrosenergi5">#REF!</definedName>
    <definedName name="SIS064_F_Masinuirirengi1Elektrosenergi6">#REF!</definedName>
    <definedName name="SIS064_F_Masinuirirengi2Elektrosenergi5">#REF!</definedName>
    <definedName name="SIS064_F_Masinuirirengi2Elektrosenergi6">#REF!</definedName>
    <definedName name="SIS064_F_Masinuirirengi3Elektrosenergi5">#REF!</definedName>
    <definedName name="SIS064_F_Masinuirirengi3Elektrosenergi6">#REF!</definedName>
    <definedName name="SIS064_F_Masinuirirengi4Elektrosenergi5">#REF!</definedName>
    <definedName name="SIS064_F_Masinuirirengi4Elektrosenergi6">#REF!</definedName>
    <definedName name="SIS064_F_Mazavercioinve1Elektrosenergi5">#REF!</definedName>
    <definedName name="SIS064_F_Mazavercioinve1Elektrosenergi6">#REF!</definedName>
    <definedName name="SIS064_F_Mazutoisigijim1Elektrosenergi5">#REF!</definedName>
    <definedName name="SIS064_F_Mazutoisigijim1Elektrosenergi6">#REF!</definedName>
    <definedName name="SIS064_F_Medienosisigij1Elektrosenergi5">#REF!</definedName>
    <definedName name="SIS064_F_Medienosisigij1Elektrosenergi6">#REF!</definedName>
    <definedName name="SIS064_F_Medziaguzaliav1Elektrosenergi5">#REF!</definedName>
    <definedName name="SIS064_F_Medziaguzaliav1Elektrosenergi6">#REF!</definedName>
    <definedName name="SIS064_F_Medziaguzaliav2Elektrosenergi5">#REF!</definedName>
    <definedName name="SIS064_F_Medziaguzaliav2Elektrosenergi6">#REF!</definedName>
    <definedName name="SIS064_F_Medziaguzaliav3Elektrosenergi5">#REF!</definedName>
    <definedName name="SIS064_F_Medziaguzaliav3Elektrosenergi6">#REF!</definedName>
    <definedName name="SIS064_F_Medziaguzaliav4Elektrosenergi5">#REF!</definedName>
    <definedName name="SIS064_F_Medziaguzaliav4Elektrosenergi6">#REF!</definedName>
    <definedName name="SIS064_F_Medziaguzaliav5Elektrosenergi5">#REF!</definedName>
    <definedName name="SIS064_F_Medziaguzaliav5Elektrosenergi6">#REF!</definedName>
    <definedName name="SIS064_F_Metrologinespa1Elektrosenergi5">#REF!</definedName>
    <definedName name="SIS064_F_Metrologinespa1Elektrosenergi6">#REF!</definedName>
    <definedName name="SIS064_F_Mokymukvalifik1Elektrosenergi5">#REF!</definedName>
    <definedName name="SIS064_F_Mokymukvalifik1Elektrosenergi6">#REF!</definedName>
    <definedName name="SIS064_F_Muitinesireksp1Elektrosenergi5">#REF!</definedName>
    <definedName name="SIS064_F_Muitinesireksp1Elektrosenergi6">#REF!</definedName>
    <definedName name="SIS064_F_Narystesstojam1Elektrosenergi5">#REF!</definedName>
    <definedName name="SIS064_F_Narystesstojam1Elektrosenergi6">#REF!</definedName>
    <definedName name="SIS064_F_Neigiamosmoket1Elektrosenergi5">#REF!</definedName>
    <definedName name="SIS064_F_Neigiamosmoket1Elektrosenergi6">#REF!</definedName>
    <definedName name="SIS064_F_Nekilnojamotur1Elektrosenergi5">#REF!</definedName>
    <definedName name="SIS064_F_Nekilnojamotur1Elektrosenergi6">#REF!</definedName>
    <definedName name="SIS064_F_Nuotekutvarkym1Elektrosenergi5">#REF!</definedName>
    <definedName name="SIS064_F_Nuotekutvarkym1Elektrosenergi6">#REF!</definedName>
    <definedName name="SIS064_F_Nuotolinesduom1Elektrosenergi5">#REF!</definedName>
    <definedName name="SIS064_F_Nuotolinesduom1Elektrosenergi6">#REF!</definedName>
    <definedName name="SIS064_F_Nurasytuatsisk1Elektrosenergi5">#REF!</definedName>
    <definedName name="SIS064_F_Nurasytuatsisk1Elektrosenergi6">#REF!</definedName>
    <definedName name="SIS064_F_Orginventoriau1Elektrosenergi5">#REF!</definedName>
    <definedName name="SIS064_F_Orginventoriau1Elektrosenergi6">#REF!</definedName>
    <definedName name="SIS064_F_Palukanusanaud1Elektrosenergi5">#REF!</definedName>
    <definedName name="SIS064_F_Palukanusanaud1Elektrosenergi6">#REF!</definedName>
    <definedName name="SIS064_F_Papildomodarbu1Elektrosenergi5">#REF!</definedName>
    <definedName name="SIS064_F_Papildomodarbu1Elektrosenergi6">#REF!</definedName>
    <definedName name="SIS064_F_Pastopasiuntin1Elektrosenergi5">#REF!</definedName>
    <definedName name="SIS064_F_Pastopasiuntin1Elektrosenergi6">#REF!</definedName>
    <definedName name="SIS064_F_Patalpuneadmin1Elektrosenergi5">#REF!</definedName>
    <definedName name="SIS064_F_Patalpuneadmin1Elektrosenergi6">#REF!</definedName>
    <definedName name="SIS064_F_Patalpuprieziu1Elektrosenergi5">#REF!</definedName>
    <definedName name="SIS064_F_Patalpuprieziu1Elektrosenergi6">#REF!</definedName>
    <definedName name="SIS064_F_Patentulicenci1Elektrosenergi5">#REF!</definedName>
    <definedName name="SIS064_F_Patentulicenci1Elektrosenergi6">#REF!</definedName>
    <definedName name="SIS064_F_Pelenutvarkymo1Elektrosenergi5">#REF!</definedName>
    <definedName name="SIS064_F_Pelenutvarkymo1Elektrosenergi6">#REF!</definedName>
    <definedName name="SIS064_F_Pletrosdarbunu1Elektrosenergi5">#REF!</definedName>
    <definedName name="SIS064_F_Pletrosdarbunu1Elektrosenergi6">#REF!</definedName>
    <definedName name="SIS064_F_Prekeszenkloiv1Elektrosenergi5">#REF!</definedName>
    <definedName name="SIS064_F_Prekeszenkloiv1Elektrosenergi6">#REF!</definedName>
    <definedName name="SIS064_F_Prestizonuside1Elektrosenergi5">#REF!</definedName>
    <definedName name="SIS064_F_Prestizonuside1Elektrosenergi6">#REF!</definedName>
    <definedName name="SIS064_F_Priskaitytosba1Elektrosenergi5">#REF!</definedName>
    <definedName name="SIS064_F_Priskaitytosba1Elektrosenergi6">#REF!</definedName>
    <definedName name="SIS064_F_Privalomovarto1Elektrosenergi5">#REF!</definedName>
    <definedName name="SIS064_F_Privalomovarto1Elektrosenergi6">#REF!</definedName>
    <definedName name="SIS064_F_Profesineliter1Elektrosenergi5">#REF!</definedName>
    <definedName name="SIS064_F_Profesineliter1Elektrosenergi6">#REF!</definedName>
    <definedName name="SIS064_F_Programinesira1Elektrosenergi5">#REF!</definedName>
    <definedName name="SIS064_F_Programinesira1Elektrosenergi6">#REF!</definedName>
    <definedName name="SIS064_F_Reklamospaslau1Elektrosenergi5">#REF!</definedName>
    <definedName name="SIS064_F_Reklamospaslau1Elektrosenergi6">#REF!</definedName>
    <definedName name="SIS064_F_Reprezentacijo1Elektrosenergi5">#REF!</definedName>
    <definedName name="SIS064_F_Reprezentacijo1Elektrosenergi6">#REF!</definedName>
    <definedName name="SIS064_F_Rezerviniokuro1Elektrosenergi5">#REF!</definedName>
    <definedName name="SIS064_F_Rezerviniokuro1Elektrosenergi6">#REF!</definedName>
    <definedName name="SIS064_F_Rinkostyrimusa1Elektrosenergi5">#REF!</definedName>
    <definedName name="SIS064_F_Rinkostyrimusa1Elektrosenergi6">#REF!</definedName>
    <definedName name="SIS064_F_Rysiupaslaugos1Elektrosenergi5">#REF!</definedName>
    <definedName name="SIS064_F_Rysiupaslaugos1Elektrosenergi6">#REF!</definedName>
    <definedName name="SIS064_F_Saskaituvartot1Elektrosenergi5">#REF!</definedName>
    <definedName name="SIS064_F_Saskaituvartot1Elektrosenergi6">#REF!</definedName>
    <definedName name="SIS064_F_Silumosisigiji2Elektrosenergi5">#REF!</definedName>
    <definedName name="SIS064_F_Silumosisigiji2Elektrosenergi6">#REF!</definedName>
    <definedName name="SIS064_F_Silumospunktue1Elektrosenergi5">#REF!</definedName>
    <definedName name="SIS064_F_Silumospunktue1Elektrosenergi6">#REF!</definedName>
    <definedName name="SIS064_F_Silumosukiotur2Elektrosenergi5">#REF!</definedName>
    <definedName name="SIS064_F_Silumosukiotur2Elektrosenergi6">#REF!</definedName>
    <definedName name="SIS064_F_Skoluisieskoji1Elektrosenergi5">#REF!</definedName>
    <definedName name="SIS064_F_Skoluisieskoji1Elektrosenergi6">#REF!</definedName>
    <definedName name="SIS064_F_Svietimoirkons1Elektrosenergi5">#REF!</definedName>
    <definedName name="SIS064_F_Svietimoirkons1Elektrosenergi6">#REF!</definedName>
    <definedName name="SIS064_F_Tantjemos1Elektrosenergi5">#REF!</definedName>
    <definedName name="SIS064_F_Tantjemos1Elektrosenergi6">#REF!</definedName>
    <definedName name="SIS064_F_Teisinespaslau1Elektrosenergi5">#REF!</definedName>
    <definedName name="SIS064_F_Teisinespaslau1Elektrosenergi6">#REF!</definedName>
    <definedName name="SIS064_F_Tinklueinamojo1Elektrosenergi5">#REF!</definedName>
    <definedName name="SIS064_F_Tinklueinamojo1Elektrosenergi6">#REF!</definedName>
    <definedName name="SIS064_F_Transportoprie1Elektrosenergi5">#REF!</definedName>
    <definedName name="SIS064_F_Transportoprie1Elektrosenergi6">#REF!</definedName>
    <definedName name="SIS064_F_Transportoprie2Elektrosenergi5">#REF!</definedName>
    <definedName name="SIS064_F_Transportoprie2Elektrosenergi6">#REF!</definedName>
    <definedName name="SIS064_F_Transportoprie3Elektrosenergi5">#REF!</definedName>
    <definedName name="SIS064_F_Transportoprie3Elektrosenergi6">#REF!</definedName>
    <definedName name="SIS064_F_Turtodraudimos1Elektrosenergi5">#REF!</definedName>
    <definedName name="SIS064_F_Turtodraudimos1Elektrosenergi6">#REF!</definedName>
    <definedName name="SIS064_F_Turtonuomosnes1Elektrosenergi5">#REF!</definedName>
    <definedName name="SIS064_F_Turtonuomosnes1Elektrosenergi6">#REF!</definedName>
    <definedName name="SIS064_F_Valstybiniuist1Elektrosenergi5">#REF!</definedName>
    <definedName name="SIS064_F_Valstybiniuist1Elektrosenergi6">#REF!</definedName>
    <definedName name="SIS064_F_Vandenstechnol2Elektrosenergi5">#REF!</definedName>
    <definedName name="SIS064_F_Vandenstechnol2Elektrosenergi6">#REF!</definedName>
    <definedName name="SIS064_F_Vartotojumokej1Elektrosenergi5">#REF!</definedName>
    <definedName name="SIS064_F_Vartotojumokej1Elektrosenergi6">#REF!</definedName>
    <definedName name="SIS064_F_Veiklosrizikos1Elektrosenergi5">#REF!</definedName>
    <definedName name="SIS064_F_Veiklosrizikos1Elektrosenergi6">#REF!</definedName>
    <definedName name="SIS064_F_Zemesmokescios1Elektrosenergi5">#REF!</definedName>
    <definedName name="SIS064_F_Zemesmokescios1Elektrosenergi6">#REF!</definedName>
    <definedName name="SIS064_F_Zyminiomokesci1Elektrosenergi5">#REF!</definedName>
    <definedName name="SIS064_F_Zyminiomokesci1Elektrosenergi6">#REF!</definedName>
    <definedName name="SIS065_F_Administracine1Geriamojovande1">#REF!</definedName>
    <definedName name="SIS065_F_Administracine1Paslaugaproduk8">#REF!</definedName>
    <definedName name="SIS065_F_Administracine1Paslaugaproduk9">#REF!</definedName>
    <definedName name="SIS065_F_Apyvartiniutar2Geriamojovande1">#REF!</definedName>
    <definedName name="SIS065_F_Apyvartiniutar2Paslaugaproduk8">#REF!</definedName>
    <definedName name="SIS065_F_Apyvartiniutar2Paslaugaproduk9">#REF!</definedName>
    <definedName name="SIS065_F_Aplinkostarsos1Geriamojovande1">#REF!</definedName>
    <definedName name="SIS065_F_Aplinkostarsos1Paslaugaproduk8">#REF!</definedName>
    <definedName name="SIS065_F_Aplinkostarsos1Paslaugaproduk9">#REF!</definedName>
    <definedName name="SIS065_F_Apsauginiaiird1Geriamojovande1">#REF!</definedName>
    <definedName name="SIS065_F_Apsauginiaiird1Paslaugaproduk8">#REF!</definedName>
    <definedName name="SIS065_F_Apsauginiaiird1Paslaugaproduk9">#REF!</definedName>
    <definedName name="SIS065_F_Atsiskaitomuju1Geriamojovande1">#REF!</definedName>
    <definedName name="SIS065_F_Atsiskaitomuju1Paslaugaproduk8">#REF!</definedName>
    <definedName name="SIS065_F_Atsiskaitomuju1Paslaugaproduk9">#REF!</definedName>
    <definedName name="SIS065_F_Auditofinansin1Geriamojovande1">#REF!</definedName>
    <definedName name="SIS065_F_Auditofinansin1Paslaugaproduk8">#REF!</definedName>
    <definedName name="SIS065_F_Auditofinansin1Paslaugaproduk9">#REF!</definedName>
    <definedName name="SIS065_F_Auditokitosana1Geriamojovande1">#REF!</definedName>
    <definedName name="SIS065_F_Auditokitosana1Paslaugaproduk8">#REF!</definedName>
    <definedName name="SIS065_F_Auditokitosana1Paslaugaproduk9">#REF!</definedName>
    <definedName name="SIS065_F_Auditoreguliuo1Geriamojovande1">#REF!</definedName>
    <definedName name="SIS065_F_Auditoreguliuo1Paslaugaproduk8">#REF!</definedName>
    <definedName name="SIS065_F_Auditoreguliuo1Paslaugaproduk9">#REF!</definedName>
    <definedName name="SIS065_F_Bankopaslauguk1Geriamojovande1">#REF!</definedName>
    <definedName name="SIS065_F_Bankopaslauguk1Paslaugaproduk8">#REF!</definedName>
    <definedName name="SIS065_F_Bankopaslauguk1Paslaugaproduk9">#REF!</definedName>
    <definedName name="SIS065_F_Beviltiskossko1Geriamojovande1">#REF!</definedName>
    <definedName name="SIS065_F_Beviltiskossko1Paslaugaproduk8">#REF!</definedName>
    <definedName name="SIS065_F_Beviltiskossko1Paslaugaproduk9">#REF!</definedName>
    <definedName name="SIS065_F_Cheminesmedzia1Geriamojovande1">#REF!</definedName>
    <definedName name="SIS065_F_Cheminesmedzia1Paslaugaproduk8">#REF!</definedName>
    <definedName name="SIS065_F_Cheminesmedzia1Paslaugaproduk9">#REF!</definedName>
    <definedName name="SIS065_F_Darbdavioimoku1Geriamojovande1">#REF!</definedName>
    <definedName name="SIS065_F_Darbdavioimoku1Paslaugaproduk8">#REF!</definedName>
    <definedName name="SIS065_F_Darbdavioimoku1Paslaugaproduk9">#REF!</definedName>
    <definedName name="SIS065_F_Darbouzmokesci1Geriamojovande1">#REF!</definedName>
    <definedName name="SIS065_F_Darbouzmokesci1Paslaugaproduk8">#REF!</definedName>
    <definedName name="SIS065_F_Darbouzmokesci1Paslaugaproduk9">#REF!</definedName>
    <definedName name="SIS065_F_Elektrosenergi4Geriamojovande1">#REF!</definedName>
    <definedName name="SIS065_F_Elektrosenergi4Paslaugaproduk8">#REF!</definedName>
    <definedName name="SIS065_F_Elektrosenergi4Paslaugaproduk9">#REF!</definedName>
    <definedName name="SIS065_F_Energetikosist1Geriamojovande1">#REF!</definedName>
    <definedName name="SIS065_F_Energetikosist1Paslaugaproduk8">#REF!</definedName>
    <definedName name="SIS065_F_Energetikosist1Paslaugaproduk9">#REF!</definedName>
    <definedName name="SIS065_F_Energijosistek1Geriamojovande1">#REF!</definedName>
    <definedName name="SIS065_F_Energijosistek1Paslaugaproduk8">#REF!</definedName>
    <definedName name="SIS065_F_Energijosistek1Paslaugaproduk9">#REF!</definedName>
    <definedName name="SIS065_F_Gamybinespaski1Geriamojovande1">#REF!</definedName>
    <definedName name="SIS065_F_Gamybinespaski1Paslaugaproduk8">#REF!</definedName>
    <definedName name="SIS065_F_Gamybinespaski1Paslaugaproduk9">#REF!</definedName>
    <definedName name="SIS065_F_Gamybinespaski2Geriamojovande1">#REF!</definedName>
    <definedName name="SIS065_F_Gamybinespaski2Paslaugaproduk8">#REF!</definedName>
    <definedName name="SIS065_F_Gamybinespaski2Paslaugaproduk9">#REF!</definedName>
    <definedName name="SIS065_F_Gamybinespaski3Geriamojovande1">#REF!</definedName>
    <definedName name="SIS065_F_Gamybinespaski3Paslaugaproduk8">#REF!</definedName>
    <definedName name="SIS065_F_Gamybinespaski3Paslaugaproduk9">#REF!</definedName>
    <definedName name="SIS065_F_Gamybosobjektu1Geriamojovande1">#REF!</definedName>
    <definedName name="SIS065_F_Gamybosobjektu1Paslaugaproduk8">#REF!</definedName>
    <definedName name="SIS065_F_Gamybosobjektu1Paslaugaproduk9">#REF!</definedName>
    <definedName name="SIS065_F_Gamtiniudujubi1Geriamojovande1">#REF!</definedName>
    <definedName name="SIS065_F_Gamtiniudujubi1Paslaugaproduk8">#REF!</definedName>
    <definedName name="SIS065_F_Gamtiniudujubi1Paslaugaproduk9">#REF!</definedName>
    <definedName name="SIS065_F_Gamtiniudujuis1Geriamojovande1">#REF!</definedName>
    <definedName name="SIS065_F_Gamtiniudujuis1Paslaugaproduk8">#REF!</definedName>
    <definedName name="SIS065_F_Gamtiniudujuis1Paslaugaproduk9">#REF!</definedName>
    <definedName name="SIS065_F_Investiciniotu1Geriamojovande1">#REF!</definedName>
    <definedName name="SIS065_F_Investiciniotu1Paslaugaproduk8">#REF!</definedName>
    <definedName name="SIS065_F_Investiciniotu1Paslaugaproduk9">#REF!</definedName>
    <definedName name="SIS065_F_Iseitinespasal1Geriamojovande1">#REF!</definedName>
    <definedName name="SIS065_F_Iseitinespasal1Paslaugaproduk8">#REF!</definedName>
    <definedName name="SIS065_F_Iseitinespasal1Paslaugaproduk9">#REF!</definedName>
    <definedName name="SIS065_F_Itaptarnavimos1Geriamojovande1">#REF!</definedName>
    <definedName name="SIS065_F_Itaptarnavimos1Paslaugaproduk8">#REF!</definedName>
    <definedName name="SIS065_F_Itaptarnavimos1Paslaugaproduk9">#REF!</definedName>
    <definedName name="SIS065_F_Kanceliariness1Geriamojovande1">#REF!</definedName>
    <definedName name="SIS065_F_Kanceliariness1Paslaugaproduk8">#REF!</definedName>
    <definedName name="SIS065_F_Kanceliariness1Paslaugaproduk9">#REF!</definedName>
    <definedName name="SIS065_F_Kelionessanaud1Geriamojovande1">#REF!</definedName>
    <definedName name="SIS065_F_Kelionessanaud1Paslaugaproduk8">#REF!</definedName>
    <definedName name="SIS065_F_Kelionessanaud1Paslaugaproduk9">#REF!</definedName>
    <definedName name="SIS065_F_Kitoilgalaikio1Geriamojovande1">#REF!</definedName>
    <definedName name="SIS065_F_Kitoilgalaikio1Paslaugaproduk8">#REF!</definedName>
    <definedName name="SIS065_F_Kitoilgalaikio1Paslaugaproduk9">#REF!</definedName>
    <definedName name="SIS065_F_Kitomaterialau1Geriamojovande1">#REF!</definedName>
    <definedName name="SIS065_F_Kitomaterialau1Paslaugaproduk8">#REF!</definedName>
    <definedName name="SIS065_F_Kitomaterialau1Paslaugaproduk9">#REF!</definedName>
    <definedName name="SIS065_F_Kitonematerial1Geriamojovande1">#REF!</definedName>
    <definedName name="SIS065_F_Kitonematerial1Paslaugaproduk8">#REF!</definedName>
    <definedName name="SIS065_F_Kitonematerial1Paslaugaproduk9">#REF!</definedName>
    <definedName name="SIS065_F_Kitosadministr1Geriamojovande1">#REF!</definedName>
    <definedName name="SIS065_F_Kitosadministr1Paslaugaproduk8">#REF!</definedName>
    <definedName name="SIS065_F_Kitosadministr1Paslaugaproduk9">#REF!</definedName>
    <definedName name="SIS065_F_Kitosadministr2Geriamojovande1">#REF!</definedName>
    <definedName name="SIS065_F_Kitosadministr2Paslaugaproduk8">#REF!</definedName>
    <definedName name="SIS065_F_Kitosadministr2Paslaugaproduk9">#REF!</definedName>
    <definedName name="SIS065_F_Kitosadministr3Geriamojovande1">#REF!</definedName>
    <definedName name="SIS065_F_Kitosadministr3Paslaugaproduk8">#REF!</definedName>
    <definedName name="SIS065_F_Kitosadministr3Paslaugaproduk9">#REF!</definedName>
    <definedName name="SIS065_F_Kitoseinamojor1Geriamojovande1">#REF!</definedName>
    <definedName name="SIS065_F_Kitoseinamojor1Paslaugaproduk8">#REF!</definedName>
    <definedName name="SIS065_F_Kitoseinamojor1Paslaugaproduk9">#REF!</definedName>
    <definedName name="SIS065_F_Kitoseinamojor2Geriamojovande1">#REF!</definedName>
    <definedName name="SIS065_F_Kitoseinamojor2Paslaugaproduk8">#REF!</definedName>
    <definedName name="SIS065_F_Kitoseinamojor2Paslaugaproduk9">#REF!</definedName>
    <definedName name="SIS065_F_Kitoseinamojor3Geriamojovande1">#REF!</definedName>
    <definedName name="SIS065_F_Kitoseinamojor3Paslaugaproduk8">#REF!</definedName>
    <definedName name="SIS065_F_Kitoseinamojor3Paslaugaproduk9">#REF!</definedName>
    <definedName name="SIS065_F_Kitoseinamojor4Geriamojovande1">#REF!</definedName>
    <definedName name="SIS065_F_Kitoseinamojor4Paslaugaproduk8">#REF!</definedName>
    <definedName name="SIS065_F_Kitoseinamojor4Paslaugaproduk9">#REF!</definedName>
    <definedName name="SIS065_F_Kitoseinamojor5Geriamojovande1">#REF!</definedName>
    <definedName name="SIS065_F_Kitoseinamojor5Paslaugaproduk8">#REF!</definedName>
    <definedName name="SIS065_F_Kitoseinamojor5Paslaugaproduk9">#REF!</definedName>
    <definedName name="SIS065_F_Kitosfinansine1Geriamojovande1">#REF!</definedName>
    <definedName name="SIS065_F_Kitosfinansine1Paslaugaproduk8">#REF!</definedName>
    <definedName name="SIS065_F_Kitosfinansine1Paslaugaproduk9">#REF!</definedName>
    <definedName name="SIS065_F_Kitosfinansine2Geriamojovande1">#REF!</definedName>
    <definedName name="SIS065_F_Kitosfinansine2Paslaugaproduk8">#REF!</definedName>
    <definedName name="SIS065_F_Kitosfinansine2Paslaugaproduk9">#REF!</definedName>
    <definedName name="SIS065_F_Kitosirangospr1Geriamojovande1">#REF!</definedName>
    <definedName name="SIS065_F_Kitosirangospr1Paslaugaproduk8">#REF!</definedName>
    <definedName name="SIS065_F_Kitosirangospr1Paslaugaproduk9">#REF!</definedName>
    <definedName name="SIS065_F_Kitosirangospr2Geriamojovande1">#REF!</definedName>
    <definedName name="SIS065_F_Kitosirangospr2Paslaugaproduk8">#REF!</definedName>
    <definedName name="SIS065_F_Kitosirangospr2Paslaugaproduk9">#REF!</definedName>
    <definedName name="SIS065_F_Kitosirangospr3Geriamojovande1">#REF!</definedName>
    <definedName name="SIS065_F_Kitosirangospr3Paslaugaproduk8">#REF!</definedName>
    <definedName name="SIS065_F_Kitosirangospr3Paslaugaproduk9">#REF!</definedName>
    <definedName name="SIS065_F_Kitosirangospr4Geriamojovande1">#REF!</definedName>
    <definedName name="SIS065_F_Kitosirangospr4Paslaugaproduk8">#REF!</definedName>
    <definedName name="SIS065_F_Kitosirangospr4Paslaugaproduk9">#REF!</definedName>
    <definedName name="SIS065_F_Kitoskintamosi2Geriamojovande1">#REF!</definedName>
    <definedName name="SIS065_F_Kitoskintamosi2Paslaugaproduk8">#REF!</definedName>
    <definedName name="SIS065_F_Kitoskintamosi2Paslaugaproduk9">#REF!</definedName>
    <definedName name="SIS065_F_Kitoskintamosi3Geriamojovande1">#REF!</definedName>
    <definedName name="SIS065_F_Kitoskintamosi3Paslaugaproduk8">#REF!</definedName>
    <definedName name="SIS065_F_Kitoskintamosi3Paslaugaproduk9">#REF!</definedName>
    <definedName name="SIS065_F_Kitoskurorusie1Geriamojovande1">#REF!</definedName>
    <definedName name="SIS065_F_Kitoskurorusie1Paslaugaproduk8">#REF!</definedName>
    <definedName name="SIS065_F_Kitoskurorusie1Paslaugaproduk9">#REF!</definedName>
    <definedName name="SIS065_F_Kitoskurorusie2Geriamojovande1">#REF!</definedName>
    <definedName name="SIS065_F_Kitoskurorusie2Paslaugaproduk8">#REF!</definedName>
    <definedName name="SIS065_F_Kitoskurorusie2Paslaugaproduk9">#REF!</definedName>
    <definedName name="SIS065_F_Kitoskurorusie3Geriamojovande1">#REF!</definedName>
    <definedName name="SIS065_F_Kitoskurorusie3Paslaugaproduk8">#REF!</definedName>
    <definedName name="SIS065_F_Kitoskurorusie3Paslaugaproduk9">#REF!</definedName>
    <definedName name="SIS065_F_Kitoskurorusie4Geriamojovande1">#REF!</definedName>
    <definedName name="SIS065_F_Kitoskurorusie4Paslaugaproduk8">#REF!</definedName>
    <definedName name="SIS065_F_Kitoskurorusie4Paslaugaproduk9">#REF!</definedName>
    <definedName name="SIS065_F_Kitospaskirtie1Geriamojovande1">#REF!</definedName>
    <definedName name="SIS065_F_Kitospaskirtie1Paslaugaproduk8">#REF!</definedName>
    <definedName name="SIS065_F_Kitospaskirtie1Paslaugaproduk9">#REF!</definedName>
    <definedName name="SIS065_F_Kitospaskirtie2Geriamojovande1">#REF!</definedName>
    <definedName name="SIS065_F_Kitospaskirtie2Paslaugaproduk8">#REF!</definedName>
    <definedName name="SIS065_F_Kitospaskirtie2Paslaugaproduk9">#REF!</definedName>
    <definedName name="SIS065_F_Kitospaskirtie3Geriamojovande1">#REF!</definedName>
    <definedName name="SIS065_F_Kitospaskirtie3Paslaugaproduk8">#REF!</definedName>
    <definedName name="SIS065_F_Kitospaskirtie3Paslaugaproduk9">#REF!</definedName>
    <definedName name="SIS065_F_Kitospaskirtie4Geriamojovande1">#REF!</definedName>
    <definedName name="SIS065_F_Kitospaskirtie4Paslaugaproduk8">#REF!</definedName>
    <definedName name="SIS065_F_Kitospaskirtie4Paslaugaproduk9">#REF!</definedName>
    <definedName name="SIS065_F_Kitospaskirtie5Geriamojovande1">#REF!</definedName>
    <definedName name="SIS065_F_Kitospaskirtie5Paslaugaproduk8">#REF!</definedName>
    <definedName name="SIS065_F_Kitospaskirtie5Paslaugaproduk9">#REF!</definedName>
    <definedName name="SIS065_F_Kitospastovios2Geriamojovande1">#REF!</definedName>
    <definedName name="SIS065_F_Kitospastovios2Paslaugaproduk8">#REF!</definedName>
    <definedName name="SIS065_F_Kitospastovios2Paslaugaproduk9">#REF!</definedName>
    <definedName name="SIS065_F_Kitospastovios3Geriamojovande1">#REF!</definedName>
    <definedName name="SIS065_F_Kitospastovios3Paslaugaproduk8">#REF!</definedName>
    <definedName name="SIS065_F_Kitospastovios3Paslaugaproduk9">#REF!</definedName>
    <definedName name="SIS065_F_Kitosrinkodaro1Geriamojovande1">#REF!</definedName>
    <definedName name="SIS065_F_Kitosrinkodaro1Paslaugaproduk8">#REF!</definedName>
    <definedName name="SIS065_F_Kitosrinkodaro1Paslaugaproduk9">#REF!</definedName>
    <definedName name="SIS065_F_Kitosrinkodaro2Geriamojovande1">#REF!</definedName>
    <definedName name="SIS065_F_Kitosrinkodaro2Paslaugaproduk8">#REF!</definedName>
    <definedName name="SIS065_F_Kitosrinkodaro2Paslaugaproduk9">#REF!</definedName>
    <definedName name="SIS065_F_Kitossanaudoss1Geriamojovande1">#REF!</definedName>
    <definedName name="SIS065_F_Kitossanaudoss1Paslaugaproduk8">#REF!</definedName>
    <definedName name="SIS065_F_Kitossanaudoss1Paslaugaproduk9">#REF!</definedName>
    <definedName name="SIS065_F_Kitossanaudoss2Geriamojovande1">#REF!</definedName>
    <definedName name="SIS065_F_Kitossanaudoss2Paslaugaproduk8">#REF!</definedName>
    <definedName name="SIS065_F_Kitossanaudoss2Paslaugaproduk9">#REF!</definedName>
    <definedName name="SIS065_F_Kitossanaudoss3Geriamojovande1">#REF!</definedName>
    <definedName name="SIS065_F_Kitossanaudoss3Paslaugaproduk8">#REF!</definedName>
    <definedName name="SIS065_F_Kitossanaudoss3Paslaugaproduk9">#REF!</definedName>
    <definedName name="SIS065_F_Kitossanaudoss4Geriamojovande1">#REF!</definedName>
    <definedName name="SIS065_F_Kitossanaudoss4Paslaugaproduk8">#REF!</definedName>
    <definedName name="SIS065_F_Kitossanaudoss4Paslaugaproduk9">#REF!</definedName>
    <definedName name="SIS065_F_Kitossanaudoss5Geriamojovande1">#REF!</definedName>
    <definedName name="SIS065_F_Kitossanaudoss5Paslaugaproduk8">#REF!</definedName>
    <definedName name="SIS065_F_Kitossanaudoss5Paslaugaproduk9">#REF!</definedName>
    <definedName name="SIS065_F_Kitossanaudoss6Geriamojovande1">#REF!</definedName>
    <definedName name="SIS065_F_Kitossanaudoss6Paslaugaproduk8">#REF!</definedName>
    <definedName name="SIS065_F_Kitossanaudoss6Paslaugaproduk9">#REF!</definedName>
    <definedName name="SIS065_F_Kitossanaudoss7Geriamojovande1">#REF!</definedName>
    <definedName name="SIS065_F_Kitossanaudoss7Paslaugaproduk8">#REF!</definedName>
    <definedName name="SIS065_F_Kitossanaudoss7Paslaugaproduk9">#REF!</definedName>
    <definedName name="SIS065_F_Kitossupersona1Geriamojovande1">#REF!</definedName>
    <definedName name="SIS065_F_Kitossupersona1Paslaugaproduk8">#REF!</definedName>
    <definedName name="SIS065_F_Kitossupersona1Paslaugaproduk9">#REF!</definedName>
    <definedName name="SIS065_F_Kitossupersona2Geriamojovande1">#REF!</definedName>
    <definedName name="SIS065_F_Kitossupersona2Paslaugaproduk8">#REF!</definedName>
    <definedName name="SIS065_F_Kitossupersona2Paslaugaproduk9">#REF!</definedName>
    <definedName name="SIS065_F_Kitossupersona3Geriamojovande1">#REF!</definedName>
    <definedName name="SIS065_F_Kitossupersona3Paslaugaproduk8">#REF!</definedName>
    <definedName name="SIS065_F_Kitossupersona3Paslaugaproduk9">#REF!</definedName>
    <definedName name="SIS065_F_Kitossupersona4Geriamojovande1">#REF!</definedName>
    <definedName name="SIS065_F_Kitossupersona4Paslaugaproduk8">#REF!</definedName>
    <definedName name="SIS065_F_Kitossupersona4Paslaugaproduk9">#REF!</definedName>
    <definedName name="SIS065_F_Kitumasinuirir1Geriamojovande1">#REF!</definedName>
    <definedName name="SIS065_F_Kitumasinuirir1Paslaugaproduk8">#REF!</definedName>
    <definedName name="SIS065_F_Kitumasinuirir1Paslaugaproduk9">#REF!</definedName>
    <definedName name="SIS065_F_Kitumokesciuva1Geriamojovande1">#REF!</definedName>
    <definedName name="SIS065_F_Kitumokesciuva1Paslaugaproduk8">#REF!</definedName>
    <definedName name="SIS065_F_Kitumokesciuva1Paslaugaproduk9">#REF!</definedName>
    <definedName name="SIS065_F_Kituobjektunur1Geriamojovande1">#REF!</definedName>
    <definedName name="SIS065_F_Kituobjektunur1Paslaugaproduk8">#REF!</definedName>
    <definedName name="SIS065_F_Kituobjektunur1Paslaugaproduk9">#REF!</definedName>
    <definedName name="SIS065_F_Komunalinespas1Geriamojovande1">#REF!</definedName>
    <definedName name="SIS065_F_Komunalinespas1Paslaugaproduk8">#REF!</definedName>
    <definedName name="SIS065_F_Komunalinespas1Paslaugaproduk9">#REF!</definedName>
    <definedName name="SIS065_F_Komunaliniupas1Geriamojovande1">#REF!</definedName>
    <definedName name="SIS065_F_Komunaliniupas1Paslaugaproduk8">#REF!</definedName>
    <definedName name="SIS065_F_Komunaliniupas1Paslaugaproduk9">#REF!</definedName>
    <definedName name="SIS065_F_Konsultacinesp1Geriamojovande1">#REF!</definedName>
    <definedName name="SIS065_F_Konsultacinesp1Paslaugaproduk8">#REF!</definedName>
    <definedName name="SIS065_F_Konsultacinesp1Paslaugaproduk9">#REF!</definedName>
    <definedName name="SIS065_F_Labdaraparamas1Geriamojovande1">#REF!</definedName>
    <definedName name="SIS065_F_Labdaraparamas1Paslaugaproduk8">#REF!</definedName>
    <definedName name="SIS065_F_Labdaraparamas1Paslaugaproduk9">#REF!</definedName>
    <definedName name="SIS065_F_Laboratoriniai1Geriamojovande1">#REF!</definedName>
    <definedName name="SIS065_F_Laboratoriniai1Paslaugaproduk8">#REF!</definedName>
    <definedName name="SIS065_F_Laboratoriniai1Paslaugaproduk9">#REF!</definedName>
    <definedName name="SIS065_F_Likviduotonura1Geriamojovande1">#REF!</definedName>
    <definedName name="SIS065_F_Likviduotonura1Paslaugaproduk8">#REF!</definedName>
    <definedName name="SIS065_F_Likviduotonura1Paslaugaproduk9">#REF!</definedName>
    <definedName name="SIS065_F_Masinuirirengi1Geriamojovande1">#REF!</definedName>
    <definedName name="SIS065_F_Masinuirirengi1Paslaugaproduk8">#REF!</definedName>
    <definedName name="SIS065_F_Masinuirirengi1Paslaugaproduk9">#REF!</definedName>
    <definedName name="SIS065_F_Masinuirirengi2Geriamojovande1">#REF!</definedName>
    <definedName name="SIS065_F_Masinuirirengi2Paslaugaproduk8">#REF!</definedName>
    <definedName name="SIS065_F_Masinuirirengi2Paslaugaproduk9">#REF!</definedName>
    <definedName name="SIS065_F_Masinuirirengi3Geriamojovande1">#REF!</definedName>
    <definedName name="SIS065_F_Masinuirirengi3Paslaugaproduk8">#REF!</definedName>
    <definedName name="SIS065_F_Masinuirirengi3Paslaugaproduk9">#REF!</definedName>
    <definedName name="SIS065_F_Masinuirirengi4Geriamojovande1">#REF!</definedName>
    <definedName name="SIS065_F_Masinuirirengi4Paslaugaproduk8">#REF!</definedName>
    <definedName name="SIS065_F_Masinuirirengi4Paslaugaproduk9">#REF!</definedName>
    <definedName name="SIS065_F_Mazavercioinve1Geriamojovande1">#REF!</definedName>
    <definedName name="SIS065_F_Mazavercioinve1Paslaugaproduk8">#REF!</definedName>
    <definedName name="SIS065_F_Mazavercioinve1Paslaugaproduk9">#REF!</definedName>
    <definedName name="SIS065_F_Mazutoisigijim1Geriamojovande1">#REF!</definedName>
    <definedName name="SIS065_F_Mazutoisigijim1Paslaugaproduk8">#REF!</definedName>
    <definedName name="SIS065_F_Mazutoisigijim1Paslaugaproduk9">#REF!</definedName>
    <definedName name="SIS065_F_Medienosisigij1Geriamojovande1">#REF!</definedName>
    <definedName name="SIS065_F_Medienosisigij1Paslaugaproduk8">#REF!</definedName>
    <definedName name="SIS065_F_Medienosisigij1Paslaugaproduk9">#REF!</definedName>
    <definedName name="SIS065_F_Medziaguzaliav1Geriamojovande1">#REF!</definedName>
    <definedName name="SIS065_F_Medziaguzaliav1Paslaugaproduk8">#REF!</definedName>
    <definedName name="SIS065_F_Medziaguzaliav1Paslaugaproduk9">#REF!</definedName>
    <definedName name="SIS065_F_Medziaguzaliav2Geriamojovande1">#REF!</definedName>
    <definedName name="SIS065_F_Medziaguzaliav2Paslaugaproduk8">#REF!</definedName>
    <definedName name="SIS065_F_Medziaguzaliav2Paslaugaproduk9">#REF!</definedName>
    <definedName name="SIS065_F_Medziaguzaliav3Geriamojovande1">#REF!</definedName>
    <definedName name="SIS065_F_Medziaguzaliav3Paslaugaproduk8">#REF!</definedName>
    <definedName name="SIS065_F_Medziaguzaliav3Paslaugaproduk9">#REF!</definedName>
    <definedName name="SIS065_F_Medziaguzaliav4Geriamojovande1">#REF!</definedName>
    <definedName name="SIS065_F_Medziaguzaliav4Paslaugaproduk8">#REF!</definedName>
    <definedName name="SIS065_F_Medziaguzaliav4Paslaugaproduk9">#REF!</definedName>
    <definedName name="SIS065_F_Medziaguzaliav5Geriamojovande1">#REF!</definedName>
    <definedName name="SIS065_F_Medziaguzaliav5Paslaugaproduk8">#REF!</definedName>
    <definedName name="SIS065_F_Medziaguzaliav5Paslaugaproduk9">#REF!</definedName>
    <definedName name="SIS065_F_Metrologinespa1Geriamojovande1">#REF!</definedName>
    <definedName name="SIS065_F_Metrologinespa1Paslaugaproduk8">#REF!</definedName>
    <definedName name="SIS065_F_Metrologinespa1Paslaugaproduk9">#REF!</definedName>
    <definedName name="SIS065_F_Mokymukvalifik1Geriamojovande1">#REF!</definedName>
    <definedName name="SIS065_F_Mokymukvalifik1Paslaugaproduk8">#REF!</definedName>
    <definedName name="SIS065_F_Mokymukvalifik1Paslaugaproduk9">#REF!</definedName>
    <definedName name="SIS065_F_Muitinesireksp1Geriamojovande1">#REF!</definedName>
    <definedName name="SIS065_F_Muitinesireksp1Paslaugaproduk8">#REF!</definedName>
    <definedName name="SIS065_F_Muitinesireksp1Paslaugaproduk9">#REF!</definedName>
    <definedName name="SIS065_F_Narystesstojam1Geriamojovande1">#REF!</definedName>
    <definedName name="SIS065_F_Narystesstojam1Paslaugaproduk8">#REF!</definedName>
    <definedName name="SIS065_F_Narystesstojam1Paslaugaproduk9">#REF!</definedName>
    <definedName name="SIS065_F_Neigiamosmoket1Geriamojovande1">#REF!</definedName>
    <definedName name="SIS065_F_Neigiamosmoket1Paslaugaproduk8">#REF!</definedName>
    <definedName name="SIS065_F_Neigiamosmoket1Paslaugaproduk9">#REF!</definedName>
    <definedName name="SIS065_F_Nekilnojamotur1Geriamojovande1">#REF!</definedName>
    <definedName name="SIS065_F_Nekilnojamotur1Paslaugaproduk8">#REF!</definedName>
    <definedName name="SIS065_F_Nekilnojamotur1Paslaugaproduk9">#REF!</definedName>
    <definedName name="SIS065_F_Nuotekutvarkym1Geriamojovande1">#REF!</definedName>
    <definedName name="SIS065_F_Nuotekutvarkym1Paslaugaproduk8">#REF!</definedName>
    <definedName name="SIS065_F_Nuotekutvarkym1Paslaugaproduk9">#REF!</definedName>
    <definedName name="SIS065_F_Nuotolinesduom1Geriamojovande1">#REF!</definedName>
    <definedName name="SIS065_F_Nuotolinesduom1Paslaugaproduk8">#REF!</definedName>
    <definedName name="SIS065_F_Nuotolinesduom1Paslaugaproduk9">#REF!</definedName>
    <definedName name="SIS065_F_Nurasytuatsisk1Geriamojovande1">#REF!</definedName>
    <definedName name="SIS065_F_Nurasytuatsisk1Paslaugaproduk8">#REF!</definedName>
    <definedName name="SIS065_F_Nurasytuatsisk1Paslaugaproduk9">#REF!</definedName>
    <definedName name="SIS065_F_Orginventoriau1Geriamojovande1">#REF!</definedName>
    <definedName name="SIS065_F_Orginventoriau1Paslaugaproduk8">#REF!</definedName>
    <definedName name="SIS065_F_Orginventoriau1Paslaugaproduk9">#REF!</definedName>
    <definedName name="SIS065_F_Palukanusanaud1Geriamojovande1">#REF!</definedName>
    <definedName name="SIS065_F_Palukanusanaud1Paslaugaproduk8">#REF!</definedName>
    <definedName name="SIS065_F_Palukanusanaud1Paslaugaproduk9">#REF!</definedName>
    <definedName name="SIS065_F_Papildomodarbu1Geriamojovande1">#REF!</definedName>
    <definedName name="SIS065_F_Papildomodarbu1Paslaugaproduk8">#REF!</definedName>
    <definedName name="SIS065_F_Papildomodarbu1Paslaugaproduk9">#REF!</definedName>
    <definedName name="SIS065_F_Pastopasiuntin1Geriamojovande1">#REF!</definedName>
    <definedName name="SIS065_F_Pastopasiuntin1Paslaugaproduk8">#REF!</definedName>
    <definedName name="SIS065_F_Pastopasiuntin1Paslaugaproduk9">#REF!</definedName>
    <definedName name="SIS065_F_Patalpuneadmin1Geriamojovande1">#REF!</definedName>
    <definedName name="SIS065_F_Patalpuneadmin1Paslaugaproduk8">#REF!</definedName>
    <definedName name="SIS065_F_Patalpuneadmin1Paslaugaproduk9">#REF!</definedName>
    <definedName name="SIS065_F_Patalpuprieziu1Geriamojovande1">#REF!</definedName>
    <definedName name="SIS065_F_Patalpuprieziu1Paslaugaproduk8">#REF!</definedName>
    <definedName name="SIS065_F_Patalpuprieziu1Paslaugaproduk9">#REF!</definedName>
    <definedName name="SIS065_F_Patentulicenci1Geriamojovande1">#REF!</definedName>
    <definedName name="SIS065_F_Patentulicenci1Paslaugaproduk8">#REF!</definedName>
    <definedName name="SIS065_F_Patentulicenci1Paslaugaproduk9">#REF!</definedName>
    <definedName name="SIS065_F_Pelenutvarkymo1Geriamojovande1">#REF!</definedName>
    <definedName name="SIS065_F_Pelenutvarkymo1Paslaugaproduk8">#REF!</definedName>
    <definedName name="SIS065_F_Pelenutvarkymo1Paslaugaproduk9">#REF!</definedName>
    <definedName name="SIS065_F_Pletrosdarbunu1Geriamojovande1">#REF!</definedName>
    <definedName name="SIS065_F_Pletrosdarbunu1Paslaugaproduk8">#REF!</definedName>
    <definedName name="SIS065_F_Pletrosdarbunu1Paslaugaproduk9">#REF!</definedName>
    <definedName name="SIS065_F_Prekeszenkloiv1Geriamojovande1">#REF!</definedName>
    <definedName name="SIS065_F_Prekeszenkloiv1Paslaugaproduk8">#REF!</definedName>
    <definedName name="SIS065_F_Prekeszenkloiv1Paslaugaproduk9">#REF!</definedName>
    <definedName name="SIS065_F_Prestizonuside1Geriamojovande1">#REF!</definedName>
    <definedName name="SIS065_F_Prestizonuside1Paslaugaproduk8">#REF!</definedName>
    <definedName name="SIS065_F_Prestizonuside1Paslaugaproduk9">#REF!</definedName>
    <definedName name="SIS065_F_Priskaitytosba1Geriamojovande1">#REF!</definedName>
    <definedName name="SIS065_F_Priskaitytosba1Paslaugaproduk8">#REF!</definedName>
    <definedName name="SIS065_F_Priskaitytosba1Paslaugaproduk9">#REF!</definedName>
    <definedName name="SIS065_F_Priskirtutiesi1Elektrosenergi1">#REF!</definedName>
    <definedName name="SIS065_F_Priskirtutiesi1Elektrosenergi2">#REF!</definedName>
    <definedName name="SIS065_F_Priskirtutiesi1Geriamojovande1">#REF!</definedName>
    <definedName name="SIS065_F_Priskirtutiesi1Isvisobendruju1">#REF!</definedName>
    <definedName name="SIS065_F_Priskirtutiesi1Paslaugaproduk8">#REF!</definedName>
    <definedName name="SIS065_F_Priskirtutiesi1Paslaugaproduk9">#REF!</definedName>
    <definedName name="SIS065_F_Privalomovarto1Geriamojovande1">#REF!</definedName>
    <definedName name="SIS065_F_Privalomovarto1Paslaugaproduk8">#REF!</definedName>
    <definedName name="SIS065_F_Privalomovarto1Paslaugaproduk9">#REF!</definedName>
    <definedName name="SIS065_F_Profesineliter1Geriamojovande1">#REF!</definedName>
    <definedName name="SIS065_F_Profesineliter1Paslaugaproduk8">#REF!</definedName>
    <definedName name="SIS065_F_Profesineliter1Paslaugaproduk9">#REF!</definedName>
    <definedName name="SIS065_F_Programinesira1Geriamojovande1">#REF!</definedName>
    <definedName name="SIS065_F_Programinesira1Paslaugaproduk8">#REF!</definedName>
    <definedName name="SIS065_F_Programinesira1Paslaugaproduk9">#REF!</definedName>
    <definedName name="SIS065_F_Reklamospaslau1Geriamojovande1">#REF!</definedName>
    <definedName name="SIS065_F_Reklamospaslau1Paslaugaproduk8">#REF!</definedName>
    <definedName name="SIS065_F_Reklamospaslau1Paslaugaproduk9">#REF!</definedName>
    <definedName name="SIS065_F_Reprezentacijo1Geriamojovande1">#REF!</definedName>
    <definedName name="SIS065_F_Reprezentacijo1Paslaugaproduk8">#REF!</definedName>
    <definedName name="SIS065_F_Reprezentacijo1Paslaugaproduk9">#REF!</definedName>
    <definedName name="SIS065_F_Rezerviniokuro1Geriamojovande1">#REF!</definedName>
    <definedName name="SIS065_F_Rezerviniokuro1Paslaugaproduk8">#REF!</definedName>
    <definedName name="SIS065_F_Rezerviniokuro1Paslaugaproduk9">#REF!</definedName>
    <definedName name="SIS065_F_Rinkostyrimusa1Geriamojovande1">#REF!</definedName>
    <definedName name="SIS065_F_Rinkostyrimusa1Paslaugaproduk8">#REF!</definedName>
    <definedName name="SIS065_F_Rinkostyrimusa1Paslaugaproduk9">#REF!</definedName>
    <definedName name="SIS065_F_Rysiupaslaugos1Geriamojovande1">#REF!</definedName>
    <definedName name="SIS065_F_Rysiupaslaugos1Paslaugaproduk8">#REF!</definedName>
    <definedName name="SIS065_F_Rysiupaslaugos1Paslaugaproduk9">#REF!</definedName>
    <definedName name="SIS065_F_Saskaituvartot1Geriamojovande1">#REF!</definedName>
    <definedName name="SIS065_F_Saskaituvartot1Paslaugaproduk8">#REF!</definedName>
    <definedName name="SIS065_F_Saskaituvartot1Paslaugaproduk9">#REF!</definedName>
    <definedName name="SIS065_F_Silumosisigiji2Geriamojovande1">#REF!</definedName>
    <definedName name="SIS065_F_Silumosisigiji2Paslaugaproduk8">#REF!</definedName>
    <definedName name="SIS065_F_Silumosisigiji2Paslaugaproduk9">#REF!</definedName>
    <definedName name="SIS065_F_Silumospunktue1Geriamojovande1">#REF!</definedName>
    <definedName name="SIS065_F_Silumospunktue1Paslaugaproduk8">#REF!</definedName>
    <definedName name="SIS065_F_Silumospunktue1Paslaugaproduk9">#REF!</definedName>
    <definedName name="SIS065_F_Silumosukiotur2Geriamojovande1">#REF!</definedName>
    <definedName name="SIS065_F_Silumosukiotur2Paslaugaproduk8">#REF!</definedName>
    <definedName name="SIS065_F_Silumosukiotur2Paslaugaproduk9">#REF!</definedName>
    <definedName name="SIS065_F_Skoluisieskoji1Geriamojovande1">#REF!</definedName>
    <definedName name="SIS065_F_Skoluisieskoji1Paslaugaproduk8">#REF!</definedName>
    <definedName name="SIS065_F_Skoluisieskoji1Paslaugaproduk9">#REF!</definedName>
    <definedName name="SIS065_F_Svietimoirkons1Geriamojovande1">#REF!</definedName>
    <definedName name="SIS065_F_Svietimoirkons1Paslaugaproduk8">#REF!</definedName>
    <definedName name="SIS065_F_Svietimoirkons1Paslaugaproduk9">#REF!</definedName>
    <definedName name="SIS065_F_Tantjemos1Geriamojovande1">#REF!</definedName>
    <definedName name="SIS065_F_Tantjemos1Paslaugaproduk8">#REF!</definedName>
    <definedName name="SIS065_F_Tantjemos1Paslaugaproduk9">#REF!</definedName>
    <definedName name="SIS065_F_Teisinespaslau1Geriamojovande1">#REF!</definedName>
    <definedName name="SIS065_F_Teisinespaslau1Paslaugaproduk8">#REF!</definedName>
    <definedName name="SIS065_F_Teisinespaslau1Paslaugaproduk9">#REF!</definedName>
    <definedName name="SIS065_F_Tinklueinamojo1Geriamojovande1">#REF!</definedName>
    <definedName name="SIS065_F_Tinklueinamojo1Paslaugaproduk8">#REF!</definedName>
    <definedName name="SIS065_F_Tinklueinamojo1Paslaugaproduk9">#REF!</definedName>
    <definedName name="SIS065_F_Transportoprie1Geriamojovande1">#REF!</definedName>
    <definedName name="SIS065_F_Transportoprie1Paslaugaproduk8">#REF!</definedName>
    <definedName name="SIS065_F_Transportoprie1Paslaugaproduk9">#REF!</definedName>
    <definedName name="SIS065_F_Transportoprie2Geriamojovande1">#REF!</definedName>
    <definedName name="SIS065_F_Transportoprie2Paslaugaproduk8">#REF!</definedName>
    <definedName name="SIS065_F_Transportoprie2Paslaugaproduk9">#REF!</definedName>
    <definedName name="SIS065_F_Transportoprie3Geriamojovande1">#REF!</definedName>
    <definedName name="SIS065_F_Transportoprie3Paslaugaproduk8">#REF!</definedName>
    <definedName name="SIS065_F_Transportoprie3Paslaugaproduk9">#REF!</definedName>
    <definedName name="SIS065_F_Turtodraudimos1Geriamojovande1">#REF!</definedName>
    <definedName name="SIS065_F_Turtodraudimos1Paslaugaproduk8">#REF!</definedName>
    <definedName name="SIS065_F_Turtodraudimos1Paslaugaproduk9">#REF!</definedName>
    <definedName name="SIS065_F_Turtonuomosnes1Geriamojovande1">#REF!</definedName>
    <definedName name="SIS065_F_Turtonuomosnes1Paslaugaproduk8">#REF!</definedName>
    <definedName name="SIS065_F_Turtonuomosnes1Paslaugaproduk9">#REF!</definedName>
    <definedName name="SIS065_F_Valstybiniuist1Geriamojovande1">#REF!</definedName>
    <definedName name="SIS065_F_Valstybiniuist1Paslaugaproduk8">#REF!</definedName>
    <definedName name="SIS065_F_Valstybiniuist1Paslaugaproduk9">#REF!</definedName>
    <definedName name="SIS065_F_Vandenstechnol2Geriamojovande1">#REF!</definedName>
    <definedName name="SIS065_F_Vandenstechnol2Paslaugaproduk8">#REF!</definedName>
    <definedName name="SIS065_F_Vandenstechnol2Paslaugaproduk9">#REF!</definedName>
    <definedName name="SIS065_F_Vartotojumokej1Geriamojovande1">#REF!</definedName>
    <definedName name="SIS065_F_Vartotojumokej1Paslaugaproduk8">#REF!</definedName>
    <definedName name="SIS065_F_Vartotojumokej1Paslaugaproduk9">#REF!</definedName>
    <definedName name="SIS065_F_Veiklosrizikos1Geriamojovande1">#REF!</definedName>
    <definedName name="SIS065_F_Veiklosrizikos1Paslaugaproduk8">#REF!</definedName>
    <definedName name="SIS065_F_Veiklosrizikos1Paslaugaproduk9">#REF!</definedName>
    <definedName name="SIS065_F_Zemesmokescios1Geriamojovande1">#REF!</definedName>
    <definedName name="SIS065_F_Zemesmokescios1Paslaugaproduk8">#REF!</definedName>
    <definedName name="SIS065_F_Zemesmokescios1Paslaugaproduk9">#REF!</definedName>
    <definedName name="SIS065_F_Zyminiomokesci1Geriamojovande1">#REF!</definedName>
    <definedName name="SIS065_F_Zyminiomokesci1Paslaugaproduk8">#REF!</definedName>
    <definedName name="SIS065_F_Zyminiomokesci1Paslaugaproduk9">#REF!</definedName>
    <definedName name="SIS066_F_Atsiskaitomuju1Balansavimasce1">#REF!</definedName>
    <definedName name="SIS066_F_Atsiskaitomuju1Katiliniuirele1">#REF!</definedName>
    <definedName name="SIS066_F_Atsiskaitomuju1Katiliniuirele2">#REF!</definedName>
    <definedName name="SIS066_F_Atsiskaitomuju1Kogeneracinese1">#REF!</definedName>
    <definedName name="SIS066_F_Atsiskaitomuju1Kogeneracinese2">#REF!</definedName>
    <definedName name="SIS066_F_Atsiskaitomuju1Paslaugaproduk1">#REF!</definedName>
    <definedName name="SIS066_F_Atsiskaitomuju1Paslaugaproduk2">#REF!</definedName>
    <definedName name="SIS066_F_Atsiskaitomuju1Paslaugaproduk3">#REF!</definedName>
    <definedName name="SIS066_F_Atsiskaitomuju1Silumosperdavi9">#REF!</definedName>
    <definedName name="SIS066_F_Gamybosobjektu1Balansavimasce1">#REF!</definedName>
    <definedName name="SIS066_F_Gamybosobjektu1Katiliniuirele1">#REF!</definedName>
    <definedName name="SIS066_F_Gamybosobjektu1Katiliniuirele2">#REF!</definedName>
    <definedName name="SIS066_F_Gamybosobjektu1Kogeneracinese1">#REF!</definedName>
    <definedName name="SIS066_F_Gamybosobjektu1Kogeneracinese2">#REF!</definedName>
    <definedName name="SIS066_F_Gamybosobjektu1Paslaugaproduk1">#REF!</definedName>
    <definedName name="SIS066_F_Gamybosobjektu1Paslaugaproduk2">#REF!</definedName>
    <definedName name="SIS066_F_Gamybosobjektu1Paslaugaproduk3">#REF!</definedName>
    <definedName name="SIS066_F_Gamybosobjektu1Silumosperdavi9">#REF!</definedName>
    <definedName name="SIS066_F_Isvisotiesiogi2Elektrosenergi1">#REF!</definedName>
    <definedName name="SIS066_F_Isvisotiesiogi2Elektrosenergi2">#REF!</definedName>
    <definedName name="SIS066_F_Isvisotiesiogi2Geriamojovande1">#REF!</definedName>
    <definedName name="SIS066_F_Isvisotiesiogi2Paslaugaproduk8">#REF!</definedName>
    <definedName name="SIS066_F_Isvisotiesiogi2Paslaugaproduk9">#REF!</definedName>
    <definedName name="SIS066_F_Itaptarnavimos1Balansavimasce1">#REF!</definedName>
    <definedName name="SIS066_F_Itaptarnavimos1Katiliniuirele1">#REF!</definedName>
    <definedName name="SIS066_F_Itaptarnavimos1Katiliniuirele2">#REF!</definedName>
    <definedName name="SIS066_F_Itaptarnavimos1Kogeneracinese1">#REF!</definedName>
    <definedName name="SIS066_F_Itaptarnavimos1Kogeneracinese2">#REF!</definedName>
    <definedName name="SIS066_F_Itaptarnavimos1Paslaugaproduk1">#REF!</definedName>
    <definedName name="SIS066_F_Itaptarnavimos1Paslaugaproduk2">#REF!</definedName>
    <definedName name="SIS066_F_Itaptarnavimos1Paslaugaproduk3">#REF!</definedName>
    <definedName name="SIS066_F_Itaptarnavimos1Silumosperdavi9">#REF!</definedName>
    <definedName name="SIS066_F_Kitoseinamojor1Balansavimasce1">#REF!</definedName>
    <definedName name="SIS066_F_Kitoseinamojor1Katiliniuirele1">#REF!</definedName>
    <definedName name="SIS066_F_Kitoseinamojor1Katiliniuirele2">#REF!</definedName>
    <definedName name="SIS066_F_Kitoseinamojor1Kogeneracinese1">#REF!</definedName>
    <definedName name="SIS066_F_Kitoseinamojor1Kogeneracinese2">#REF!</definedName>
    <definedName name="SIS066_F_Kitoseinamojor1Paslaugaproduk1">#REF!</definedName>
    <definedName name="SIS066_F_Kitoseinamojor1Paslaugaproduk2">#REF!</definedName>
    <definedName name="SIS066_F_Kitoseinamojor1Paslaugaproduk3">#REF!</definedName>
    <definedName name="SIS066_F_Kitoseinamojor1Silumosperdavi9">#REF!</definedName>
    <definedName name="SIS066_F_Kitoseinamojor2Balansavimasce1">#REF!</definedName>
    <definedName name="SIS066_F_Kitoseinamojor2Katiliniuirele1">#REF!</definedName>
    <definedName name="SIS066_F_Kitoseinamojor2Katiliniuirele2">#REF!</definedName>
    <definedName name="SIS066_F_Kitoseinamojor2Kogeneracinese1">#REF!</definedName>
    <definedName name="SIS066_F_Kitoseinamojor2Kogeneracinese2">#REF!</definedName>
    <definedName name="SIS066_F_Kitoseinamojor2Paslaugaproduk1">#REF!</definedName>
    <definedName name="SIS066_F_Kitoseinamojor2Paslaugaproduk2">#REF!</definedName>
    <definedName name="SIS066_F_Kitoseinamojor2Paslaugaproduk3">#REF!</definedName>
    <definedName name="SIS066_F_Kitoseinamojor2Silumosperdavi9">#REF!</definedName>
    <definedName name="SIS066_F_Kitoseinamojor3Balansavimasce1">#REF!</definedName>
    <definedName name="SIS066_F_Kitoseinamojor3Katiliniuirele1">#REF!</definedName>
    <definedName name="SIS066_F_Kitoseinamojor3Katiliniuirele2">#REF!</definedName>
    <definedName name="SIS066_F_Kitoseinamojor3Kogeneracinese1">#REF!</definedName>
    <definedName name="SIS066_F_Kitoseinamojor3Kogeneracinese2">#REF!</definedName>
    <definedName name="SIS066_F_Kitoseinamojor3Paslaugaproduk1">#REF!</definedName>
    <definedName name="SIS066_F_Kitoseinamojor3Paslaugaproduk2">#REF!</definedName>
    <definedName name="SIS066_F_Kitoseinamojor3Paslaugaproduk3">#REF!</definedName>
    <definedName name="SIS066_F_Kitoseinamojor3Silumosperdavi9">#REF!</definedName>
    <definedName name="SIS066_F_Kitoseinamojor4Balansavimasce1">#REF!</definedName>
    <definedName name="SIS066_F_Kitoseinamojor4Katiliniuirele1">#REF!</definedName>
    <definedName name="SIS066_F_Kitoseinamojor4Katiliniuirele2">#REF!</definedName>
    <definedName name="SIS066_F_Kitoseinamojor4Kogeneracinese1">#REF!</definedName>
    <definedName name="SIS066_F_Kitoseinamojor4Kogeneracinese2">#REF!</definedName>
    <definedName name="SIS066_F_Kitoseinamojor4Paslaugaproduk1">#REF!</definedName>
    <definedName name="SIS066_F_Kitoseinamojor4Paslaugaproduk2">#REF!</definedName>
    <definedName name="SIS066_F_Kitoseinamojor4Paslaugaproduk3">#REF!</definedName>
    <definedName name="SIS066_F_Kitoseinamojor4Silumosperdavi9">#REF!</definedName>
    <definedName name="SIS066_F_Kitoseinamojor5Balansavimasce1">#REF!</definedName>
    <definedName name="SIS066_F_Kitoseinamojor5Katiliniuirele1">#REF!</definedName>
    <definedName name="SIS066_F_Kitoseinamojor5Katiliniuirele2">#REF!</definedName>
    <definedName name="SIS066_F_Kitoseinamojor5Kogeneracinese1">#REF!</definedName>
    <definedName name="SIS066_F_Kitoseinamojor5Kogeneracinese2">#REF!</definedName>
    <definedName name="SIS066_F_Kitoseinamojor5Paslaugaproduk1">#REF!</definedName>
    <definedName name="SIS066_F_Kitoseinamojor5Paslaugaproduk2">#REF!</definedName>
    <definedName name="SIS066_F_Kitoseinamojor5Paslaugaproduk3">#REF!</definedName>
    <definedName name="SIS066_F_Kitoseinamojor5Silumosperdavi9">#REF!</definedName>
    <definedName name="SIS066_F_Kituobjektunur1Balansavimasce1">#REF!</definedName>
    <definedName name="SIS066_F_Kituobjektunur1Katiliniuirele1">#REF!</definedName>
    <definedName name="SIS066_F_Kituobjektunur1Katiliniuirele2">#REF!</definedName>
    <definedName name="SIS066_F_Kituobjektunur1Kogeneracinese1">#REF!</definedName>
    <definedName name="SIS066_F_Kituobjektunur1Kogeneracinese2">#REF!</definedName>
    <definedName name="SIS066_F_Kituobjektunur1Paslaugaproduk1">#REF!</definedName>
    <definedName name="SIS066_F_Kituobjektunur1Paslaugaproduk2">#REF!</definedName>
    <definedName name="SIS066_F_Kituobjektunur1Paslaugaproduk3">#REF!</definedName>
    <definedName name="SIS066_F_Kituobjektunur1Silumosperdavi9">#REF!</definedName>
    <definedName name="SIS066_F_Komunaliniupas1Balansavimasce1">#REF!</definedName>
    <definedName name="SIS066_F_Komunaliniupas1Katiliniuirele1">#REF!</definedName>
    <definedName name="SIS066_F_Komunaliniupas1Katiliniuirele2">#REF!</definedName>
    <definedName name="SIS066_F_Komunaliniupas1Kogeneracinese1">#REF!</definedName>
    <definedName name="SIS066_F_Komunaliniupas1Kogeneracinese2">#REF!</definedName>
    <definedName name="SIS066_F_Komunaliniupas1Paslaugaproduk1">#REF!</definedName>
    <definedName name="SIS066_F_Komunaliniupas1Paslaugaproduk2">#REF!</definedName>
    <definedName name="SIS066_F_Komunaliniupas1Paslaugaproduk3">#REF!</definedName>
    <definedName name="SIS066_F_Komunaliniupas1Silumosperdavi9">#REF!</definedName>
    <definedName name="SIS066_F_Mazavercioinve1Balansavimasce1">#REF!</definedName>
    <definedName name="SIS066_F_Mazavercioinve1Katiliniuirele1">#REF!</definedName>
    <definedName name="SIS066_F_Mazavercioinve1Katiliniuirele2">#REF!</definedName>
    <definedName name="SIS066_F_Mazavercioinve1Kogeneracinese1">#REF!</definedName>
    <definedName name="SIS066_F_Mazavercioinve1Kogeneracinese2">#REF!</definedName>
    <definedName name="SIS066_F_Mazavercioinve1Paslaugaproduk1">#REF!</definedName>
    <definedName name="SIS066_F_Mazavercioinve1Paslaugaproduk2">#REF!</definedName>
    <definedName name="SIS066_F_Mazavercioinve1Paslaugaproduk3">#REF!</definedName>
    <definedName name="SIS066_F_Mazavercioinve1Silumosperdavi9">#REF!</definedName>
    <definedName name="SIS066_F_Medziaguzaliav1Balansavimasce1">#REF!</definedName>
    <definedName name="SIS066_F_Medziaguzaliav1Katiliniuirele1">#REF!</definedName>
    <definedName name="SIS066_F_Medziaguzaliav1Katiliniuirele2">#REF!</definedName>
    <definedName name="SIS066_F_Medziaguzaliav1Kogeneracinese1">#REF!</definedName>
    <definedName name="SIS066_F_Medziaguzaliav1Kogeneracinese2">#REF!</definedName>
    <definedName name="SIS066_F_Medziaguzaliav1Paslaugaproduk1">#REF!</definedName>
    <definedName name="SIS066_F_Medziaguzaliav1Paslaugaproduk2">#REF!</definedName>
    <definedName name="SIS066_F_Medziaguzaliav1Paslaugaproduk3">#REF!</definedName>
    <definedName name="SIS066_F_Medziaguzaliav1Silumosperdavi9">#REF!</definedName>
    <definedName name="SIS066_F_Medziaguzaliav2Balansavimasce1">#REF!</definedName>
    <definedName name="SIS066_F_Medziaguzaliav2Katiliniuirele1">#REF!</definedName>
    <definedName name="SIS066_F_Medziaguzaliav2Katiliniuirele2">#REF!</definedName>
    <definedName name="SIS066_F_Medziaguzaliav2Kogeneracinese1">#REF!</definedName>
    <definedName name="SIS066_F_Medziaguzaliav2Kogeneracinese2">#REF!</definedName>
    <definedName name="SIS066_F_Medziaguzaliav2Paslaugaproduk1">#REF!</definedName>
    <definedName name="SIS066_F_Medziaguzaliav2Paslaugaproduk2">#REF!</definedName>
    <definedName name="SIS066_F_Medziaguzaliav2Paslaugaproduk3">#REF!</definedName>
    <definedName name="SIS066_F_Medziaguzaliav2Silumosperdavi9">#REF!</definedName>
    <definedName name="SIS066_F_Medziaguzaliav3Balansavimasce1">#REF!</definedName>
    <definedName name="SIS066_F_Medziaguzaliav3Katiliniuirele1">#REF!</definedName>
    <definedName name="SIS066_F_Medziaguzaliav3Katiliniuirele2">#REF!</definedName>
    <definedName name="SIS066_F_Medziaguzaliav3Kogeneracinese1">#REF!</definedName>
    <definedName name="SIS066_F_Medziaguzaliav3Kogeneracinese2">#REF!</definedName>
    <definedName name="SIS066_F_Medziaguzaliav3Paslaugaproduk1">#REF!</definedName>
    <definedName name="SIS066_F_Medziaguzaliav3Paslaugaproduk2">#REF!</definedName>
    <definedName name="SIS066_F_Medziaguzaliav3Paslaugaproduk3">#REF!</definedName>
    <definedName name="SIS066_F_Medziaguzaliav3Silumosperdavi9">#REF!</definedName>
    <definedName name="SIS066_F_Medziaguzaliav4Balansavimasce1">#REF!</definedName>
    <definedName name="SIS066_F_Medziaguzaliav4Katiliniuirele1">#REF!</definedName>
    <definedName name="SIS066_F_Medziaguzaliav4Katiliniuirele2">#REF!</definedName>
    <definedName name="SIS066_F_Medziaguzaliav4Kogeneracinese1">#REF!</definedName>
    <definedName name="SIS066_F_Medziaguzaliav4Kogeneracinese2">#REF!</definedName>
    <definedName name="SIS066_F_Medziaguzaliav4Paslaugaproduk1">#REF!</definedName>
    <definedName name="SIS066_F_Medziaguzaliav4Paslaugaproduk2">#REF!</definedName>
    <definedName name="SIS066_F_Medziaguzaliav4Paslaugaproduk3">#REF!</definedName>
    <definedName name="SIS066_F_Medziaguzaliav4Silumosperdavi9">#REF!</definedName>
    <definedName name="SIS066_F_Medziaguzaliav5Balansavimasce1">#REF!</definedName>
    <definedName name="SIS066_F_Medziaguzaliav5Katiliniuirele1">#REF!</definedName>
    <definedName name="SIS066_F_Medziaguzaliav5Katiliniuirele2">#REF!</definedName>
    <definedName name="SIS066_F_Medziaguzaliav5Kogeneracinese1">#REF!</definedName>
    <definedName name="SIS066_F_Medziaguzaliav5Kogeneracinese2">#REF!</definedName>
    <definedName name="SIS066_F_Medziaguzaliav5Paslaugaproduk1">#REF!</definedName>
    <definedName name="SIS066_F_Medziaguzaliav5Paslaugaproduk2">#REF!</definedName>
    <definedName name="SIS066_F_Medziaguzaliav5Paslaugaproduk3">#REF!</definedName>
    <definedName name="SIS066_F_Medziaguzaliav5Silumosperdavi9">#REF!</definedName>
    <definedName name="SIS066_F_Metrologinespa1Balansavimasce1">#REF!</definedName>
    <definedName name="SIS066_F_Metrologinespa1Katiliniuirele1">#REF!</definedName>
    <definedName name="SIS066_F_Metrologinespa1Katiliniuirele2">#REF!</definedName>
    <definedName name="SIS066_F_Metrologinespa1Kogeneracinese1">#REF!</definedName>
    <definedName name="SIS066_F_Metrologinespa1Kogeneracinese2">#REF!</definedName>
    <definedName name="SIS066_F_Metrologinespa1Paslaugaproduk1">#REF!</definedName>
    <definedName name="SIS066_F_Metrologinespa1Paslaugaproduk2">#REF!</definedName>
    <definedName name="SIS066_F_Metrologinespa1Paslaugaproduk3">#REF!</definedName>
    <definedName name="SIS066_F_Metrologinespa1Silumosperdavi9">#REF!</definedName>
    <definedName name="SIS066_F_Muitinesireksp1Balansavimasce1">#REF!</definedName>
    <definedName name="SIS066_F_Muitinesireksp1Katiliniuirele1">#REF!</definedName>
    <definedName name="SIS066_F_Muitinesireksp1Katiliniuirele2">#REF!</definedName>
    <definedName name="SIS066_F_Muitinesireksp1Kogeneracinese1">#REF!</definedName>
    <definedName name="SIS066_F_Muitinesireksp1Kogeneracinese2">#REF!</definedName>
    <definedName name="SIS066_F_Muitinesireksp1Paslaugaproduk1">#REF!</definedName>
    <definedName name="SIS066_F_Muitinesireksp1Paslaugaproduk2">#REF!</definedName>
    <definedName name="SIS066_F_Muitinesireksp1Paslaugaproduk3">#REF!</definedName>
    <definedName name="SIS066_F_Muitinesireksp1Silumosperdavi9">#REF!</definedName>
    <definedName name="SIS066_F_Nuotolinesduom1Balansavimasce1">#REF!</definedName>
    <definedName name="SIS066_F_Nuotolinesduom1Katiliniuirele1">#REF!</definedName>
    <definedName name="SIS066_F_Nuotolinesduom1Katiliniuirele2">#REF!</definedName>
    <definedName name="SIS066_F_Nuotolinesduom1Kogeneracinese1">#REF!</definedName>
    <definedName name="SIS066_F_Nuotolinesduom1Kogeneracinese2">#REF!</definedName>
    <definedName name="SIS066_F_Nuotolinesduom1Paslaugaproduk1">#REF!</definedName>
    <definedName name="SIS066_F_Nuotolinesduom1Paslaugaproduk2">#REF!</definedName>
    <definedName name="SIS066_F_Nuotolinesduom1Paslaugaproduk3">#REF!</definedName>
    <definedName name="SIS066_F_Nuotolinesduom1Silumosperdavi9">#REF!</definedName>
    <definedName name="SIS066_F_Patalpuneadmin1Balansavimasce1">#REF!</definedName>
    <definedName name="SIS066_F_Patalpuneadmin1Katiliniuirele1">#REF!</definedName>
    <definedName name="SIS066_F_Patalpuneadmin1Katiliniuirele2">#REF!</definedName>
    <definedName name="SIS066_F_Patalpuneadmin1Kogeneracinese1">#REF!</definedName>
    <definedName name="SIS066_F_Patalpuneadmin1Kogeneracinese2">#REF!</definedName>
    <definedName name="SIS066_F_Patalpuneadmin1Paslaugaproduk1">#REF!</definedName>
    <definedName name="SIS066_F_Patalpuneadmin1Paslaugaproduk2">#REF!</definedName>
    <definedName name="SIS066_F_Patalpuneadmin1Paslaugaproduk3">#REF!</definedName>
    <definedName name="SIS066_F_Patalpuneadmin1Silumosperdavi9">#REF!</definedName>
    <definedName name="SIS066_F_Rezerviniokuro1Balansavimasce1">#REF!</definedName>
    <definedName name="SIS066_F_Rezerviniokuro1Katiliniuirele1">#REF!</definedName>
    <definedName name="SIS066_F_Rezerviniokuro1Katiliniuirele2">#REF!</definedName>
    <definedName name="SIS066_F_Rezerviniokuro1Kogeneracinese1">#REF!</definedName>
    <definedName name="SIS066_F_Rezerviniokuro1Kogeneracinese2">#REF!</definedName>
    <definedName name="SIS066_F_Rezerviniokuro1Paslaugaproduk1">#REF!</definedName>
    <definedName name="SIS066_F_Rezerviniokuro1Paslaugaproduk2">#REF!</definedName>
    <definedName name="SIS066_F_Rezerviniokuro1Paslaugaproduk3">#REF!</definedName>
    <definedName name="SIS066_F_Rezerviniokuro1Silumosperdavi9">#REF!</definedName>
    <definedName name="SIS066_F_Silumospunktue1Balansavimasce1">#REF!</definedName>
    <definedName name="SIS066_F_Silumospunktue1Katiliniuirele1">#REF!</definedName>
    <definedName name="SIS066_F_Silumospunktue1Katiliniuirele2">#REF!</definedName>
    <definedName name="SIS066_F_Silumospunktue1Kogeneracinese1">#REF!</definedName>
    <definedName name="SIS066_F_Silumospunktue1Kogeneracinese2">#REF!</definedName>
    <definedName name="SIS066_F_Silumospunktue1Paslaugaproduk1">#REF!</definedName>
    <definedName name="SIS066_F_Silumospunktue1Paslaugaproduk2">#REF!</definedName>
    <definedName name="SIS066_F_Silumospunktue1Paslaugaproduk3">#REF!</definedName>
    <definedName name="SIS066_F_Silumospunktue1Silumosperdavi9">#REF!</definedName>
    <definedName name="SIS066_F_Tinklueinamojo1Balansavimasce1">#REF!</definedName>
    <definedName name="SIS066_F_Tinklueinamojo1Katiliniuirele1">#REF!</definedName>
    <definedName name="SIS066_F_Tinklueinamojo1Katiliniuirele2">#REF!</definedName>
    <definedName name="SIS066_F_Tinklueinamojo1Kogeneracinese1">#REF!</definedName>
    <definedName name="SIS066_F_Tinklueinamojo1Kogeneracinese2">#REF!</definedName>
    <definedName name="SIS066_F_Tinklueinamojo1Paslaugaproduk1">#REF!</definedName>
    <definedName name="SIS066_F_Tinklueinamojo1Paslaugaproduk2">#REF!</definedName>
    <definedName name="SIS066_F_Tinklueinamojo1Paslaugaproduk3">#REF!</definedName>
    <definedName name="SIS066_F_Tinklueinamojo1Silumosperdavi9">#REF!</definedName>
    <definedName name="SIS066_F_Transportoprie2Balansavimasce1">#REF!</definedName>
    <definedName name="SIS066_F_Transportoprie2Katiliniuirele1">#REF!</definedName>
    <definedName name="SIS066_F_Transportoprie2Katiliniuirele2">#REF!</definedName>
    <definedName name="SIS066_F_Transportoprie2Kogeneracinese1">#REF!</definedName>
    <definedName name="SIS066_F_Transportoprie2Kogeneracinese2">#REF!</definedName>
    <definedName name="SIS066_F_Transportoprie2Paslaugaproduk1">#REF!</definedName>
    <definedName name="SIS066_F_Transportoprie2Paslaugaproduk2">#REF!</definedName>
    <definedName name="SIS066_F_Transportoprie2Paslaugaproduk3">#REF!</definedName>
    <definedName name="SIS066_F_Transportoprie2Silumosperdavi9">#REF!</definedName>
    <definedName name="SIS066_F_Transportoprie3Balansavimasce1">#REF!</definedName>
    <definedName name="SIS066_F_Transportoprie3Katiliniuirele1">#REF!</definedName>
    <definedName name="SIS066_F_Transportoprie3Katiliniuirele2">#REF!</definedName>
    <definedName name="SIS066_F_Transportoprie3Kogeneracinese1">#REF!</definedName>
    <definedName name="SIS066_F_Transportoprie3Kogeneracinese2">#REF!</definedName>
    <definedName name="SIS066_F_Transportoprie3Paslaugaproduk1">#REF!</definedName>
    <definedName name="SIS066_F_Transportoprie3Paslaugaproduk2">#REF!</definedName>
    <definedName name="SIS066_F_Transportoprie3Paslaugaproduk3">#REF!</definedName>
    <definedName name="SIS066_F_Transportoprie3Silumosperdavi9">#REF!</definedName>
    <definedName name="SIS066_F_Turtonuomosnes1Balansavimasce1">#REF!</definedName>
    <definedName name="SIS066_F_Turtonuomosnes1Katiliniuirele1">#REF!</definedName>
    <definedName name="SIS066_F_Turtonuomosnes1Katiliniuirele2">#REF!</definedName>
    <definedName name="SIS066_F_Turtonuomosnes1Kogeneracinese1">#REF!</definedName>
    <definedName name="SIS066_F_Turtonuomosnes1Kogeneracinese2">#REF!</definedName>
    <definedName name="SIS066_F_Turtonuomosnes1Paslaugaproduk1">#REF!</definedName>
    <definedName name="SIS066_F_Turtonuomosnes1Paslaugaproduk2">#REF!</definedName>
    <definedName name="SIS066_F_Turtonuomosnes1Paslaugaproduk3">#REF!</definedName>
    <definedName name="SIS066_F_Turtonuomosnes1Silumosperdavi9">#REF!</definedName>
    <definedName name="SIS067_D_Administracine1">#REF!</definedName>
    <definedName name="SIS067_D_Apyvartiniutar1">#REF!</definedName>
    <definedName name="SIS067_D_Einamojoremont1">#REF!</definedName>
    <definedName name="SIS067_D_Elektrosenergi1">#REF!</definedName>
    <definedName name="SIS067_D_Finansinessana1">#REF!</definedName>
    <definedName name="SIS067_D_Kintamosiossan1">#REF!</definedName>
    <definedName name="SIS067_D_Kitoskintamosi1">#REF!</definedName>
    <definedName name="SIS067_D_Kitospastovios1">#REF!</definedName>
    <definedName name="SIS067_D_Koregavimasdel1">#REF!</definedName>
    <definedName name="SIS067_D_Koregavimasdel2">#REF!</definedName>
    <definedName name="SIS067_D_Kurosanaudosen1">#REF!</definedName>
    <definedName name="SIS067_D_MazmeninioAptarnavimoVerslo">#REF!</definedName>
    <definedName name="SIS067_D_Mokesciusanaud1">#REF!</definedName>
    <definedName name="SIS067_D_Nusidevejimoam1">#REF!</definedName>
    <definedName name="SIS067_D_Pajamos1">#REF!</definedName>
    <definedName name="SIS067_D_Pastoviosiossa1">#REF!</definedName>
    <definedName name="SIS067_D_Personalosanau1">#REF!</definedName>
    <definedName name="SIS067_D_Rezultatas1">#REF!</definedName>
    <definedName name="SIS067_D_Rezultataskore1">#REF!</definedName>
    <definedName name="SIS067_D_Rinkodarosirpa1">#REF!</definedName>
    <definedName name="SIS067_D_Sanaudos1">#REF!</definedName>
    <definedName name="SIS067_D_SilumosGamybosVerslo">#REF!</definedName>
    <definedName name="SIS067_D_Silumosisigiji1">#REF!</definedName>
    <definedName name="SIS067_D_SilumosPerdavimoVerslo">#REF!</definedName>
    <definedName name="SIS067_D_Silumosukiotur1">#REF!</definedName>
    <definedName name="SIS067_D_Vandenstechnol1">#REF!</definedName>
    <definedName name="SIS067_F_Administracine1MazmeninioAptarnavimoVerslo">#REF!</definedName>
    <definedName name="SIS067_F_Administracine1SilumosGamybosVerslo">#REF!</definedName>
    <definedName name="SIS067_F_Administracine1SilumosPerdavimoVerslo">#REF!</definedName>
    <definedName name="SIS067_F_Apyvartiniutar1MazmeninioAptarnavimoVerslo">#REF!</definedName>
    <definedName name="SIS067_F_Apyvartiniutar1SilumosGamybosVerslo">#REF!</definedName>
    <definedName name="SIS067_F_Apyvartiniutar1SilumosPerdavimoVerslo">#REF!</definedName>
    <definedName name="SIS067_F_Einamojoremont1MazmeninioAptarnavimoVerslo">#REF!</definedName>
    <definedName name="SIS067_F_Einamojoremont1SilumosGamybosVerslo">#REF!</definedName>
    <definedName name="SIS067_F_Einamojoremont1SilumosPerdavimoVerslo">#REF!</definedName>
    <definedName name="SIS067_F_Elektrosenergi1MazmeninioAptarnavimoVerslo">#REF!</definedName>
    <definedName name="SIS067_F_Elektrosenergi1SilumosGamybosVerslo">#REF!</definedName>
    <definedName name="SIS067_F_Elektrosenergi1SilumosPerdavimoVerslo">#REF!</definedName>
    <definedName name="SIS067_F_Finansinessana1MazmeninioAptarnavimoVerslo">#REF!</definedName>
    <definedName name="SIS067_F_Finansinessana1SilumosGamybosVerslo">#REF!</definedName>
    <definedName name="SIS067_F_Finansinessana1SilumosPerdavimoVerslo">#REF!</definedName>
    <definedName name="SIS067_F_Kintamosiossan1MazmeninioAptarnavimoVerslo">#REF!</definedName>
    <definedName name="SIS067_F_Kintamosiossan1SilumosGamybosVerslo">#REF!</definedName>
    <definedName name="SIS067_F_Kintamosiossan1SilumosPerdavimoVerslo">#REF!</definedName>
    <definedName name="SIS067_F_Kitoskintamosi1MazmeninioAptarnavimoVerslo">#REF!</definedName>
    <definedName name="SIS067_F_Kitoskintamosi1SilumosGamybosVerslo">#REF!</definedName>
    <definedName name="SIS067_F_Kitoskintamosi1SilumosPerdavimoVerslo">#REF!</definedName>
    <definedName name="SIS067_F_Kitospastovios1MazmeninioAptarnavimoVerslo">#REF!</definedName>
    <definedName name="SIS067_F_Kitospastovios1SilumosGamybosVerslo">#REF!</definedName>
    <definedName name="SIS067_F_Kitospastovios1SilumosPerdavimoVerslo">#REF!</definedName>
    <definedName name="SIS067_F_Koregavimasdel1MazmeninioAptarnavimoVerslo">#REF!</definedName>
    <definedName name="SIS067_F_Koregavimasdel1SilumosGamybosVerslo">#REF!</definedName>
    <definedName name="SIS067_F_Koregavimasdel1SilumosPerdavimoVerslo">#REF!</definedName>
    <definedName name="SIS067_F_Koregavimasdel2MazmeninioAptarnavimoVerslo">#REF!</definedName>
    <definedName name="SIS067_F_Koregavimasdel2SilumosGamybosVerslo">#REF!</definedName>
    <definedName name="SIS067_F_Koregavimasdel2SilumosPerdavimoVerslo">#REF!</definedName>
    <definedName name="SIS067_F_Kurosanaudosen1MazmeninioAptarnavimoVerslo">#REF!</definedName>
    <definedName name="SIS067_F_Kurosanaudosen1SilumosGamybosVerslo">#REF!</definedName>
    <definedName name="SIS067_F_Kurosanaudosen1SilumosPerdavimoVerslo">#REF!</definedName>
    <definedName name="SIS067_F_Mokesciusanaud1MazmeninioAptarnavimoVerslo">#REF!</definedName>
    <definedName name="SIS067_F_Mokesciusanaud1SilumosGamybosVerslo">#REF!</definedName>
    <definedName name="SIS067_F_Mokesciusanaud1SilumosPerdavimoVerslo">#REF!</definedName>
    <definedName name="SIS067_F_Nusidevejimoam1MazmeninioAptarnavimoVerslo">#REF!</definedName>
    <definedName name="SIS067_F_Nusidevejimoam1SilumosGamybosVerslo">#REF!</definedName>
    <definedName name="SIS067_F_Nusidevejimoam1SilumosPerdavimoVerslo">#REF!</definedName>
    <definedName name="SIS067_F_Pajamos1MazmeninioAptarnavimoVerslo">#REF!</definedName>
    <definedName name="SIS067_F_Pajamos1SilumosGamybosVerslo">#REF!</definedName>
    <definedName name="SIS067_F_Pajamos1SilumosPerdavimoVerslo">#REF!</definedName>
    <definedName name="SIS067_F_Pastoviosiossa1MazmeninioAptarnavimoVerslo">#REF!</definedName>
    <definedName name="SIS067_F_Pastoviosiossa1SilumosGamybosVerslo">#REF!</definedName>
    <definedName name="SIS067_F_Pastoviosiossa1SilumosPerdavimoVerslo">#REF!</definedName>
    <definedName name="SIS067_F_Personalosanau1MazmeninioAptarnavimoVerslo">#REF!</definedName>
    <definedName name="SIS067_F_Personalosanau1SilumosGamybosVerslo">#REF!</definedName>
    <definedName name="SIS067_F_Personalosanau1SilumosPerdavimoVerslo">#REF!</definedName>
    <definedName name="SIS067_F_Rezultatas1MazmeninioAptarnavimoVerslo">#REF!</definedName>
    <definedName name="SIS067_F_Rezultatas1SilumosGamybosVerslo">#REF!</definedName>
    <definedName name="SIS067_F_Rezultatas1SilumosPerdavimoVerslo">#REF!</definedName>
    <definedName name="SIS067_F_Rezultataskore1MazmeninioAptarnavimoVerslo">#REF!</definedName>
    <definedName name="SIS067_F_Rezultataskore1SilumosGamybosVerslo">#REF!</definedName>
    <definedName name="SIS067_F_Rezultataskore1SilumosPerdavimoVerslo">#REF!</definedName>
    <definedName name="SIS067_F_Rinkodarosirpa1MazmeninioAptarnavimoVerslo">#REF!</definedName>
    <definedName name="SIS067_F_Rinkodarosirpa1SilumosGamybosVerslo">#REF!</definedName>
    <definedName name="SIS067_F_Rinkodarosirpa1SilumosPerdavimoVerslo">#REF!</definedName>
    <definedName name="SIS067_F_Sanaudos1MazmeninioAptarnavimoVerslo">#REF!</definedName>
    <definedName name="SIS067_F_Sanaudos1SilumosGamybosVerslo">#REF!</definedName>
    <definedName name="SIS067_F_Sanaudos1SilumosPerdavimoVerslo">#REF!</definedName>
    <definedName name="SIS067_F_Silumosisigiji1MazmeninioAptarnavimoVerslo">#REF!</definedName>
    <definedName name="SIS067_F_Silumosisigiji1SilumosGamybosVerslo">#REF!</definedName>
    <definedName name="SIS067_F_Silumosisigiji1SilumosPerdavimoVerslo">#REF!</definedName>
    <definedName name="SIS067_F_Silumosukiotur1MazmeninioAptarnavimoVerslo">#REF!</definedName>
    <definedName name="SIS067_F_Silumosukiotur1SilumosGamybosVerslo">#REF!</definedName>
    <definedName name="SIS067_F_Silumosukiotur1SilumosPerdavimoVerslo">#REF!</definedName>
    <definedName name="SIS067_F_Vandenstechnol1MazmeninioAptarnavimoVerslo">#REF!</definedName>
    <definedName name="SIS067_F_Vandenstechnol1SilumosGamybosVerslo">#REF!</definedName>
    <definedName name="SIS067_F_Vandenstechnol1SilumosPerdavimoVerslo">#REF!</definedName>
    <definedName name="SIS068_D_Akmensangliess1">#REF!</definedName>
    <definedName name="SIS068_D_Apyvartiniutar1">#REF!</definedName>
    <definedName name="SIS068_D_Ataskaitiniula1">#REF!</definedName>
    <definedName name="SIS068_D_Atlkainaeileil1">#REF!</definedName>
    <definedName name="SIS068_D_Atlkiekistechn1">#REF!</definedName>
    <definedName name="SIS068_D_Atlkiekistechn2">#REF!</definedName>
    <definedName name="SIS068_D_Atsijungusiuva1">#REF!</definedName>
    <definedName name="SIS068_D_Biodujusalygin1">#REF!</definedName>
    <definedName name="SIS068_D_Cheminesmedzia1">#REF!</definedName>
    <definedName name="SIS068_D_Dyzelinosalygi1">#REF!</definedName>
    <definedName name="SIS068_D_Durpiusalygini1">#REF!</definedName>
    <definedName name="SIS068_D_Elektrosenergi1">#REF!</definedName>
    <definedName name="SIS068_D_Elektrosenergi2">#REF!</definedName>
    <definedName name="SIS068_D_Elektrosenergi3">#REF!</definedName>
    <definedName name="SIS068_D_Energijosistek1">#REF!</definedName>
    <definedName name="SIS068_D_GamtiniuDuju">#REF!</definedName>
    <definedName name="SIS068_D_Gamtiniudujubi1">#REF!</definedName>
    <definedName name="SIS068_D_Gamtiniudujusa1">#REF!</definedName>
    <definedName name="SIS068_D_Isakmensanglie1">#REF!</definedName>
    <definedName name="SIS068_D_Isbiodujupagam1">#REF!</definedName>
    <definedName name="SIS068_D_Isdyzelinopaga1">#REF!</definedName>
    <definedName name="SIS068_D_Isdurpiupagami1">#REF!</definedName>
    <definedName name="SIS068_D_Isgamtiniuduju1">#REF!</definedName>
    <definedName name="SIS068_D_Isigijimokaina1">#REF!</definedName>
    <definedName name="SIS068_D_Isigijimokaina10">#REF!</definedName>
    <definedName name="SIS068_D_Isigijimokaina11">#REF!</definedName>
    <definedName name="SIS068_D_Isigijimokaina12">#REF!</definedName>
    <definedName name="SIS068_D_Isigijimokaina13">#REF!</definedName>
    <definedName name="SIS068_D_Isigijimokaina14">#REF!</definedName>
    <definedName name="SIS068_D_Isigijimokaina15">#REF!</definedName>
    <definedName name="SIS068_D_Isigijimokaina16">#REF!</definedName>
    <definedName name="SIS068_D_Isigijimokaina17">#REF!</definedName>
    <definedName name="SIS068_D_Isigijimokaina18">#REF!</definedName>
    <definedName name="SIS068_D_Isigijimokaina2">#REF!</definedName>
    <definedName name="SIS068_D_Isigijimokaina3">#REF!</definedName>
    <definedName name="SIS068_D_Isigijimokaina4">#REF!</definedName>
    <definedName name="SIS068_D_Isigijimokaina5">#REF!</definedName>
    <definedName name="SIS068_D_Isigijimokaina6">#REF!</definedName>
    <definedName name="SIS068_D_Isigijimokaina7">#REF!</definedName>
    <definedName name="SIS068_D_Isigijimokaina8">#REF!</definedName>
    <definedName name="SIS068_D_Isigijimokaina9">#REF!</definedName>
    <definedName name="SIS068_D_Isigytasatliek1">#REF!</definedName>
    <definedName name="SIS068_D_Isigytosatliek1">#REF!</definedName>
    <definedName name="SIS068_D_Isigytovandens1">#REF!</definedName>
    <definedName name="SIS068_D_Iskurorusiespa1">#REF!</definedName>
    <definedName name="SIS068_D_Iskurorusiespa2">#REF!</definedName>
    <definedName name="SIS068_D_Iskurorusiespa3">#REF!</definedName>
    <definedName name="SIS068_D_Ismalkinesmedi1">#REF!</definedName>
    <definedName name="SIS068_D_Ismazutopagami1">#REF!</definedName>
    <definedName name="SIS068_D_Ismedienosbrik1">#REF!</definedName>
    <definedName name="SIS068_D_Ismedienoskilm1">#REF!</definedName>
    <definedName name="SIS068_D_Ismedienoskilm2">#REF!</definedName>
    <definedName name="SIS068_D_Ismedienosskie1">#REF!</definedName>
    <definedName name="SIS068_D_Ismedziogranul1">#REF!</definedName>
    <definedName name="SIS068_D_Isnepriklausom1">#REF!</definedName>
    <definedName name="SIS068_D_Issiauduiskait1">#REF!</definedName>
    <definedName name="SIS068_D_Isskalunualyvo1">#REF!</definedName>
    <definedName name="SIS068_D_Issuskystintud1">#REF!</definedName>
    <definedName name="SIS068_D_IsToSk">#REF!</definedName>
    <definedName name="SIS068_D_Istoskataskait1">#REF!</definedName>
    <definedName name="SIS068_D_Istoskelektros1">#REF!</definedName>
    <definedName name="SIS068_D_Istoskgyventoj1">#REF!</definedName>
    <definedName name="SIS068_D_Istoskgyventoj2">#REF!</definedName>
    <definedName name="SIS068_D_Istoskgyventoj3">#REF!</definedName>
    <definedName name="SIS068_D_Istoskisneprik1">#REF!</definedName>
    <definedName name="SIS068_D_IsToSkkogeneracinese">#REF!</definedName>
    <definedName name="SIS068_D_Istoskkonkuren1">#REF!</definedName>
    <definedName name="SIS068_D_Istoskkonkuren2">#REF!</definedName>
    <definedName name="SIS068_D_Istosknuokatil1">#REF!</definedName>
    <definedName name="SIS068_D_Istoskpelenutv1">#REF!</definedName>
    <definedName name="SIS068_D_Istosksavuoses1">#REF!</definedName>
    <definedName name="SIS068_D_Istosksavuoses2">#REF!</definedName>
    <definedName name="SIS068_D_Istosksilumasa1">#REF!</definedName>
    <definedName name="SIS068_D_Istosksilumasa2">#REF!</definedName>
    <definedName name="SIS068_D_IsToSksilumos">#REF!</definedName>
    <definedName name="SIS068_D_Istosksilumosi1">#REF!</definedName>
    <definedName name="SIS068_D_Istosksilumosn1">#REF!</definedName>
    <definedName name="SIS068_D_Istosksilumoss1">#REF!</definedName>
    <definedName name="SIS068_D_Istosksunepask1">#REF!</definedName>
    <definedName name="SIS068_D_Istosksunepask2">#REF!</definedName>
    <definedName name="SIS068_D_Istoskvandenss1">#REF!</definedName>
    <definedName name="SIS068_D_Istskisigytova1">#REF!</definedName>
    <definedName name="SIS068_D_Istskparduotas1">#REF!</definedName>
    <definedName name="SIS068_D_IsViso">#REF!</definedName>
    <definedName name="SIS068_D_Katilusilumaga1">#REF!</definedName>
    <definedName name="SIS068_D_Katilusilumaga10">#REF!</definedName>
    <definedName name="SIS068_D_Katilusilumaga11">#REF!</definedName>
    <definedName name="SIS068_D_Katilusilumaga12">#REF!</definedName>
    <definedName name="SIS068_D_Katilusilumaga13">#REF!</definedName>
    <definedName name="SIS068_D_Katilusilumaga14">#REF!</definedName>
    <definedName name="SIS068_D_Katilusilumaga15">#REF!</definedName>
    <definedName name="SIS068_D_Katilusilumaga16">#REF!</definedName>
    <definedName name="SIS068_D_Katilusilumaga17">#REF!</definedName>
    <definedName name="SIS068_D_Katilusilumaga18">#REF!</definedName>
    <definedName name="SIS068_D_Katilusilumaga2">#REF!</definedName>
    <definedName name="SIS068_D_Katilusilumaga3">#REF!</definedName>
    <definedName name="SIS068_D_Katilusilumaga4">#REF!</definedName>
    <definedName name="SIS068_D_Katilusilumaga5">#REF!</definedName>
    <definedName name="SIS068_D_Katilusilumaga6">#REF!</definedName>
    <definedName name="SIS068_D_Katilusilumaga7">#REF!</definedName>
    <definedName name="SIS068_D_Katilusilumaga8">#REF!</definedName>
    <definedName name="SIS068_D_Katilusilumaga9">#REF!</definedName>
    <definedName name="SIS068_D_KINTAMOSIOSSANAUDOS">#REF!</definedName>
    <definedName name="SIS068_D_Kitiemsvartoto1">#REF!</definedName>
    <definedName name="SIS068_D_Kitiemsvartoto2">#REF!</definedName>
    <definedName name="SIS068_D_KITIRODIKLIAI">#REF!</definedName>
    <definedName name="SIS068_D_Kitivartotojai1">#REF!</definedName>
    <definedName name="SIS068_D_Kitoskintamosi1">#REF!</definedName>
    <definedName name="SIS068_D_Kitoskintamosi2">#REF!</definedName>
    <definedName name="SIS068_D_Kitoskintamosi3">#REF!</definedName>
    <definedName name="SIS068_D_Kitossanaudoss1">#REF!</definedName>
    <definedName name="SIS068_D_Kontrole1">#REF!</definedName>
    <definedName name="SIS068_D_Kurokiekissilu1">#REF!</definedName>
    <definedName name="SIS068_D_Kurorusiessaly1">#REF!</definedName>
    <definedName name="SIS068_D_Kurorusiessaly2">#REF!</definedName>
    <definedName name="SIS068_D_Kurorusiessaly3">#REF!</definedName>
    <definedName name="SIS068_D_Kurosilumaigam1">#REF!</definedName>
    <definedName name="SIS068_D_Laboratoriniai1">#REF!</definedName>
    <definedName name="SIS068_D_Lyginamasissvo1">#REF!</definedName>
    <definedName name="SIS068_D_Lyginamasissvo10">#REF!</definedName>
    <definedName name="SIS068_D_Lyginamasissvo11">#REF!</definedName>
    <definedName name="SIS068_D_Lyginamasissvo12">#REF!</definedName>
    <definedName name="SIS068_D_Lyginamasissvo13">#REF!</definedName>
    <definedName name="SIS068_D_Lyginamasissvo14">#REF!</definedName>
    <definedName name="SIS068_D_Lyginamasissvo15">#REF!</definedName>
    <definedName name="SIS068_D_Lyginamasissvo16">#REF!</definedName>
    <definedName name="SIS068_D_Lyginamasissvo17">#REF!</definedName>
    <definedName name="SIS068_D_Lyginamasissvo18">#REF!</definedName>
    <definedName name="SIS068_D_Lyginamasissvo2">#REF!</definedName>
    <definedName name="SIS068_D_Lyginamasissvo3">#REF!</definedName>
    <definedName name="SIS068_D_Lyginamasissvo4">#REF!</definedName>
    <definedName name="SIS068_D_Lyginamasissvo5">#REF!</definedName>
    <definedName name="SIS068_D_Lyginamasissvo6">#REF!</definedName>
    <definedName name="SIS068_D_Lyginamasissvo7">#REF!</definedName>
    <definedName name="SIS068_D_Lyginamasissvo8">#REF!</definedName>
    <definedName name="SIS068_D_Lyginamasissvo9">#REF!</definedName>
    <definedName name="SIS068_D_Lyginamosiosku1">#REF!</definedName>
    <definedName name="SIS068_D_Lyginamosiosku10">#REF!</definedName>
    <definedName name="SIS068_D_Lyginamosiosku11">#REF!</definedName>
    <definedName name="SIS068_D_Lyginamosiosku12">#REF!</definedName>
    <definedName name="SIS068_D_Lyginamosiosku13">#REF!</definedName>
    <definedName name="SIS068_D_Lyginamosiosku14">#REF!</definedName>
    <definedName name="SIS068_D_Lyginamosiosku15">#REF!</definedName>
    <definedName name="SIS068_D_Lyginamosiosku16">#REF!</definedName>
    <definedName name="SIS068_D_Lyginamosiosku17">#REF!</definedName>
    <definedName name="SIS068_D_Lyginamosiosku18">#REF!</definedName>
    <definedName name="SIS068_D_Lyginamosiosku2">#REF!</definedName>
    <definedName name="SIS068_D_Lyginamosiosku3">#REF!</definedName>
    <definedName name="SIS068_D_Lyginamosiosku4">#REF!</definedName>
    <definedName name="SIS068_D_Lyginamosiosku5">#REF!</definedName>
    <definedName name="SIS068_D_Lyginamosiosku6">#REF!</definedName>
    <definedName name="SIS068_D_Lyginamosiosku7">#REF!</definedName>
    <definedName name="SIS068_D_Lyginamosiosku8">#REF!</definedName>
    <definedName name="SIS068_D_Lyginamosiosku9">#REF!</definedName>
    <definedName name="SIS068_D_Lyginamujukuro1">#REF!</definedName>
    <definedName name="SIS068_D_Malkinesmedien1">#REF!</definedName>
    <definedName name="SIS068_D_Mazutosalygini1">#REF!</definedName>
    <definedName name="SIS068_D_Medienosbriket1">#REF!</definedName>
    <definedName name="SIS068_D_Medienoskilmes1">#REF!</definedName>
    <definedName name="SIS068_D_Medienoskilmes2">#REF!</definedName>
    <definedName name="SIS068_D_Medienosskiedr1">#REF!</definedName>
    <definedName name="SIS068_D_Medziogranuliu1">#REF!</definedName>
    <definedName name="SIS068_D_Namoivadiniuat1">#REF!</definedName>
    <definedName name="SIS068_D_Nepaskirstytas1">#REF!</definedName>
    <definedName name="SIS068_D_Nepaskirstytas2">#REF!</definedName>
    <definedName name="SIS068_D_Nepaskirstytas3">#REF!</definedName>
    <definedName name="SIS068_D_Nepaskirstytas4">#REF!</definedName>
    <definedName name="SIS068_D_Nepaskirstytas5">#REF!</definedName>
    <definedName name="SIS068_D_Nepaskirstytas6">#REF!</definedName>
    <definedName name="SIS068_D_Nominaliveikia1">#REF!</definedName>
    <definedName name="SIS068_D_Nuoelektriniuk1">#REF!</definedName>
    <definedName name="SIS068_D_Nuoelektrodini1">#REF!</definedName>
    <definedName name="SIS068_D_Nuotekukiekis1">#REF!</definedName>
    <definedName name="SIS068_D_Nuotekutvarkym1">#REF!</definedName>
    <definedName name="SIS068_D_Nuotekutvarkym2">#REF!</definedName>
    <definedName name="SIS068_D_Pagamintassilu1">#REF!</definedName>
    <definedName name="SIS068_D_Papildomassilu1">#REF!</definedName>
    <definedName name="SIS068_D_Papildomosilum1">#REF!</definedName>
    <definedName name="SIS068_D_Parduotasatlki1">#REF!</definedName>
    <definedName name="SIS068_D_Parduotupelenu1">#REF!</definedName>
    <definedName name="SIS068_D_PASLAUGUKIEKIAI">#REF!</definedName>
    <definedName name="SIS068_D_Patiektossilum1">#REF!</definedName>
    <definedName name="SIS068_D_Pelenutvarkymo1">#REF!</definedName>
    <definedName name="SIS068_D_Perataskaitini1">#REF!</definedName>
    <definedName name="SIS068_D_Perataskaitini2">#REF!</definedName>
    <definedName name="SIS068_D_Pervestasubsid1">#REF!</definedName>
    <definedName name="SIS068_D_Prisijungusiuv1">#REF!</definedName>
    <definedName name="SIS068_D_Priskaiciuotas1">#REF!</definedName>
    <definedName name="SIS068_D_Realizuotassil1">#REF!</definedName>
    <definedName name="SIS068_D_Realizuotassil2">#REF!</definedName>
    <definedName name="SIS068_D_Salyginiusilum1">#REF!</definedName>
    <definedName name="SIS068_D_Sanaudos1">#REF!</definedName>
    <definedName name="SIS068_D_Sanaudos10">#REF!</definedName>
    <definedName name="SIS068_D_Sanaudos11">#REF!</definedName>
    <definedName name="SIS068_D_Sanaudos12">#REF!</definedName>
    <definedName name="SIS068_D_Sanaudos13">#REF!</definedName>
    <definedName name="SIS068_D_Sanaudos14">#REF!</definedName>
    <definedName name="SIS068_D_Sanaudos15">#REF!</definedName>
    <definedName name="SIS068_D_Sanaudos16">#REF!</definedName>
    <definedName name="SIS068_D_Sanaudos17">#REF!</definedName>
    <definedName name="SIS068_D_Sanaudos18">#REF!</definedName>
    <definedName name="SIS068_D_Sanaudos2">#REF!</definedName>
    <definedName name="SIS068_D_Sanaudos3">#REF!</definedName>
    <definedName name="SIS068_D_Sanaudos4">#REF!</definedName>
    <definedName name="SIS068_D_Sanaudos5">#REF!</definedName>
    <definedName name="SIS068_D_Sanaudos6">#REF!</definedName>
    <definedName name="SIS068_D_Sanaudos7">#REF!</definedName>
    <definedName name="SIS068_D_Sanaudos8">#REF!</definedName>
    <definedName name="SIS068_D_Sanaudos9">#REF!</definedName>
    <definedName name="SIS068_D_Siauduiskaitan1">#REF!</definedName>
    <definedName name="SIS068_D_SILUMOSGAMYBOSIRENGINIU">#REF!</definedName>
    <definedName name="SIS068_D_SILUMOSGAMYBOSISKAITANT">#REF!</definedName>
    <definedName name="SIS068_D_Silumosisigiji1">#REF!</definedName>
    <definedName name="SIS068_D_Silumosnuostol1">#REF!</definedName>
    <definedName name="SIS068_D_Silumosnuostol2">#REF!</definedName>
    <definedName name="SIS068_D_Silumosperdavi1">#REF!</definedName>
    <definedName name="SIS068_D_SILUMOSPERDAVIMOVERSLO">#REF!</definedName>
    <definedName name="SIS068_D_SilumosPoreikioPiko">#REF!</definedName>
    <definedName name="SIS068_D_SilumosproduktoGamyba">#REF!</definedName>
    <definedName name="SIS068_D_Skalunualyvoss1">#REF!</definedName>
    <definedName name="SIS068_D_Susidariusiupe1">#REF!</definedName>
    <definedName name="SIS068_D_Suskystintuduj1">#REF!</definedName>
    <definedName name="SIS068_D_Vandensirnuote1">#REF!</definedName>
    <definedName name="SIS068_D_Vandenskiekist1">#REF!</definedName>
    <definedName name="SIS068_D_Vandenskiekist2">#REF!</definedName>
    <definedName name="SIS068_D_Vandenskiekist3">#REF!</definedName>
    <definedName name="SIS068_D_Vartotojamsapm1">#REF!</definedName>
    <definedName name="SIS068_D_Vartotojuskaic1">#REF!</definedName>
    <definedName name="SIS068_D_Vidutineisigyt1">#REF!</definedName>
    <definedName name="SIS068_D_Vidutineisigyt2">#REF!</definedName>
    <definedName name="SIS068_D_Vidutinekuroka1">#REF!</definedName>
    <definedName name="SIS068_D_Vidutinesavuos1">#REF!</definedName>
    <definedName name="SIS068_D_Vidutinesilumo1">#REF!</definedName>
    <definedName name="SIS068_F_Akmensangliess1IsToSk">#REF!</definedName>
    <definedName name="SIS068_F_Akmensangliess1IsToSkkogeneracinese">#REF!</definedName>
    <definedName name="SIS068_F_Akmensangliess1IsToSksilumos">#REF!</definedName>
    <definedName name="SIS068_F_Akmensangliess1IsViso">#REF!</definedName>
    <definedName name="SIS068_F_Akmensangliess1SILUMOSGAMYBOSISKAITANT">#REF!</definedName>
    <definedName name="SIS068_F_Akmensangliess1SilumosPoreikioPiko">#REF!</definedName>
    <definedName name="SIS068_F_Akmensangliess1SilumosproduktoGamyba">#REF!</definedName>
    <definedName name="SIS068_F_Apyvartiniutar1IsToSk">#REF!</definedName>
    <definedName name="SIS068_F_Apyvartiniutar1IsToSkkogeneracinese">#REF!</definedName>
    <definedName name="SIS068_F_Apyvartiniutar1IsToSksilumos">#REF!</definedName>
    <definedName name="SIS068_F_Apyvartiniutar1IsViso">#REF!</definedName>
    <definedName name="SIS068_F_Apyvartiniutar1SILUMOSGAMYBOSISKAITANT">#REF!</definedName>
    <definedName name="SIS068_F_Apyvartiniutar1SILUMOSPERDAVIMOVERSLO">#REF!</definedName>
    <definedName name="SIS068_F_Apyvartiniutar1SilumosPoreikioPiko">#REF!</definedName>
    <definedName name="SIS068_F_Apyvartiniutar1SilumosproduktoGamyba">#REF!</definedName>
    <definedName name="SIS068_F_Ataskaitiniula1IsViso">#REF!</definedName>
    <definedName name="SIS068_F_Ataskaitiniula1SILUMOSPERDAVIMOVERSLO">#REF!</definedName>
    <definedName name="SIS068_F_Atlkainaeileil1IsToSk">#REF!</definedName>
    <definedName name="SIS068_F_Atlkainaeileil1IsToSkkogeneracinese">#REF!</definedName>
    <definedName name="SIS068_F_Atlkainaeileil1IsToSksilumos">#REF!</definedName>
    <definedName name="SIS068_F_Atlkainaeileil1IsViso">#REF!</definedName>
    <definedName name="SIS068_F_Atlkainaeileil1SILUMOSGAMYBOSISKAITANT">#REF!</definedName>
    <definedName name="SIS068_F_Atlkainaeileil1SilumosPoreikioPiko">#REF!</definedName>
    <definedName name="SIS068_F_Atlkainaeileil1SilumosproduktoGamyba">#REF!</definedName>
    <definedName name="SIS068_F_Atlkiekistechn1IsToSk">#REF!</definedName>
    <definedName name="SIS068_F_Atlkiekistechn1IsToSkkogeneracinese">#REF!</definedName>
    <definedName name="SIS068_F_Atlkiekistechn1IsToSksilumos">#REF!</definedName>
    <definedName name="SIS068_F_Atlkiekistechn1IsViso">#REF!</definedName>
    <definedName name="SIS068_F_Atlkiekistechn1SILUMOSGAMYBOSISKAITANT">#REF!</definedName>
    <definedName name="SIS068_F_Atlkiekistechn1SilumosPoreikioPiko">#REF!</definedName>
    <definedName name="SIS068_F_Atlkiekistechn1SilumosproduktoGamyba">#REF!</definedName>
    <definedName name="SIS068_F_Atlkiekistechn2IsToSk">#REF!</definedName>
    <definedName name="SIS068_F_Atlkiekistechn2IsToSkkogeneracinese">#REF!</definedName>
    <definedName name="SIS068_F_Atlkiekistechn2IsToSksilumos">#REF!</definedName>
    <definedName name="SIS068_F_Atlkiekistechn2IsViso">#REF!</definedName>
    <definedName name="SIS068_F_Atlkiekistechn2SILUMOSGAMYBOSISKAITANT">#REF!</definedName>
    <definedName name="SIS068_F_Atlkiekistechn2SilumosPoreikioPiko">#REF!</definedName>
    <definedName name="SIS068_F_Atlkiekistechn2SilumosproduktoGamyba">#REF!</definedName>
    <definedName name="SIS068_F_Atsijungusiuva1IsViso">#REF!</definedName>
    <definedName name="SIS068_F_Atsijungusiuva1SILUMOSPERDAVIMOVERSLO">#REF!</definedName>
    <definedName name="SIS068_F_Biodujusalygin1IsToSk">#REF!</definedName>
    <definedName name="SIS068_F_Biodujusalygin1IsToSkkogeneracinese">#REF!</definedName>
    <definedName name="SIS068_F_Biodujusalygin1IsToSksilumos">#REF!</definedName>
    <definedName name="SIS068_F_Biodujusalygin1IsViso">#REF!</definedName>
    <definedName name="SIS068_F_Biodujusalygin1SILUMOSGAMYBOSISKAITANT">#REF!</definedName>
    <definedName name="SIS068_F_Biodujusalygin1SilumosPoreikioPiko">#REF!</definedName>
    <definedName name="SIS068_F_Biodujusalygin1SilumosproduktoGamyba">#REF!</definedName>
    <definedName name="SIS068_F_Cheminesmedzia1IsToSk">#REF!</definedName>
    <definedName name="SIS068_F_Cheminesmedzia1IsToSkkogeneracinese">#REF!</definedName>
    <definedName name="SIS068_F_Cheminesmedzia1IsToSksilumos">#REF!</definedName>
    <definedName name="SIS068_F_Cheminesmedzia1IsViso">#REF!</definedName>
    <definedName name="SIS068_F_Cheminesmedzia1SILUMOSGAMYBOSISKAITANT">#REF!</definedName>
    <definedName name="SIS068_F_Cheminesmedzia1SILUMOSPERDAVIMOVERSLO">#REF!</definedName>
    <definedName name="SIS068_F_Cheminesmedzia1SilumosPoreikioPiko">#REF!</definedName>
    <definedName name="SIS068_F_Cheminesmedzia1SilumosproduktoGamyba">#REF!</definedName>
    <definedName name="SIS068_F_Dyzelinosalygi1IsToSk">#REF!</definedName>
    <definedName name="SIS068_F_Dyzelinosalygi1IsToSkkogeneracinese">#REF!</definedName>
    <definedName name="SIS068_F_Dyzelinosalygi1IsToSksilumos">#REF!</definedName>
    <definedName name="SIS068_F_Dyzelinosalygi1IsViso">#REF!</definedName>
    <definedName name="SIS068_F_Dyzelinosalygi1SILUMOSGAMYBOSISKAITANT">#REF!</definedName>
    <definedName name="SIS068_F_Dyzelinosalygi1SilumosPoreikioPiko">#REF!</definedName>
    <definedName name="SIS068_F_Dyzelinosalygi1SilumosproduktoGamyba">#REF!</definedName>
    <definedName name="SIS068_F_Durpiusalygini1IsToSk">#REF!</definedName>
    <definedName name="SIS068_F_Durpiusalygini1IsToSkkogeneracinese">#REF!</definedName>
    <definedName name="SIS068_F_Durpiusalygini1IsToSksilumos">#REF!</definedName>
    <definedName name="SIS068_F_Durpiusalygini1IsViso">#REF!</definedName>
    <definedName name="SIS068_F_Durpiusalygini1SILUMOSGAMYBOSISKAITANT">#REF!</definedName>
    <definedName name="SIS068_F_Durpiusalygini1SilumosPoreikioPiko">#REF!</definedName>
    <definedName name="SIS068_F_Durpiusalygini1SilumosproduktoGamyba">#REF!</definedName>
    <definedName name="SIS068_F_Elektrosenergi1IsToSk">#REF!</definedName>
    <definedName name="SIS068_F_Elektrosenergi1IsToSkkogeneracinese">#REF!</definedName>
    <definedName name="SIS068_F_Elektrosenergi1IsToSksilumos">#REF!</definedName>
    <definedName name="SIS068_F_Elektrosenergi1IsViso">#REF!</definedName>
    <definedName name="SIS068_F_Elektrosenergi1SILUMOSGAMYBOSISKAITANT">#REF!</definedName>
    <definedName name="SIS068_F_Elektrosenergi1SILUMOSPERDAVIMOVERSLO">#REF!</definedName>
    <definedName name="SIS068_F_Elektrosenergi1SilumosPoreikioPiko">#REF!</definedName>
    <definedName name="SIS068_F_Elektrosenergi1SilumosproduktoGamyba">#REF!</definedName>
    <definedName name="SIS068_F_Elektrosenergi2IsToSk">#REF!</definedName>
    <definedName name="SIS068_F_Elektrosenergi2IsToSkkogeneracinese">#REF!</definedName>
    <definedName name="SIS068_F_Elektrosenergi2IsToSksilumos">#REF!</definedName>
    <definedName name="SIS068_F_Elektrosenergi2IsViso">#REF!</definedName>
    <definedName name="SIS068_F_Elektrosenergi2SILUMOSGAMYBOSISKAITANT">#REF!</definedName>
    <definedName name="SIS068_F_Elektrosenergi2SILUMOSPERDAVIMOVERSLO">#REF!</definedName>
    <definedName name="SIS068_F_Elektrosenergi2SilumosPoreikioPiko">#REF!</definedName>
    <definedName name="SIS068_F_Elektrosenergi2SilumosproduktoGamyba">#REF!</definedName>
    <definedName name="SIS068_F_Elektrosenergi3IsToSk">#REF!</definedName>
    <definedName name="SIS068_F_Elektrosenergi3IsToSkkogeneracinese">#REF!</definedName>
    <definedName name="SIS068_F_Elektrosenergi3IsToSksilumos">#REF!</definedName>
    <definedName name="SIS068_F_Elektrosenergi3IsViso">#REF!</definedName>
    <definedName name="SIS068_F_Elektrosenergi3SILUMOSGAMYBOSISKAITANT">#REF!</definedName>
    <definedName name="SIS068_F_Elektrosenergi3SILUMOSPERDAVIMOVERSLO">#REF!</definedName>
    <definedName name="SIS068_F_Elektrosenergi3SilumosPoreikioPiko">#REF!</definedName>
    <definedName name="SIS068_F_Elektrosenergi3SilumosproduktoGamyba">#REF!</definedName>
    <definedName name="SIS068_F_Energijosistek1IsToSk">#REF!</definedName>
    <definedName name="SIS068_F_Energijosistek1IsToSkkogeneracinese">#REF!</definedName>
    <definedName name="SIS068_F_Energijosistek1IsToSksilumos">#REF!</definedName>
    <definedName name="SIS068_F_Energijosistek1IsViso">#REF!</definedName>
    <definedName name="SIS068_F_Energijosistek1SILUMOSGAMYBOSISKAITANT">#REF!</definedName>
    <definedName name="SIS068_F_Energijosistek1SILUMOSPERDAVIMOVERSLO">#REF!</definedName>
    <definedName name="SIS068_F_Energijosistek1SilumosPoreikioPiko">#REF!</definedName>
    <definedName name="SIS068_F_Energijosistek1SilumosproduktoGamyba">#REF!</definedName>
    <definedName name="SIS068_F_Gamtiniudujubi1IsToSk">#REF!</definedName>
    <definedName name="SIS068_F_Gamtiniudujubi1IsToSkkogeneracinese">#REF!</definedName>
    <definedName name="SIS068_F_Gamtiniudujubi1IsToSksilumos">#REF!</definedName>
    <definedName name="SIS068_F_Gamtiniudujubi1IsViso">#REF!</definedName>
    <definedName name="SIS068_F_Gamtiniudujubi1SILUMOSGAMYBOSISKAITANT">#REF!</definedName>
    <definedName name="SIS068_F_Gamtiniudujubi1SILUMOSPERDAVIMOVERSLO">#REF!</definedName>
    <definedName name="SIS068_F_Gamtiniudujubi1SilumosPoreikioPiko">#REF!</definedName>
    <definedName name="SIS068_F_Gamtiniudujubi1SilumosproduktoGamyba">#REF!</definedName>
    <definedName name="SIS068_F_GamtiniuDujuIsToSk">#REF!</definedName>
    <definedName name="SIS068_F_GamtiniuDujuIsToSkkogeneracinese">#REF!</definedName>
    <definedName name="SIS068_F_GamtiniuDujuIsToSksilumos">#REF!</definedName>
    <definedName name="SIS068_F_GamtiniuDujuIsViso">#REF!</definedName>
    <definedName name="SIS068_F_Gamtiniudujusa1IsToSk">#REF!</definedName>
    <definedName name="SIS068_F_Gamtiniudujusa1IsToSkkogeneracinese">#REF!</definedName>
    <definedName name="SIS068_F_Gamtiniudujusa1IsToSksilumos">#REF!</definedName>
    <definedName name="SIS068_F_Gamtiniudujusa1IsViso">#REF!</definedName>
    <definedName name="SIS068_F_Gamtiniudujusa1SILUMOSGAMYBOSISKAITANT">#REF!</definedName>
    <definedName name="SIS068_F_Gamtiniudujusa1SilumosPoreikioPiko">#REF!</definedName>
    <definedName name="SIS068_F_Gamtiniudujusa1SilumosproduktoGamyba">#REF!</definedName>
    <definedName name="SIS068_F_GamtiniuDujuSILUMOSGAMYBOSISKAITANT">#REF!</definedName>
    <definedName name="SIS068_F_GamtiniuDujuSilumosPoreikioPiko">#REF!</definedName>
    <definedName name="SIS068_F_GamtiniuDujuSilumosproduktoGamyba">#REF!</definedName>
    <definedName name="SIS068_F_Isakmensanglie1IsToSk">#REF!</definedName>
    <definedName name="SIS068_F_Isakmensanglie1IsToSkkogeneracinese">#REF!</definedName>
    <definedName name="SIS068_F_Isakmensanglie1IsToSksilumos">#REF!</definedName>
    <definedName name="SIS068_F_Isakmensanglie1IsViso">#REF!</definedName>
    <definedName name="SIS068_F_Isakmensanglie1SILUMOSGAMYBOSISKAITANT">#REF!</definedName>
    <definedName name="SIS068_F_Isakmensanglie1SilumosPoreikioPiko">#REF!</definedName>
    <definedName name="SIS068_F_Isakmensanglie1SilumosproduktoGamyba">#REF!</definedName>
    <definedName name="SIS068_F_Isbiodujupagam1IsToSk">#REF!</definedName>
    <definedName name="SIS068_F_Isbiodujupagam1IsToSkkogeneracinese">#REF!</definedName>
    <definedName name="SIS068_F_Isbiodujupagam1IsToSksilumos">#REF!</definedName>
    <definedName name="SIS068_F_Isbiodujupagam1IsViso">#REF!</definedName>
    <definedName name="SIS068_F_Isbiodujupagam1SILUMOSGAMYBOSISKAITANT">#REF!</definedName>
    <definedName name="SIS068_F_Isbiodujupagam1SilumosPoreikioPiko">#REF!</definedName>
    <definedName name="SIS068_F_Isbiodujupagam1SilumosproduktoGamyba">#REF!</definedName>
    <definedName name="SIS068_F_Isdyzelinopaga1IsToSk">#REF!</definedName>
    <definedName name="SIS068_F_Isdyzelinopaga1IsToSkkogeneracinese">#REF!</definedName>
    <definedName name="SIS068_F_Isdyzelinopaga1IsToSksilumos">#REF!</definedName>
    <definedName name="SIS068_F_Isdyzelinopaga1IsViso">#REF!</definedName>
    <definedName name="SIS068_F_Isdyzelinopaga1SILUMOSGAMYBOSISKAITANT">#REF!</definedName>
    <definedName name="SIS068_F_Isdyzelinopaga1SilumosPoreikioPiko">#REF!</definedName>
    <definedName name="SIS068_F_Isdyzelinopaga1SilumosproduktoGamyba">#REF!</definedName>
    <definedName name="SIS068_F_Isdurpiupagami1IsToSk">#REF!</definedName>
    <definedName name="SIS068_F_Isdurpiupagami1IsToSkkogeneracinese">#REF!</definedName>
    <definedName name="SIS068_F_Isdurpiupagami1IsToSksilumos">#REF!</definedName>
    <definedName name="SIS068_F_Isdurpiupagami1IsViso">#REF!</definedName>
    <definedName name="SIS068_F_Isdurpiupagami1SILUMOSGAMYBOSISKAITANT">#REF!</definedName>
    <definedName name="SIS068_F_Isdurpiupagami1SilumosPoreikioPiko">#REF!</definedName>
    <definedName name="SIS068_F_Isdurpiupagami1SilumosproduktoGamyba">#REF!</definedName>
    <definedName name="SIS068_F_Isgamtiniuduju1IsToSk">#REF!</definedName>
    <definedName name="SIS068_F_Isgamtiniuduju1IsToSkkogeneracinese">#REF!</definedName>
    <definedName name="SIS068_F_Isgamtiniuduju1IsToSksilumos">#REF!</definedName>
    <definedName name="SIS068_F_Isgamtiniuduju1IsViso">#REF!</definedName>
    <definedName name="SIS068_F_Isgamtiniuduju1SILUMOSGAMYBOSISKAITANT">#REF!</definedName>
    <definedName name="SIS068_F_Isgamtiniuduju1SilumosPoreikioPiko">#REF!</definedName>
    <definedName name="SIS068_F_Isgamtiniuduju1SilumosproduktoGamyba">#REF!</definedName>
    <definedName name="SIS068_F_Isigijimokaina10IsToSk">#REF!</definedName>
    <definedName name="SIS068_F_Isigijimokaina10IsToSkkogeneracinese">#REF!</definedName>
    <definedName name="SIS068_F_Isigijimokaina10IsToSksilumos">#REF!</definedName>
    <definedName name="SIS068_F_Isigijimokaina10IsViso">#REF!</definedName>
    <definedName name="SIS068_F_Isigijimokaina10SILUMOSGAMYBOSISKAITANT">#REF!</definedName>
    <definedName name="SIS068_F_Isigijimokaina10SilumosPoreikioPiko">#REF!</definedName>
    <definedName name="SIS068_F_Isigijimokaina10SilumosproduktoGamyba">#REF!</definedName>
    <definedName name="SIS068_F_Isigijimokaina11IsToSk">#REF!</definedName>
    <definedName name="SIS068_F_Isigijimokaina11IsToSkkogeneracinese">#REF!</definedName>
    <definedName name="SIS068_F_Isigijimokaina11IsToSksilumos">#REF!</definedName>
    <definedName name="SIS068_F_Isigijimokaina11IsViso">#REF!</definedName>
    <definedName name="SIS068_F_Isigijimokaina11SILUMOSGAMYBOSISKAITANT">#REF!</definedName>
    <definedName name="SIS068_F_Isigijimokaina11SilumosPoreikioPiko">#REF!</definedName>
    <definedName name="SIS068_F_Isigijimokaina11SilumosproduktoGamyba">#REF!</definedName>
    <definedName name="SIS068_F_Isigijimokaina12IsToSk">#REF!</definedName>
    <definedName name="SIS068_F_Isigijimokaina12IsToSkkogeneracinese">#REF!</definedName>
    <definedName name="SIS068_F_Isigijimokaina12IsToSksilumos">#REF!</definedName>
    <definedName name="SIS068_F_Isigijimokaina12IsViso">#REF!</definedName>
    <definedName name="SIS068_F_Isigijimokaina12SILUMOSGAMYBOSISKAITANT">#REF!</definedName>
    <definedName name="SIS068_F_Isigijimokaina12SilumosPoreikioPiko">#REF!</definedName>
    <definedName name="SIS068_F_Isigijimokaina12SilumosproduktoGamyba">#REF!</definedName>
    <definedName name="SIS068_F_Isigijimokaina13IsToSk">#REF!</definedName>
    <definedName name="SIS068_F_Isigijimokaina13IsToSkkogeneracinese">#REF!</definedName>
    <definedName name="SIS068_F_Isigijimokaina13IsToSksilumos">#REF!</definedName>
    <definedName name="SIS068_F_Isigijimokaina13IsViso">#REF!</definedName>
    <definedName name="SIS068_F_Isigijimokaina13SILUMOSGAMYBOSISKAITANT">#REF!</definedName>
    <definedName name="SIS068_F_Isigijimokaina13SilumosPoreikioPiko">#REF!</definedName>
    <definedName name="SIS068_F_Isigijimokaina13SilumosproduktoGamyba">#REF!</definedName>
    <definedName name="SIS068_F_Isigijimokaina14IsToSk">#REF!</definedName>
    <definedName name="SIS068_F_Isigijimokaina14IsToSkkogeneracinese">#REF!</definedName>
    <definedName name="SIS068_F_Isigijimokaina14IsToSksilumos">#REF!</definedName>
    <definedName name="SIS068_F_Isigijimokaina14IsViso">#REF!</definedName>
    <definedName name="SIS068_F_Isigijimokaina14SILUMOSGAMYBOSISKAITANT">#REF!</definedName>
    <definedName name="SIS068_F_Isigijimokaina14SilumosPoreikioPiko">#REF!</definedName>
    <definedName name="SIS068_F_Isigijimokaina14SilumosproduktoGamyba">#REF!</definedName>
    <definedName name="SIS068_F_Isigijimokaina15IsToSk">#REF!</definedName>
    <definedName name="SIS068_F_Isigijimokaina15IsToSkkogeneracinese">#REF!</definedName>
    <definedName name="SIS068_F_Isigijimokaina15IsToSksilumos">#REF!</definedName>
    <definedName name="SIS068_F_Isigijimokaina15IsViso">#REF!</definedName>
    <definedName name="SIS068_F_Isigijimokaina15SILUMOSGAMYBOSISKAITANT">#REF!</definedName>
    <definedName name="SIS068_F_Isigijimokaina15SilumosPoreikioPiko">#REF!</definedName>
    <definedName name="SIS068_F_Isigijimokaina15SilumosproduktoGamyba">#REF!</definedName>
    <definedName name="SIS068_F_Isigijimokaina16IsToSk">#REF!</definedName>
    <definedName name="SIS068_F_Isigijimokaina16IsToSkkogeneracinese">#REF!</definedName>
    <definedName name="SIS068_F_Isigijimokaina16IsToSksilumos">#REF!</definedName>
    <definedName name="SIS068_F_Isigijimokaina16IsViso">#REF!</definedName>
    <definedName name="SIS068_F_Isigijimokaina16SILUMOSGAMYBOSISKAITANT">#REF!</definedName>
    <definedName name="SIS068_F_Isigijimokaina16SilumosPoreikioPiko">#REF!</definedName>
    <definedName name="SIS068_F_Isigijimokaina16SilumosproduktoGamyba">#REF!</definedName>
    <definedName name="SIS068_F_Isigijimokaina17IsToSk">#REF!</definedName>
    <definedName name="SIS068_F_Isigijimokaina17IsToSkkogeneracinese">#REF!</definedName>
    <definedName name="SIS068_F_Isigijimokaina17IsToSksilumos">#REF!</definedName>
    <definedName name="SIS068_F_Isigijimokaina17IsViso">#REF!</definedName>
    <definedName name="SIS068_F_Isigijimokaina17SILUMOSGAMYBOSISKAITANT">#REF!</definedName>
    <definedName name="SIS068_F_Isigijimokaina17SilumosPoreikioPiko">#REF!</definedName>
    <definedName name="SIS068_F_Isigijimokaina17SilumosproduktoGamyba">#REF!</definedName>
    <definedName name="SIS068_F_Isigijimokaina18IsToSk">#REF!</definedName>
    <definedName name="SIS068_F_Isigijimokaina18IsToSkkogeneracinese">#REF!</definedName>
    <definedName name="SIS068_F_Isigijimokaina18IsToSksilumos">#REF!</definedName>
    <definedName name="SIS068_F_Isigijimokaina18IsViso">#REF!</definedName>
    <definedName name="SIS068_F_Isigijimokaina18SILUMOSGAMYBOSISKAITANT">#REF!</definedName>
    <definedName name="SIS068_F_Isigijimokaina18SilumosPoreikioPiko">#REF!</definedName>
    <definedName name="SIS068_F_Isigijimokaina18SilumosproduktoGamyba">#REF!</definedName>
    <definedName name="SIS068_F_Isigijimokaina1IsToSk">#REF!</definedName>
    <definedName name="SIS068_F_Isigijimokaina1IsToSkkogeneracinese">#REF!</definedName>
    <definedName name="SIS068_F_Isigijimokaina1IsToSksilumos">#REF!</definedName>
    <definedName name="SIS068_F_Isigijimokaina1IsViso">#REF!</definedName>
    <definedName name="SIS068_F_Isigijimokaina1SILUMOSGAMYBOSISKAITANT">#REF!</definedName>
    <definedName name="SIS068_F_Isigijimokaina1SilumosPoreikioPiko">#REF!</definedName>
    <definedName name="SIS068_F_Isigijimokaina1SilumosproduktoGamyba">#REF!</definedName>
    <definedName name="SIS068_F_Isigijimokaina2IsToSk">#REF!</definedName>
    <definedName name="SIS068_F_Isigijimokaina2IsToSkkogeneracinese">#REF!</definedName>
    <definedName name="SIS068_F_Isigijimokaina2IsToSksilumos">#REF!</definedName>
    <definedName name="SIS068_F_Isigijimokaina2IsViso">#REF!</definedName>
    <definedName name="SIS068_F_Isigijimokaina2SILUMOSGAMYBOSISKAITANT">#REF!</definedName>
    <definedName name="SIS068_F_Isigijimokaina2SilumosPoreikioPiko">#REF!</definedName>
    <definedName name="SIS068_F_Isigijimokaina2SilumosproduktoGamyba">#REF!</definedName>
    <definedName name="SIS068_F_Isigijimokaina3IsToSk">#REF!</definedName>
    <definedName name="SIS068_F_Isigijimokaina3IsToSkkogeneracinese">#REF!</definedName>
    <definedName name="SIS068_F_Isigijimokaina3IsToSksilumos">#REF!</definedName>
    <definedName name="SIS068_F_Isigijimokaina3IsViso">#REF!</definedName>
    <definedName name="SIS068_F_Isigijimokaina3SILUMOSGAMYBOSISKAITANT">#REF!</definedName>
    <definedName name="SIS068_F_Isigijimokaina3SilumosPoreikioPiko">#REF!</definedName>
    <definedName name="SIS068_F_Isigijimokaina3SilumosproduktoGamyba">#REF!</definedName>
    <definedName name="SIS068_F_Isigijimokaina4IsToSk">#REF!</definedName>
    <definedName name="SIS068_F_Isigijimokaina4IsToSkkogeneracinese">#REF!</definedName>
    <definedName name="SIS068_F_Isigijimokaina4IsToSksilumos">#REF!</definedName>
    <definedName name="SIS068_F_Isigijimokaina4IsViso">#REF!</definedName>
    <definedName name="SIS068_F_Isigijimokaina4SILUMOSGAMYBOSISKAITANT">#REF!</definedName>
    <definedName name="SIS068_F_Isigijimokaina4SilumosPoreikioPiko">#REF!</definedName>
    <definedName name="SIS068_F_Isigijimokaina4SilumosproduktoGamyba">#REF!</definedName>
    <definedName name="SIS068_F_Isigijimokaina5IsToSk">#REF!</definedName>
    <definedName name="SIS068_F_Isigijimokaina5IsToSkkogeneracinese">#REF!</definedName>
    <definedName name="SIS068_F_Isigijimokaina5IsToSksilumos">#REF!</definedName>
    <definedName name="SIS068_F_Isigijimokaina5IsViso">#REF!</definedName>
    <definedName name="SIS068_F_Isigijimokaina5SILUMOSGAMYBOSISKAITANT">#REF!</definedName>
    <definedName name="SIS068_F_Isigijimokaina5SilumosPoreikioPiko">#REF!</definedName>
    <definedName name="SIS068_F_Isigijimokaina5SilumosproduktoGamyba">#REF!</definedName>
    <definedName name="SIS068_F_Isigijimokaina6IsToSk">#REF!</definedName>
    <definedName name="SIS068_F_Isigijimokaina6IsToSkkogeneracinese">#REF!</definedName>
    <definedName name="SIS068_F_Isigijimokaina6IsToSksilumos">#REF!</definedName>
    <definedName name="SIS068_F_Isigijimokaina6IsViso">#REF!</definedName>
    <definedName name="SIS068_F_Isigijimokaina6SILUMOSGAMYBOSISKAITANT">#REF!</definedName>
    <definedName name="SIS068_F_Isigijimokaina6SilumosPoreikioPiko">#REF!</definedName>
    <definedName name="SIS068_F_Isigijimokaina6SilumosproduktoGamyba">#REF!</definedName>
    <definedName name="SIS068_F_Isigijimokaina7IsToSk">#REF!</definedName>
    <definedName name="SIS068_F_Isigijimokaina7IsToSkkogeneracinese">#REF!</definedName>
    <definedName name="SIS068_F_Isigijimokaina7IsToSksilumos">#REF!</definedName>
    <definedName name="SIS068_F_Isigijimokaina7IsViso">#REF!</definedName>
    <definedName name="SIS068_F_Isigijimokaina7SILUMOSGAMYBOSISKAITANT">#REF!</definedName>
    <definedName name="SIS068_F_Isigijimokaina7SilumosPoreikioPiko">#REF!</definedName>
    <definedName name="SIS068_F_Isigijimokaina7SilumosproduktoGamyba">#REF!</definedName>
    <definedName name="SIS068_F_Isigijimokaina8IsToSk">#REF!</definedName>
    <definedName name="SIS068_F_Isigijimokaina8IsToSkkogeneracinese">#REF!</definedName>
    <definedName name="SIS068_F_Isigijimokaina8IsToSksilumos">#REF!</definedName>
    <definedName name="SIS068_F_Isigijimokaina8IsViso">#REF!</definedName>
    <definedName name="SIS068_F_Isigijimokaina8SILUMOSGAMYBOSISKAITANT">#REF!</definedName>
    <definedName name="SIS068_F_Isigijimokaina8SilumosPoreikioPiko">#REF!</definedName>
    <definedName name="SIS068_F_Isigijimokaina8SilumosproduktoGamyba">#REF!</definedName>
    <definedName name="SIS068_F_Isigijimokaina9IsToSk">#REF!</definedName>
    <definedName name="SIS068_F_Isigijimokaina9IsToSkkogeneracinese">#REF!</definedName>
    <definedName name="SIS068_F_Isigijimokaina9IsToSksilumos">#REF!</definedName>
    <definedName name="SIS068_F_Isigijimokaina9IsViso">#REF!</definedName>
    <definedName name="SIS068_F_Isigijimokaina9SILUMOSGAMYBOSISKAITANT">#REF!</definedName>
    <definedName name="SIS068_F_Isigijimokaina9SilumosPoreikioPiko">#REF!</definedName>
    <definedName name="SIS068_F_Isigijimokaina9SilumosproduktoGamyba">#REF!</definedName>
    <definedName name="SIS068_F_Isigytasatliek1IsViso">#REF!</definedName>
    <definedName name="SIS068_F_Isigytasatliek1SILUMOSGAMYBOSISKAITANT">#REF!</definedName>
    <definedName name="SIS068_F_Isigytasatliek1SilumosproduktoGamyba">#REF!</definedName>
    <definedName name="SIS068_F_Isigytosatliek1IsViso">#REF!</definedName>
    <definedName name="SIS068_F_Isigytosatliek1SILUMOSGAMYBOSISKAITANT">#REF!</definedName>
    <definedName name="SIS068_F_Isigytosatliek1SilumosproduktoGamyba">#REF!</definedName>
    <definedName name="SIS068_F_Isigytovandens1IsToSk">#REF!</definedName>
    <definedName name="SIS068_F_Isigytovandens1IsToSkkogeneracinese">#REF!</definedName>
    <definedName name="SIS068_F_Isigytovandens1IsToSksilumos">#REF!</definedName>
    <definedName name="SIS068_F_Isigytovandens1IsViso">#REF!</definedName>
    <definedName name="SIS068_F_Isigytovandens1SILUMOSGAMYBOSISKAITANT">#REF!</definedName>
    <definedName name="SIS068_F_Isigytovandens1SILUMOSPERDAVIMOVERSLO">#REF!</definedName>
    <definedName name="SIS068_F_Isigytovandens1SilumosPoreikioPiko">#REF!</definedName>
    <definedName name="SIS068_F_Isigytovandens1SilumosproduktoGamyba">#REF!</definedName>
    <definedName name="SIS068_F_Iskurorusiespa1IsToSk">#REF!</definedName>
    <definedName name="SIS068_F_Iskurorusiespa1IsToSkkogeneracinese">#REF!</definedName>
    <definedName name="SIS068_F_Iskurorusiespa1IsToSksilumos">#REF!</definedName>
    <definedName name="SIS068_F_Iskurorusiespa1IsViso">#REF!</definedName>
    <definedName name="SIS068_F_Iskurorusiespa1SILUMOSGAMYBOSISKAITANT">#REF!</definedName>
    <definedName name="SIS068_F_Iskurorusiespa1SilumosPoreikioPiko">#REF!</definedName>
    <definedName name="SIS068_F_Iskurorusiespa1SilumosproduktoGamyba">#REF!</definedName>
    <definedName name="SIS068_F_Iskurorusiespa2IsToSk">#REF!</definedName>
    <definedName name="SIS068_F_Iskurorusiespa2IsToSkkogeneracinese">#REF!</definedName>
    <definedName name="SIS068_F_Iskurorusiespa2IsToSksilumos">#REF!</definedName>
    <definedName name="SIS068_F_Iskurorusiespa2IsViso">#REF!</definedName>
    <definedName name="SIS068_F_Iskurorusiespa2SILUMOSGAMYBOSISKAITANT">#REF!</definedName>
    <definedName name="SIS068_F_Iskurorusiespa2SilumosPoreikioPiko">#REF!</definedName>
    <definedName name="SIS068_F_Iskurorusiespa2SilumosproduktoGamyba">#REF!</definedName>
    <definedName name="SIS068_F_Iskurorusiespa3IsToSk">#REF!</definedName>
    <definedName name="SIS068_F_Iskurorusiespa3IsToSkkogeneracinese">#REF!</definedName>
    <definedName name="SIS068_F_Iskurorusiespa3IsToSksilumos">#REF!</definedName>
    <definedName name="SIS068_F_Iskurorusiespa3IsViso">#REF!</definedName>
    <definedName name="SIS068_F_Iskurorusiespa3SILUMOSGAMYBOSISKAITANT">#REF!</definedName>
    <definedName name="SIS068_F_Iskurorusiespa3SilumosPoreikioPiko">#REF!</definedName>
    <definedName name="SIS068_F_Iskurorusiespa3SilumosproduktoGamyba">#REF!</definedName>
    <definedName name="SIS068_F_Ismalkinesmedi1IsToSk">#REF!</definedName>
    <definedName name="SIS068_F_Ismalkinesmedi1IsToSkkogeneracinese">#REF!</definedName>
    <definedName name="SIS068_F_Ismalkinesmedi1IsToSksilumos">#REF!</definedName>
    <definedName name="SIS068_F_Ismalkinesmedi1IsViso">#REF!</definedName>
    <definedName name="SIS068_F_Ismalkinesmedi1SILUMOSGAMYBOSISKAITANT">#REF!</definedName>
    <definedName name="SIS068_F_Ismalkinesmedi1SilumosPoreikioPiko">#REF!</definedName>
    <definedName name="SIS068_F_Ismalkinesmedi1SilumosproduktoGamyba">#REF!</definedName>
    <definedName name="SIS068_F_Ismazutopagami1IsToSk">#REF!</definedName>
    <definedName name="SIS068_F_Ismazutopagami1IsToSkkogeneracinese">#REF!</definedName>
    <definedName name="SIS068_F_Ismazutopagami1IsToSksilumos">#REF!</definedName>
    <definedName name="SIS068_F_Ismazutopagami1IsViso">#REF!</definedName>
    <definedName name="SIS068_F_Ismazutopagami1SILUMOSGAMYBOSISKAITANT">#REF!</definedName>
    <definedName name="SIS068_F_Ismazutopagami1SilumosPoreikioPiko">#REF!</definedName>
    <definedName name="SIS068_F_Ismazutopagami1SilumosproduktoGamyba">#REF!</definedName>
    <definedName name="SIS068_F_Ismedienosbrik1IsToSk">#REF!</definedName>
    <definedName name="SIS068_F_Ismedienosbrik1IsToSkkogeneracinese">#REF!</definedName>
    <definedName name="SIS068_F_Ismedienosbrik1IsToSksilumos">#REF!</definedName>
    <definedName name="SIS068_F_Ismedienosbrik1IsViso">#REF!</definedName>
    <definedName name="SIS068_F_Ismedienosbrik1SILUMOSGAMYBOSISKAITANT">#REF!</definedName>
    <definedName name="SIS068_F_Ismedienosbrik1SilumosPoreikioPiko">#REF!</definedName>
    <definedName name="SIS068_F_Ismedienosbrik1SilumosproduktoGamyba">#REF!</definedName>
    <definedName name="SIS068_F_Ismedienoskilm1IsToSk">#REF!</definedName>
    <definedName name="SIS068_F_Ismedienoskilm1IsToSkkogeneracinese">#REF!</definedName>
    <definedName name="SIS068_F_Ismedienoskilm1IsToSksilumos">#REF!</definedName>
    <definedName name="SIS068_F_Ismedienoskilm1IsViso">#REF!</definedName>
    <definedName name="SIS068_F_Ismedienoskilm1SILUMOSGAMYBOSISKAITANT">#REF!</definedName>
    <definedName name="SIS068_F_Ismedienoskilm1SilumosPoreikioPiko">#REF!</definedName>
    <definedName name="SIS068_F_Ismedienoskilm1SilumosproduktoGamyba">#REF!</definedName>
    <definedName name="SIS068_F_Ismedienoskilm2IsToSk">#REF!</definedName>
    <definedName name="SIS068_F_Ismedienoskilm2IsToSkkogeneracinese">#REF!</definedName>
    <definedName name="SIS068_F_Ismedienoskilm2IsToSksilumos">#REF!</definedName>
    <definedName name="SIS068_F_Ismedienoskilm2IsViso">#REF!</definedName>
    <definedName name="SIS068_F_Ismedienoskilm2SILUMOSGAMYBOSISKAITANT">#REF!</definedName>
    <definedName name="SIS068_F_Ismedienoskilm2SilumosPoreikioPiko">#REF!</definedName>
    <definedName name="SIS068_F_Ismedienoskilm2SilumosproduktoGamyba">#REF!</definedName>
    <definedName name="SIS068_F_Ismedienosskie1IsToSk">#REF!</definedName>
    <definedName name="SIS068_F_Ismedienosskie1IsToSkkogeneracinese">#REF!</definedName>
    <definedName name="SIS068_F_Ismedienosskie1IsToSksilumos">#REF!</definedName>
    <definedName name="SIS068_F_Ismedienosskie1IsViso">#REF!</definedName>
    <definedName name="SIS068_F_Ismedienosskie1SILUMOSGAMYBOSISKAITANT">#REF!</definedName>
    <definedName name="SIS068_F_Ismedienosskie1SilumosPoreikioPiko">#REF!</definedName>
    <definedName name="SIS068_F_Ismedienosskie1SilumosproduktoGamyba">#REF!</definedName>
    <definedName name="SIS068_F_Ismedziogranul1IsToSk">#REF!</definedName>
    <definedName name="SIS068_F_Ismedziogranul1IsToSkkogeneracinese">#REF!</definedName>
    <definedName name="SIS068_F_Ismedziogranul1IsToSksilumos">#REF!</definedName>
    <definedName name="SIS068_F_Ismedziogranul1IsViso">#REF!</definedName>
    <definedName name="SIS068_F_Ismedziogranul1SILUMOSGAMYBOSISKAITANT">#REF!</definedName>
    <definedName name="SIS068_F_Ismedziogranul1SilumosPoreikioPiko">#REF!</definedName>
    <definedName name="SIS068_F_Ismedziogranul1SilumosproduktoGamyba">#REF!</definedName>
    <definedName name="SIS068_F_Isnepriklausom1IsViso">#REF!</definedName>
    <definedName name="SIS068_F_Isnepriklausom1SILUMOSGAMYBOSISKAITANT">#REF!</definedName>
    <definedName name="SIS068_F_Isnepriklausom1SilumosproduktoGamyba">#REF!</definedName>
    <definedName name="SIS068_F_Issiauduiskait1IsToSk">#REF!</definedName>
    <definedName name="SIS068_F_Issiauduiskait1IsToSkkogeneracinese">#REF!</definedName>
    <definedName name="SIS068_F_Issiauduiskait1IsToSksilumos">#REF!</definedName>
    <definedName name="SIS068_F_Issiauduiskait1IsViso">#REF!</definedName>
    <definedName name="SIS068_F_Issiauduiskait1SILUMOSGAMYBOSISKAITANT">#REF!</definedName>
    <definedName name="SIS068_F_Issiauduiskait1SilumosPoreikioPiko">#REF!</definedName>
    <definedName name="SIS068_F_Issiauduiskait1SilumosproduktoGamyba">#REF!</definedName>
    <definedName name="SIS068_F_Isskalunualyvo1IsToSk">#REF!</definedName>
    <definedName name="SIS068_F_Isskalunualyvo1IsToSkkogeneracinese">#REF!</definedName>
    <definedName name="SIS068_F_Isskalunualyvo1IsToSksilumos">#REF!</definedName>
    <definedName name="SIS068_F_Isskalunualyvo1IsViso">#REF!</definedName>
    <definedName name="SIS068_F_Isskalunualyvo1SILUMOSGAMYBOSISKAITANT">#REF!</definedName>
    <definedName name="SIS068_F_Isskalunualyvo1SilumosPoreikioPiko">#REF!</definedName>
    <definedName name="SIS068_F_Isskalunualyvo1SilumosproduktoGamyba">#REF!</definedName>
    <definedName name="SIS068_F_Issuskystintud1IsToSk">#REF!</definedName>
    <definedName name="SIS068_F_Issuskystintud1IsToSkkogeneracinese">#REF!</definedName>
    <definedName name="SIS068_F_Issuskystintud1IsToSksilumos">#REF!</definedName>
    <definedName name="SIS068_F_Issuskystintud1IsViso">#REF!</definedName>
    <definedName name="SIS068_F_Issuskystintud1SILUMOSGAMYBOSISKAITANT">#REF!</definedName>
    <definedName name="SIS068_F_Issuskystintud1SilumosPoreikioPiko">#REF!</definedName>
    <definedName name="SIS068_F_Issuskystintud1SilumosproduktoGamyba">#REF!</definedName>
    <definedName name="SIS068_F_Istoskataskait1IsViso">#REF!</definedName>
    <definedName name="SIS068_F_Istoskataskait1SILUMOSPERDAVIMOVERSLO">#REF!</definedName>
    <definedName name="SIS068_F_Istoskelektros1IsToSksilumos">#REF!</definedName>
    <definedName name="SIS068_F_Istoskelektros1IsViso">#REF!</definedName>
    <definedName name="SIS068_F_Istoskelektros1SILUMOSGAMYBOSISKAITANT">#REF!</definedName>
    <definedName name="SIS068_F_Istoskelektros1SilumosPoreikioPiko">#REF!</definedName>
    <definedName name="SIS068_F_Istoskelektros1SilumosproduktoGamyba">#REF!</definedName>
    <definedName name="SIS068_F_Istoskgyventoj1IsViso">#REF!</definedName>
    <definedName name="SIS068_F_Istoskgyventoj1SILUMOSPERDAVIMOVERSLO">#REF!</definedName>
    <definedName name="SIS068_F_Istoskgyventoj2IsViso">#REF!</definedName>
    <definedName name="SIS068_F_Istoskgyventoj2SILUMOSPERDAVIMOVERSLO">#REF!</definedName>
    <definedName name="SIS068_F_Istoskgyventoj3IsViso">#REF!</definedName>
    <definedName name="SIS068_F_Istoskgyventoj3SILUMOSPERDAVIMOVERSLO">#REF!</definedName>
    <definedName name="SIS068_F_Istoskisneprik1IsViso">#REF!</definedName>
    <definedName name="SIS068_F_Istoskisneprik1SILUMOSGAMYBOSISKAITANT">#REF!</definedName>
    <definedName name="SIS068_F_Istoskisneprik1SilumosproduktoGamyba">#REF!</definedName>
    <definedName name="SIS068_F_Istoskkonkuren1IsViso">#REF!</definedName>
    <definedName name="SIS068_F_Istoskkonkuren1SILUMOSPERDAVIMOVERSLO">#REF!</definedName>
    <definedName name="SIS068_F_Istoskkonkuren2IsViso">#REF!</definedName>
    <definedName name="SIS068_F_Istoskkonkuren2SILUMOSPERDAVIMOVERSLO">#REF!</definedName>
    <definedName name="SIS068_F_Istosknuokatil1IsToSksilumos">#REF!</definedName>
    <definedName name="SIS068_F_Istosknuokatil1IsViso">#REF!</definedName>
    <definedName name="SIS068_F_Istosknuokatil1SILUMOSGAMYBOSISKAITANT">#REF!</definedName>
    <definedName name="SIS068_F_Istosknuokatil1SilumosPoreikioPiko">#REF!</definedName>
    <definedName name="SIS068_F_Istosknuokatil1SilumosproduktoGamyba">#REF!</definedName>
    <definedName name="SIS068_F_Istoskpelenutv1IsToSk">#REF!</definedName>
    <definedName name="SIS068_F_Istoskpelenutv1IsToSkkogeneracinese">#REF!</definedName>
    <definedName name="SIS068_F_Istoskpelenutv1IsToSksilumos">#REF!</definedName>
    <definedName name="SIS068_F_Istoskpelenutv1IsViso">#REF!</definedName>
    <definedName name="SIS068_F_Istoskpelenutv1SILUMOSGAMYBOSISKAITANT">#REF!</definedName>
    <definedName name="SIS068_F_Istoskpelenutv1SILUMOSPERDAVIMOVERSLO">#REF!</definedName>
    <definedName name="SIS068_F_Istoskpelenutv1SilumosPoreikioPiko">#REF!</definedName>
    <definedName name="SIS068_F_Istoskpelenutv1SilumosproduktoGamyba">#REF!</definedName>
    <definedName name="SIS068_F_Istosksavuoses1IsToSk">#REF!</definedName>
    <definedName name="SIS068_F_Istosksavuoses1IsToSkkogeneracinese">#REF!</definedName>
    <definedName name="SIS068_F_Istosksavuoses1IsToSksilumos">#REF!</definedName>
    <definedName name="SIS068_F_Istosksavuoses1IsViso">#REF!</definedName>
    <definedName name="SIS068_F_Istosksavuoses1SILUMOSGAMYBOSISKAITANT">#REF!</definedName>
    <definedName name="SIS068_F_Istosksavuoses1SILUMOSPERDAVIMOVERSLO">#REF!</definedName>
    <definedName name="SIS068_F_Istosksavuoses1SilumosPoreikioPiko">#REF!</definedName>
    <definedName name="SIS068_F_Istosksavuoses1SilumosproduktoGamyba">#REF!</definedName>
    <definedName name="SIS068_F_Istosksavuoses2IsToSk">#REF!</definedName>
    <definedName name="SIS068_F_Istosksavuoses2IsToSkkogeneracinese">#REF!</definedName>
    <definedName name="SIS068_F_Istosksavuoses2IsToSksilumos">#REF!</definedName>
    <definedName name="SIS068_F_Istosksavuoses2IsViso">#REF!</definedName>
    <definedName name="SIS068_F_Istosksavuoses2SILUMOSGAMYBOSISKAITANT">#REF!</definedName>
    <definedName name="SIS068_F_Istosksavuoses2SILUMOSPERDAVIMOVERSLO">#REF!</definedName>
    <definedName name="SIS068_F_Istosksavuoses2SilumosPoreikioPiko">#REF!</definedName>
    <definedName name="SIS068_F_Istosksavuoses2SilumosproduktoGamyba">#REF!</definedName>
    <definedName name="SIS068_F_Istosksilumasa1IsViso">#REF!</definedName>
    <definedName name="SIS068_F_Istosksilumasa1SILUMOSPERDAVIMOVERSLO">#REF!</definedName>
    <definedName name="SIS068_F_Istosksilumasa2IsViso">#REF!</definedName>
    <definedName name="SIS068_F_Istosksilumasa2SILUMOSPERDAVIMOVERSLO">#REF!</definedName>
    <definedName name="SIS068_F_Istosksilumosi1IsViso">#REF!</definedName>
    <definedName name="SIS068_F_Istosksilumosi1SILUMOSGAMYBOSISKAITANT">#REF!</definedName>
    <definedName name="SIS068_F_Istosksilumosi1SilumosproduktoGamyba">#REF!</definedName>
    <definedName name="SIS068_F_Istosksilumosn1IsViso">#REF!</definedName>
    <definedName name="SIS068_F_Istosksilumosn1SILUMOSPERDAVIMOVERSLO">#REF!</definedName>
    <definedName name="SIS068_F_Istosksilumoss1IsViso">#REF!</definedName>
    <definedName name="SIS068_F_Istosksilumoss1SILUMOSPERDAVIMOVERSLO">#REF!</definedName>
    <definedName name="SIS068_F_Istosksunepask1IsViso">#REF!</definedName>
    <definedName name="SIS068_F_Istosksunepask1SILUMOSPERDAVIMOVERSLO">#REF!</definedName>
    <definedName name="SIS068_F_Istosksunepask2IsViso">#REF!</definedName>
    <definedName name="SIS068_F_Istosksunepask2SILUMOSPERDAVIMOVERSLO">#REF!</definedName>
    <definedName name="SIS068_F_Istoskvandenss1IsToSk">#REF!</definedName>
    <definedName name="SIS068_F_Istoskvandenss1IsToSkkogeneracinese">#REF!</definedName>
    <definedName name="SIS068_F_Istoskvandenss1IsToSksilumos">#REF!</definedName>
    <definedName name="SIS068_F_Istoskvandenss1IsViso">#REF!</definedName>
    <definedName name="SIS068_F_Istoskvandenss1SILUMOSGAMYBOSISKAITANT">#REF!</definedName>
    <definedName name="SIS068_F_Istoskvandenss1SILUMOSPERDAVIMOVERSLO">#REF!</definedName>
    <definedName name="SIS068_F_Istoskvandenss1SilumosPoreikioPiko">#REF!</definedName>
    <definedName name="SIS068_F_Istoskvandenss1SilumosproduktoGamyba">#REF!</definedName>
    <definedName name="SIS068_F_Istskisigytova1IsToSk">#REF!</definedName>
    <definedName name="SIS068_F_Istskisigytova1IsToSkkogeneracinese">#REF!</definedName>
    <definedName name="SIS068_F_Istskisigytova1IsToSksilumos">#REF!</definedName>
    <definedName name="SIS068_F_Istskisigytova1IsViso">#REF!</definedName>
    <definedName name="SIS068_F_Istskisigytova1SILUMOSGAMYBOSISKAITANT">#REF!</definedName>
    <definedName name="SIS068_F_Istskisigytova1SILUMOSPERDAVIMOVERSLO">#REF!</definedName>
    <definedName name="SIS068_F_Istskisigytova1SilumosPoreikioPiko">#REF!</definedName>
    <definedName name="SIS068_F_Istskisigytova1SilumosproduktoGamyba">#REF!</definedName>
    <definedName name="SIS068_F_Istskparduotas1IsToSk">#REF!</definedName>
    <definedName name="SIS068_F_Istskparduotas1IsToSkkogeneracinese">#REF!</definedName>
    <definedName name="SIS068_F_Istskparduotas1IsToSksilumos">#REF!</definedName>
    <definedName name="SIS068_F_Istskparduotas1IsViso">#REF!</definedName>
    <definedName name="SIS068_F_Istskparduotas1SILUMOSGAMYBOSISKAITANT">#REF!</definedName>
    <definedName name="SIS068_F_Istskparduotas1SilumosPoreikioPiko">#REF!</definedName>
    <definedName name="SIS068_F_Istskparduotas1SilumosproduktoGamyba">#REF!</definedName>
    <definedName name="SIS068_F_Katilusilumaga10IsToSk">#REF!</definedName>
    <definedName name="SIS068_F_Katilusilumaga10IsToSkkogeneracinese">#REF!</definedName>
    <definedName name="SIS068_F_Katilusilumaga10IsToSksilumos">#REF!</definedName>
    <definedName name="SIS068_F_Katilusilumaga10IsViso">#REF!</definedName>
    <definedName name="SIS068_F_Katilusilumaga10SILUMOSGAMYBOSISKAITANT">#REF!</definedName>
    <definedName name="SIS068_F_Katilusilumaga10SilumosPoreikioPiko">#REF!</definedName>
    <definedName name="SIS068_F_Katilusilumaga10SilumosproduktoGamyba">#REF!</definedName>
    <definedName name="SIS068_F_Katilusilumaga11IsToSk">#REF!</definedName>
    <definedName name="SIS068_F_Katilusilumaga11IsToSkkogeneracinese">#REF!</definedName>
    <definedName name="SIS068_F_Katilusilumaga11IsToSksilumos">#REF!</definedName>
    <definedName name="SIS068_F_Katilusilumaga11IsViso">#REF!</definedName>
    <definedName name="SIS068_F_Katilusilumaga11SILUMOSGAMYBOSISKAITANT">#REF!</definedName>
    <definedName name="SIS068_F_Katilusilumaga11SilumosPoreikioPiko">#REF!</definedName>
    <definedName name="SIS068_F_Katilusilumaga11SilumosproduktoGamyba">#REF!</definedName>
    <definedName name="SIS068_F_Katilusilumaga12IsToSk">#REF!</definedName>
    <definedName name="SIS068_F_Katilusilumaga12IsToSkkogeneracinese">#REF!</definedName>
    <definedName name="SIS068_F_Katilusilumaga12IsToSksilumos">#REF!</definedName>
    <definedName name="SIS068_F_Katilusilumaga12IsViso">#REF!</definedName>
    <definedName name="SIS068_F_Katilusilumaga12SILUMOSGAMYBOSISKAITANT">#REF!</definedName>
    <definedName name="SIS068_F_Katilusilumaga12SilumosPoreikioPiko">#REF!</definedName>
    <definedName name="SIS068_F_Katilusilumaga12SilumosproduktoGamyba">#REF!</definedName>
    <definedName name="SIS068_F_Katilusilumaga13IsToSk">#REF!</definedName>
    <definedName name="SIS068_F_Katilusilumaga13IsToSkkogeneracinese">#REF!</definedName>
    <definedName name="SIS068_F_Katilusilumaga13IsToSksilumos">#REF!</definedName>
    <definedName name="SIS068_F_Katilusilumaga13IsViso">#REF!</definedName>
    <definedName name="SIS068_F_Katilusilumaga13SILUMOSGAMYBOSISKAITANT">#REF!</definedName>
    <definedName name="SIS068_F_Katilusilumaga13SilumosPoreikioPiko">#REF!</definedName>
    <definedName name="SIS068_F_Katilusilumaga13SilumosproduktoGamyba">#REF!</definedName>
    <definedName name="SIS068_F_Katilusilumaga14IsToSk">#REF!</definedName>
    <definedName name="SIS068_F_Katilusilumaga14IsToSkkogeneracinese">#REF!</definedName>
    <definedName name="SIS068_F_Katilusilumaga14IsToSksilumos">#REF!</definedName>
    <definedName name="SIS068_F_Katilusilumaga14IsViso">#REF!</definedName>
    <definedName name="SIS068_F_Katilusilumaga14SILUMOSGAMYBOSISKAITANT">#REF!</definedName>
    <definedName name="SIS068_F_Katilusilumaga14SilumosPoreikioPiko">#REF!</definedName>
    <definedName name="SIS068_F_Katilusilumaga14SilumosproduktoGamyba">#REF!</definedName>
    <definedName name="SIS068_F_Katilusilumaga15IsToSk">#REF!</definedName>
    <definedName name="SIS068_F_Katilusilumaga15IsToSkkogeneracinese">#REF!</definedName>
    <definedName name="SIS068_F_Katilusilumaga15IsToSksilumos">#REF!</definedName>
    <definedName name="SIS068_F_Katilusilumaga15IsViso">#REF!</definedName>
    <definedName name="SIS068_F_Katilusilumaga15SILUMOSGAMYBOSISKAITANT">#REF!</definedName>
    <definedName name="SIS068_F_Katilusilumaga15SilumosPoreikioPiko">#REF!</definedName>
    <definedName name="SIS068_F_Katilusilumaga15SilumosproduktoGamyba">#REF!</definedName>
    <definedName name="SIS068_F_Katilusilumaga16IsToSk">#REF!</definedName>
    <definedName name="SIS068_F_Katilusilumaga16IsToSkkogeneracinese">#REF!</definedName>
    <definedName name="SIS068_F_Katilusilumaga16IsToSksilumos">#REF!</definedName>
    <definedName name="SIS068_F_Katilusilumaga16IsViso">#REF!</definedName>
    <definedName name="SIS068_F_Katilusilumaga16SILUMOSGAMYBOSISKAITANT">#REF!</definedName>
    <definedName name="SIS068_F_Katilusilumaga16SilumosPoreikioPiko">#REF!</definedName>
    <definedName name="SIS068_F_Katilusilumaga16SilumosproduktoGamyba">#REF!</definedName>
    <definedName name="SIS068_F_Katilusilumaga17IsToSk">#REF!</definedName>
    <definedName name="SIS068_F_Katilusilumaga17IsToSkkogeneracinese">#REF!</definedName>
    <definedName name="SIS068_F_Katilusilumaga17IsToSksilumos">#REF!</definedName>
    <definedName name="SIS068_F_Katilusilumaga17IsViso">#REF!</definedName>
    <definedName name="SIS068_F_Katilusilumaga17SILUMOSGAMYBOSISKAITANT">#REF!</definedName>
    <definedName name="SIS068_F_Katilusilumaga17SilumosPoreikioPiko">#REF!</definedName>
    <definedName name="SIS068_F_Katilusilumaga17SilumosproduktoGamyba">#REF!</definedName>
    <definedName name="SIS068_F_Katilusilumaga18IsToSk">#REF!</definedName>
    <definedName name="SIS068_F_Katilusilumaga18IsToSkkogeneracinese">#REF!</definedName>
    <definedName name="SIS068_F_Katilusilumaga18IsToSksilumos">#REF!</definedName>
    <definedName name="SIS068_F_Katilusilumaga18IsViso">#REF!</definedName>
    <definedName name="SIS068_F_Katilusilumaga18SILUMOSGAMYBOSISKAITANT">#REF!</definedName>
    <definedName name="SIS068_F_Katilusilumaga18SilumosPoreikioPiko">#REF!</definedName>
    <definedName name="SIS068_F_Katilusilumaga18SilumosproduktoGamyba">#REF!</definedName>
    <definedName name="SIS068_F_Katilusilumaga1IsToSk">#REF!</definedName>
    <definedName name="SIS068_F_Katilusilumaga1IsToSkkogeneracinese">#REF!</definedName>
    <definedName name="SIS068_F_Katilusilumaga1IsToSksilumos">#REF!</definedName>
    <definedName name="SIS068_F_Katilusilumaga1IsViso">#REF!</definedName>
    <definedName name="SIS068_F_Katilusilumaga1SILUMOSGAMYBOSISKAITANT">#REF!</definedName>
    <definedName name="SIS068_F_Katilusilumaga1SilumosPoreikioPiko">#REF!</definedName>
    <definedName name="SIS068_F_Katilusilumaga1SilumosproduktoGamyba">#REF!</definedName>
    <definedName name="SIS068_F_Katilusilumaga2IsToSk">#REF!</definedName>
    <definedName name="SIS068_F_Katilusilumaga2IsToSkkogeneracinese">#REF!</definedName>
    <definedName name="SIS068_F_Katilusilumaga2IsToSksilumos">#REF!</definedName>
    <definedName name="SIS068_F_Katilusilumaga2IsViso">#REF!</definedName>
    <definedName name="SIS068_F_Katilusilumaga2SILUMOSGAMYBOSISKAITANT">#REF!</definedName>
    <definedName name="SIS068_F_Katilusilumaga2SilumosPoreikioPiko">#REF!</definedName>
    <definedName name="SIS068_F_Katilusilumaga2SilumosproduktoGamyba">#REF!</definedName>
    <definedName name="SIS068_F_Katilusilumaga3IsToSk">#REF!</definedName>
    <definedName name="SIS068_F_Katilusilumaga3IsToSkkogeneracinese">#REF!</definedName>
    <definedName name="SIS068_F_Katilusilumaga3IsToSksilumos">#REF!</definedName>
    <definedName name="SIS068_F_Katilusilumaga3IsViso">#REF!</definedName>
    <definedName name="SIS068_F_Katilusilumaga3SILUMOSGAMYBOSISKAITANT">#REF!</definedName>
    <definedName name="SIS068_F_Katilusilumaga3SilumosPoreikioPiko">#REF!</definedName>
    <definedName name="SIS068_F_Katilusilumaga3SilumosproduktoGamyba">#REF!</definedName>
    <definedName name="SIS068_F_Katilusilumaga4IsToSk">#REF!</definedName>
    <definedName name="SIS068_F_Katilusilumaga4IsToSkkogeneracinese">#REF!</definedName>
    <definedName name="SIS068_F_Katilusilumaga4IsToSksilumos">#REF!</definedName>
    <definedName name="SIS068_F_Katilusilumaga4IsViso">#REF!</definedName>
    <definedName name="SIS068_F_Katilusilumaga4SILUMOSGAMYBOSISKAITANT">#REF!</definedName>
    <definedName name="SIS068_F_Katilusilumaga4SilumosPoreikioPiko">#REF!</definedName>
    <definedName name="SIS068_F_Katilusilumaga4SilumosproduktoGamyba">#REF!</definedName>
    <definedName name="SIS068_F_Katilusilumaga5IsToSk">#REF!</definedName>
    <definedName name="SIS068_F_Katilusilumaga5IsToSkkogeneracinese">#REF!</definedName>
    <definedName name="SIS068_F_Katilusilumaga5IsToSksilumos">#REF!</definedName>
    <definedName name="SIS068_F_Katilusilumaga5IsViso">#REF!</definedName>
    <definedName name="SIS068_F_Katilusilumaga5SILUMOSGAMYBOSISKAITANT">#REF!</definedName>
    <definedName name="SIS068_F_Katilusilumaga5SilumosPoreikioPiko">#REF!</definedName>
    <definedName name="SIS068_F_Katilusilumaga5SilumosproduktoGamyba">#REF!</definedName>
    <definedName name="SIS068_F_Katilusilumaga6IsToSk">#REF!</definedName>
    <definedName name="SIS068_F_Katilusilumaga6IsToSkkogeneracinese">#REF!</definedName>
    <definedName name="SIS068_F_Katilusilumaga6IsToSksilumos">#REF!</definedName>
    <definedName name="SIS068_F_Katilusilumaga6IsViso">#REF!</definedName>
    <definedName name="SIS068_F_Katilusilumaga6SILUMOSGAMYBOSISKAITANT">#REF!</definedName>
    <definedName name="SIS068_F_Katilusilumaga6SilumosPoreikioPiko">#REF!</definedName>
    <definedName name="SIS068_F_Katilusilumaga6SilumosproduktoGamyba">#REF!</definedName>
    <definedName name="SIS068_F_Katilusilumaga7IsToSk">#REF!</definedName>
    <definedName name="SIS068_F_Katilusilumaga7IsToSkkogeneracinese">#REF!</definedName>
    <definedName name="SIS068_F_Katilusilumaga7IsToSksilumos">#REF!</definedName>
    <definedName name="SIS068_F_Katilusilumaga7IsViso">#REF!</definedName>
    <definedName name="SIS068_F_Katilusilumaga7SILUMOSGAMYBOSISKAITANT">#REF!</definedName>
    <definedName name="SIS068_F_Katilusilumaga7SilumosPoreikioPiko">#REF!</definedName>
    <definedName name="SIS068_F_Katilusilumaga7SilumosproduktoGamyba">#REF!</definedName>
    <definedName name="SIS068_F_Katilusilumaga8IsToSk">#REF!</definedName>
    <definedName name="SIS068_F_Katilusilumaga8IsToSkkogeneracinese">#REF!</definedName>
    <definedName name="SIS068_F_Katilusilumaga8IsToSksilumos">#REF!</definedName>
    <definedName name="SIS068_F_Katilusilumaga8IsViso">#REF!</definedName>
    <definedName name="SIS068_F_Katilusilumaga8SILUMOSGAMYBOSISKAITANT">#REF!</definedName>
    <definedName name="SIS068_F_Katilusilumaga8SilumosPoreikioPiko">#REF!</definedName>
    <definedName name="SIS068_F_Katilusilumaga8SilumosproduktoGamyba">#REF!</definedName>
    <definedName name="SIS068_F_Katilusilumaga9IsToSk">#REF!</definedName>
    <definedName name="SIS068_F_Katilusilumaga9IsToSkkogeneracinese">#REF!</definedName>
    <definedName name="SIS068_F_Katilusilumaga9IsToSksilumos">#REF!</definedName>
    <definedName name="SIS068_F_Katilusilumaga9IsViso">#REF!</definedName>
    <definedName name="SIS068_F_Katilusilumaga9SILUMOSGAMYBOSISKAITANT">#REF!</definedName>
    <definedName name="SIS068_F_Katilusilumaga9SilumosPoreikioPiko">#REF!</definedName>
    <definedName name="SIS068_F_Katilusilumaga9SilumosproduktoGamyba">#REF!</definedName>
    <definedName name="SIS068_F_Kitiemsvartoto1IsViso">#REF!</definedName>
    <definedName name="SIS068_F_Kitiemsvartoto1SILUMOSPERDAVIMOVERSLO">#REF!</definedName>
    <definedName name="SIS068_F_Kitiemsvartoto2IsViso">#REF!</definedName>
    <definedName name="SIS068_F_Kitiemsvartoto2SILUMOSPERDAVIMOVERSLO">#REF!</definedName>
    <definedName name="SIS068_F_Kitivartotojai1IsViso">#REF!</definedName>
    <definedName name="SIS068_F_Kitivartotojai1SILUMOSPERDAVIMOVERSLO">#REF!</definedName>
    <definedName name="SIS068_F_Kitoskintamosi1IsToSk">#REF!</definedName>
    <definedName name="SIS068_F_Kitoskintamosi1IsToSkkogeneracinese">#REF!</definedName>
    <definedName name="SIS068_F_Kitoskintamosi1IsToSksilumos">#REF!</definedName>
    <definedName name="SIS068_F_Kitoskintamosi1IsViso">#REF!</definedName>
    <definedName name="SIS068_F_Kitoskintamosi1SILUMOSGAMYBOSISKAITANT">#REF!</definedName>
    <definedName name="SIS068_F_Kitoskintamosi1SILUMOSPERDAVIMOVERSLO">#REF!</definedName>
    <definedName name="SIS068_F_Kitoskintamosi1SilumosPoreikioPiko">#REF!</definedName>
    <definedName name="SIS068_F_Kitoskintamosi1SilumosproduktoGamyba">#REF!</definedName>
    <definedName name="SIS068_F_Kitoskintamosi2IsToSk">#REF!</definedName>
    <definedName name="SIS068_F_Kitoskintamosi2IsToSkkogeneracinese">#REF!</definedName>
    <definedName name="SIS068_F_Kitoskintamosi2IsToSksilumos">#REF!</definedName>
    <definedName name="SIS068_F_Kitoskintamosi2IsViso">#REF!</definedName>
    <definedName name="SIS068_F_Kitoskintamosi2SILUMOSGAMYBOSISKAITANT">#REF!</definedName>
    <definedName name="SIS068_F_Kitoskintamosi2SILUMOSPERDAVIMOVERSLO">#REF!</definedName>
    <definedName name="SIS068_F_Kitoskintamosi2SilumosPoreikioPiko">#REF!</definedName>
    <definedName name="SIS068_F_Kitoskintamosi2SilumosproduktoGamyba">#REF!</definedName>
    <definedName name="SIS068_F_Kitoskintamosi3IsToSk">#REF!</definedName>
    <definedName name="SIS068_F_Kitoskintamosi3IsToSkkogeneracinese">#REF!</definedName>
    <definedName name="SIS068_F_Kitoskintamosi3IsToSksilumos">#REF!</definedName>
    <definedName name="SIS068_F_Kitoskintamosi3IsViso">#REF!</definedName>
    <definedName name="SIS068_F_Kitoskintamosi3SILUMOSGAMYBOSISKAITANT">#REF!</definedName>
    <definedName name="SIS068_F_Kitoskintamosi3SILUMOSPERDAVIMOVERSLO">#REF!</definedName>
    <definedName name="SIS068_F_Kitoskintamosi3SilumosPoreikioPiko">#REF!</definedName>
    <definedName name="SIS068_F_Kitoskintamosi3SilumosproduktoGamyba">#REF!</definedName>
    <definedName name="SIS068_F_Kitossanaudoss1IsToSk">#REF!</definedName>
    <definedName name="SIS068_F_Kitossanaudoss1IsToSkkogeneracinese">#REF!</definedName>
    <definedName name="SIS068_F_Kitossanaudoss1IsToSksilumos">#REF!</definedName>
    <definedName name="SIS068_F_Kitossanaudoss1IsViso">#REF!</definedName>
    <definedName name="SIS068_F_Kitossanaudoss1SILUMOSGAMYBOSISKAITANT">#REF!</definedName>
    <definedName name="SIS068_F_Kitossanaudoss1SilumosPoreikioPiko">#REF!</definedName>
    <definedName name="SIS068_F_Kitossanaudoss1SilumosproduktoGamyba">#REF!</definedName>
    <definedName name="SIS068_F_Kurokiekissilu1IsToSk">#REF!</definedName>
    <definedName name="SIS068_F_Kurokiekissilu1IsToSkkogeneracinese">#REF!</definedName>
    <definedName name="SIS068_F_Kurokiekissilu1IsToSksilumos">#REF!</definedName>
    <definedName name="SIS068_F_Kurokiekissilu1IsViso">#REF!</definedName>
    <definedName name="SIS068_F_Kurokiekissilu1SILUMOSGAMYBOSISKAITANT">#REF!</definedName>
    <definedName name="SIS068_F_Kurokiekissilu1SilumosPoreikioPiko">#REF!</definedName>
    <definedName name="SIS068_F_Kurokiekissilu1SilumosproduktoGamyba">#REF!</definedName>
    <definedName name="SIS068_F_Kurorusiessaly1IsToSk">#REF!</definedName>
    <definedName name="SIS068_F_Kurorusiessaly1IsToSkkogeneracinese">#REF!</definedName>
    <definedName name="SIS068_F_Kurorusiessaly1IsToSksilumos">#REF!</definedName>
    <definedName name="SIS068_F_Kurorusiessaly1IsViso">#REF!</definedName>
    <definedName name="SIS068_F_Kurorusiessaly1SILUMOSGAMYBOSISKAITANT">#REF!</definedName>
    <definedName name="SIS068_F_Kurorusiessaly1SilumosPoreikioPiko">#REF!</definedName>
    <definedName name="SIS068_F_Kurorusiessaly1SilumosproduktoGamyba">#REF!</definedName>
    <definedName name="SIS068_F_Kurorusiessaly2IsToSk">#REF!</definedName>
    <definedName name="SIS068_F_Kurorusiessaly2IsToSkkogeneracinese">#REF!</definedName>
    <definedName name="SIS068_F_Kurorusiessaly2IsToSksilumos">#REF!</definedName>
    <definedName name="SIS068_F_Kurorusiessaly2IsViso">#REF!</definedName>
    <definedName name="SIS068_F_Kurorusiessaly2SILUMOSGAMYBOSISKAITANT">#REF!</definedName>
    <definedName name="SIS068_F_Kurorusiessaly2SilumosPoreikioPiko">#REF!</definedName>
    <definedName name="SIS068_F_Kurorusiessaly2SilumosproduktoGamyba">#REF!</definedName>
    <definedName name="SIS068_F_Kurorusiessaly3IsToSk">#REF!</definedName>
    <definedName name="SIS068_F_Kurorusiessaly3IsToSkkogeneracinese">#REF!</definedName>
    <definedName name="SIS068_F_Kurorusiessaly3IsToSksilumos">#REF!</definedName>
    <definedName name="SIS068_F_Kurorusiessaly3IsViso">#REF!</definedName>
    <definedName name="SIS068_F_Kurorusiessaly3SILUMOSGAMYBOSISKAITANT">#REF!</definedName>
    <definedName name="SIS068_F_Kurorusiessaly3SilumosPoreikioPiko">#REF!</definedName>
    <definedName name="SIS068_F_Kurorusiessaly3SilumosproduktoGamyba">#REF!</definedName>
    <definedName name="SIS068_F_Kurosilumaigam1IsToSk">#REF!</definedName>
    <definedName name="SIS068_F_Kurosilumaigam1IsToSkkogeneracinese">#REF!</definedName>
    <definedName name="SIS068_F_Kurosilumaigam1IsToSksilumos">#REF!</definedName>
    <definedName name="SIS068_F_Kurosilumaigam1IsViso">#REF!</definedName>
    <definedName name="SIS068_F_Kurosilumaigam1SILUMOSGAMYBOSISKAITANT">#REF!</definedName>
    <definedName name="SIS068_F_Kurosilumaigam1SilumosPoreikioPiko">#REF!</definedName>
    <definedName name="SIS068_F_Kurosilumaigam1SilumosproduktoGamyba">#REF!</definedName>
    <definedName name="SIS068_F_Laboratoriniai1IsToSk">#REF!</definedName>
    <definedName name="SIS068_F_Laboratoriniai1IsToSkkogeneracinese">#REF!</definedName>
    <definedName name="SIS068_F_Laboratoriniai1IsToSksilumos">#REF!</definedName>
    <definedName name="SIS068_F_Laboratoriniai1IsViso">#REF!</definedName>
    <definedName name="SIS068_F_Laboratoriniai1SILUMOSGAMYBOSISKAITANT">#REF!</definedName>
    <definedName name="SIS068_F_Laboratoriniai1SILUMOSPERDAVIMOVERSLO">#REF!</definedName>
    <definedName name="SIS068_F_Laboratoriniai1SilumosPoreikioPiko">#REF!</definedName>
    <definedName name="SIS068_F_Laboratoriniai1SilumosproduktoGamyba">#REF!</definedName>
    <definedName name="SIS068_F_Lyginamasissvo10IsToSk">#REF!</definedName>
    <definedName name="SIS068_F_Lyginamasissvo10IsToSkkogeneracinese">#REF!</definedName>
    <definedName name="SIS068_F_Lyginamasissvo10IsToSksilumos">#REF!</definedName>
    <definedName name="SIS068_F_Lyginamasissvo10IsViso">#REF!</definedName>
    <definedName name="SIS068_F_Lyginamasissvo10SILUMOSGAMYBOSISKAITANT">#REF!</definedName>
    <definedName name="SIS068_F_Lyginamasissvo10SilumosPoreikioPiko">#REF!</definedName>
    <definedName name="SIS068_F_Lyginamasissvo10SilumosproduktoGamyba">#REF!</definedName>
    <definedName name="SIS068_F_Lyginamasissvo11IsToSk">#REF!</definedName>
    <definedName name="SIS068_F_Lyginamasissvo11IsToSkkogeneracinese">#REF!</definedName>
    <definedName name="SIS068_F_Lyginamasissvo11IsToSksilumos">#REF!</definedName>
    <definedName name="SIS068_F_Lyginamasissvo11IsViso">#REF!</definedName>
    <definedName name="SIS068_F_Lyginamasissvo11SILUMOSGAMYBOSISKAITANT">#REF!</definedName>
    <definedName name="SIS068_F_Lyginamasissvo11SilumosPoreikioPiko">#REF!</definedName>
    <definedName name="SIS068_F_Lyginamasissvo11SilumosproduktoGamyba">#REF!</definedName>
    <definedName name="SIS068_F_Lyginamasissvo12IsToSk">#REF!</definedName>
    <definedName name="SIS068_F_Lyginamasissvo12IsToSkkogeneracinese">#REF!</definedName>
    <definedName name="SIS068_F_Lyginamasissvo12IsToSksilumos">#REF!</definedName>
    <definedName name="SIS068_F_Lyginamasissvo12IsViso">#REF!</definedName>
    <definedName name="SIS068_F_Lyginamasissvo12SILUMOSGAMYBOSISKAITANT">#REF!</definedName>
    <definedName name="SIS068_F_Lyginamasissvo12SilumosPoreikioPiko">#REF!</definedName>
    <definedName name="SIS068_F_Lyginamasissvo12SilumosproduktoGamyba">#REF!</definedName>
    <definedName name="SIS068_F_Lyginamasissvo13IsToSk">#REF!</definedName>
    <definedName name="SIS068_F_Lyginamasissvo13IsToSkkogeneracinese">#REF!</definedName>
    <definedName name="SIS068_F_Lyginamasissvo13IsToSksilumos">#REF!</definedName>
    <definedName name="SIS068_F_Lyginamasissvo13IsViso">#REF!</definedName>
    <definedName name="SIS068_F_Lyginamasissvo13SILUMOSGAMYBOSISKAITANT">#REF!</definedName>
    <definedName name="SIS068_F_Lyginamasissvo13SilumosPoreikioPiko">#REF!</definedName>
    <definedName name="SIS068_F_Lyginamasissvo13SilumosproduktoGamyba">#REF!</definedName>
    <definedName name="SIS068_F_Lyginamasissvo14IsToSk">#REF!</definedName>
    <definedName name="SIS068_F_Lyginamasissvo14IsToSkkogeneracinese">#REF!</definedName>
    <definedName name="SIS068_F_Lyginamasissvo14IsToSksilumos">#REF!</definedName>
    <definedName name="SIS068_F_Lyginamasissvo14IsViso">#REF!</definedName>
    <definedName name="SIS068_F_Lyginamasissvo14SILUMOSGAMYBOSISKAITANT">#REF!</definedName>
    <definedName name="SIS068_F_Lyginamasissvo14SilumosPoreikioPiko">#REF!</definedName>
    <definedName name="SIS068_F_Lyginamasissvo14SilumosproduktoGamyba">#REF!</definedName>
    <definedName name="SIS068_F_Lyginamasissvo15IsToSk">#REF!</definedName>
    <definedName name="SIS068_F_Lyginamasissvo15IsToSkkogeneracinese">#REF!</definedName>
    <definedName name="SIS068_F_Lyginamasissvo15IsToSksilumos">#REF!</definedName>
    <definedName name="SIS068_F_Lyginamasissvo15IsViso">#REF!</definedName>
    <definedName name="SIS068_F_Lyginamasissvo15SILUMOSGAMYBOSISKAITANT">#REF!</definedName>
    <definedName name="SIS068_F_Lyginamasissvo15SilumosPoreikioPiko">#REF!</definedName>
    <definedName name="SIS068_F_Lyginamasissvo15SilumosproduktoGamyba">#REF!</definedName>
    <definedName name="SIS068_F_Lyginamasissvo16IsToSk">#REF!</definedName>
    <definedName name="SIS068_F_Lyginamasissvo16IsToSkkogeneracinese">#REF!</definedName>
    <definedName name="SIS068_F_Lyginamasissvo16IsToSksilumos">#REF!</definedName>
    <definedName name="SIS068_F_Lyginamasissvo16IsViso">#REF!</definedName>
    <definedName name="SIS068_F_Lyginamasissvo16SILUMOSGAMYBOSISKAITANT">#REF!</definedName>
    <definedName name="SIS068_F_Lyginamasissvo16SilumosPoreikioPiko">#REF!</definedName>
    <definedName name="SIS068_F_Lyginamasissvo16SilumosproduktoGamyba">#REF!</definedName>
    <definedName name="SIS068_F_Lyginamasissvo17IsToSk">#REF!</definedName>
    <definedName name="SIS068_F_Lyginamasissvo17IsToSkkogeneracinese">#REF!</definedName>
    <definedName name="SIS068_F_Lyginamasissvo17IsToSksilumos">#REF!</definedName>
    <definedName name="SIS068_F_Lyginamasissvo17IsViso">#REF!</definedName>
    <definedName name="SIS068_F_Lyginamasissvo17SILUMOSGAMYBOSISKAITANT">#REF!</definedName>
    <definedName name="SIS068_F_Lyginamasissvo17SilumosPoreikioPiko">#REF!</definedName>
    <definedName name="SIS068_F_Lyginamasissvo17SilumosproduktoGamyba">#REF!</definedName>
    <definedName name="SIS068_F_Lyginamasissvo18IsToSk">#REF!</definedName>
    <definedName name="SIS068_F_Lyginamasissvo18IsToSkkogeneracinese">#REF!</definedName>
    <definedName name="SIS068_F_Lyginamasissvo18IsToSksilumos">#REF!</definedName>
    <definedName name="SIS068_F_Lyginamasissvo18IsViso">#REF!</definedName>
    <definedName name="SIS068_F_Lyginamasissvo18SILUMOSGAMYBOSISKAITANT">#REF!</definedName>
    <definedName name="SIS068_F_Lyginamasissvo18SilumosPoreikioPiko">#REF!</definedName>
    <definedName name="SIS068_F_Lyginamasissvo18SilumosproduktoGamyba">#REF!</definedName>
    <definedName name="SIS068_F_Lyginamasissvo1IsToSk">#REF!</definedName>
    <definedName name="SIS068_F_Lyginamasissvo1IsToSkkogeneracinese">#REF!</definedName>
    <definedName name="SIS068_F_Lyginamasissvo1IsToSksilumos">#REF!</definedName>
    <definedName name="SIS068_F_Lyginamasissvo1IsViso">#REF!</definedName>
    <definedName name="SIS068_F_Lyginamasissvo1SILUMOSGAMYBOSISKAITANT">#REF!</definedName>
    <definedName name="SIS068_F_Lyginamasissvo1SilumosPoreikioPiko">#REF!</definedName>
    <definedName name="SIS068_F_Lyginamasissvo1SilumosproduktoGamyba">#REF!</definedName>
    <definedName name="SIS068_F_Lyginamasissvo2IsToSk">#REF!</definedName>
    <definedName name="SIS068_F_Lyginamasissvo2IsToSkkogeneracinese">#REF!</definedName>
    <definedName name="SIS068_F_Lyginamasissvo2IsToSksilumos">#REF!</definedName>
    <definedName name="SIS068_F_Lyginamasissvo2IsViso">#REF!</definedName>
    <definedName name="SIS068_F_Lyginamasissvo2SILUMOSGAMYBOSISKAITANT">#REF!</definedName>
    <definedName name="SIS068_F_Lyginamasissvo2SilumosPoreikioPiko">#REF!</definedName>
    <definedName name="SIS068_F_Lyginamasissvo2SilumosproduktoGamyba">#REF!</definedName>
    <definedName name="SIS068_F_Lyginamasissvo3IsToSk">#REF!</definedName>
    <definedName name="SIS068_F_Lyginamasissvo3IsToSkkogeneracinese">#REF!</definedName>
    <definedName name="SIS068_F_Lyginamasissvo3IsToSksilumos">#REF!</definedName>
    <definedName name="SIS068_F_Lyginamasissvo3IsViso">#REF!</definedName>
    <definedName name="SIS068_F_Lyginamasissvo3SILUMOSGAMYBOSISKAITANT">#REF!</definedName>
    <definedName name="SIS068_F_Lyginamasissvo3SilumosPoreikioPiko">#REF!</definedName>
    <definedName name="SIS068_F_Lyginamasissvo3SilumosproduktoGamyba">#REF!</definedName>
    <definedName name="SIS068_F_Lyginamasissvo4IsToSk">#REF!</definedName>
    <definedName name="SIS068_F_Lyginamasissvo4IsToSkkogeneracinese">#REF!</definedName>
    <definedName name="SIS068_F_Lyginamasissvo4IsToSksilumos">#REF!</definedName>
    <definedName name="SIS068_F_Lyginamasissvo4IsViso">#REF!</definedName>
    <definedName name="SIS068_F_Lyginamasissvo4SILUMOSGAMYBOSISKAITANT">#REF!</definedName>
    <definedName name="SIS068_F_Lyginamasissvo4SilumosPoreikioPiko">#REF!</definedName>
    <definedName name="SIS068_F_Lyginamasissvo4SilumosproduktoGamyba">#REF!</definedName>
    <definedName name="SIS068_F_Lyginamasissvo5IsToSk">#REF!</definedName>
    <definedName name="SIS068_F_Lyginamasissvo5IsToSkkogeneracinese">#REF!</definedName>
    <definedName name="SIS068_F_Lyginamasissvo5IsToSksilumos">#REF!</definedName>
    <definedName name="SIS068_F_Lyginamasissvo5IsViso">#REF!</definedName>
    <definedName name="SIS068_F_Lyginamasissvo5SILUMOSGAMYBOSISKAITANT">#REF!</definedName>
    <definedName name="SIS068_F_Lyginamasissvo5SilumosPoreikioPiko">#REF!</definedName>
    <definedName name="SIS068_F_Lyginamasissvo5SilumosproduktoGamyba">#REF!</definedName>
    <definedName name="SIS068_F_Lyginamasissvo6IsToSk">#REF!</definedName>
    <definedName name="SIS068_F_Lyginamasissvo6IsToSkkogeneracinese">#REF!</definedName>
    <definedName name="SIS068_F_Lyginamasissvo6IsToSksilumos">#REF!</definedName>
    <definedName name="SIS068_F_Lyginamasissvo6IsViso">#REF!</definedName>
    <definedName name="SIS068_F_Lyginamasissvo6SILUMOSGAMYBOSISKAITANT">#REF!</definedName>
    <definedName name="SIS068_F_Lyginamasissvo6SilumosPoreikioPiko">#REF!</definedName>
    <definedName name="SIS068_F_Lyginamasissvo6SilumosproduktoGamyba">#REF!</definedName>
    <definedName name="SIS068_F_Lyginamasissvo7IsToSk">#REF!</definedName>
    <definedName name="SIS068_F_Lyginamasissvo7IsToSkkogeneracinese">#REF!</definedName>
    <definedName name="SIS068_F_Lyginamasissvo7IsToSksilumos">#REF!</definedName>
    <definedName name="SIS068_F_Lyginamasissvo7IsViso">#REF!</definedName>
    <definedName name="SIS068_F_Lyginamasissvo7SILUMOSGAMYBOSISKAITANT">#REF!</definedName>
    <definedName name="SIS068_F_Lyginamasissvo7SilumosPoreikioPiko">#REF!</definedName>
    <definedName name="SIS068_F_Lyginamasissvo7SilumosproduktoGamyba">#REF!</definedName>
    <definedName name="SIS068_F_Lyginamasissvo8IsToSk">#REF!</definedName>
    <definedName name="SIS068_F_Lyginamasissvo8IsToSkkogeneracinese">#REF!</definedName>
    <definedName name="SIS068_F_Lyginamasissvo8IsToSksilumos">#REF!</definedName>
    <definedName name="SIS068_F_Lyginamasissvo8IsViso">#REF!</definedName>
    <definedName name="SIS068_F_Lyginamasissvo8SILUMOSGAMYBOSISKAITANT">#REF!</definedName>
    <definedName name="SIS068_F_Lyginamasissvo8SilumosPoreikioPiko">#REF!</definedName>
    <definedName name="SIS068_F_Lyginamasissvo8SilumosproduktoGamyba">#REF!</definedName>
    <definedName name="SIS068_F_Lyginamasissvo9IsToSk">#REF!</definedName>
    <definedName name="SIS068_F_Lyginamasissvo9IsToSkkogeneracinese">#REF!</definedName>
    <definedName name="SIS068_F_Lyginamasissvo9IsToSksilumos">#REF!</definedName>
    <definedName name="SIS068_F_Lyginamasissvo9IsViso">#REF!</definedName>
    <definedName name="SIS068_F_Lyginamasissvo9SILUMOSGAMYBOSISKAITANT">#REF!</definedName>
    <definedName name="SIS068_F_Lyginamasissvo9SilumosPoreikioPiko">#REF!</definedName>
    <definedName name="SIS068_F_Lyginamasissvo9SilumosproduktoGamyba">#REF!</definedName>
    <definedName name="SIS068_F_Lyginamosiosku10IsToSk">#REF!</definedName>
    <definedName name="SIS068_F_Lyginamosiosku10IsToSkkogeneracinese">#REF!</definedName>
    <definedName name="SIS068_F_Lyginamosiosku10IsToSksilumos">#REF!</definedName>
    <definedName name="SIS068_F_Lyginamosiosku10IsViso">#REF!</definedName>
    <definedName name="SIS068_F_Lyginamosiosku10SILUMOSGAMYBOSISKAITANT">#REF!</definedName>
    <definedName name="SIS068_F_Lyginamosiosku10SilumosPoreikioPiko">#REF!</definedName>
    <definedName name="SIS068_F_Lyginamosiosku10SilumosproduktoGamyba">#REF!</definedName>
    <definedName name="SIS068_F_Lyginamosiosku11IsToSk">#REF!</definedName>
    <definedName name="SIS068_F_Lyginamosiosku11IsToSkkogeneracinese">#REF!</definedName>
    <definedName name="SIS068_F_Lyginamosiosku11IsToSksilumos">#REF!</definedName>
    <definedName name="SIS068_F_Lyginamosiosku11IsViso">#REF!</definedName>
    <definedName name="SIS068_F_Lyginamosiosku11SILUMOSGAMYBOSISKAITANT">#REF!</definedName>
    <definedName name="SIS068_F_Lyginamosiosku11SilumosPoreikioPiko">#REF!</definedName>
    <definedName name="SIS068_F_Lyginamosiosku11SilumosproduktoGamyba">#REF!</definedName>
    <definedName name="SIS068_F_Lyginamosiosku12IsToSk">#REF!</definedName>
    <definedName name="SIS068_F_Lyginamosiosku12IsToSkkogeneracinese">#REF!</definedName>
    <definedName name="SIS068_F_Lyginamosiosku12IsToSksilumos">#REF!</definedName>
    <definedName name="SIS068_F_Lyginamosiosku12IsViso">#REF!</definedName>
    <definedName name="SIS068_F_Lyginamosiosku12SILUMOSGAMYBOSISKAITANT">#REF!</definedName>
    <definedName name="SIS068_F_Lyginamosiosku12SilumosPoreikioPiko">#REF!</definedName>
    <definedName name="SIS068_F_Lyginamosiosku12SilumosproduktoGamyba">#REF!</definedName>
    <definedName name="SIS068_F_Lyginamosiosku13IsToSk">#REF!</definedName>
    <definedName name="SIS068_F_Lyginamosiosku13IsToSkkogeneracinese">#REF!</definedName>
    <definedName name="SIS068_F_Lyginamosiosku13IsToSksilumos">#REF!</definedName>
    <definedName name="SIS068_F_Lyginamosiosku13IsViso">#REF!</definedName>
    <definedName name="SIS068_F_Lyginamosiosku13SILUMOSGAMYBOSISKAITANT">#REF!</definedName>
    <definedName name="SIS068_F_Lyginamosiosku13SilumosPoreikioPiko">#REF!</definedName>
    <definedName name="SIS068_F_Lyginamosiosku13SilumosproduktoGamyba">#REF!</definedName>
    <definedName name="SIS068_F_Lyginamosiosku14IsToSk">#REF!</definedName>
    <definedName name="SIS068_F_Lyginamosiosku14IsToSkkogeneracinese">#REF!</definedName>
    <definedName name="SIS068_F_Lyginamosiosku14IsToSksilumos">#REF!</definedName>
    <definedName name="SIS068_F_Lyginamosiosku14IsViso">#REF!</definedName>
    <definedName name="SIS068_F_Lyginamosiosku14SILUMOSGAMYBOSISKAITANT">#REF!</definedName>
    <definedName name="SIS068_F_Lyginamosiosku14SilumosPoreikioPiko">#REF!</definedName>
    <definedName name="SIS068_F_Lyginamosiosku14SilumosproduktoGamyba">#REF!</definedName>
    <definedName name="SIS068_F_Lyginamosiosku15IsToSk">#REF!</definedName>
    <definedName name="SIS068_F_Lyginamosiosku15IsToSkkogeneracinese">#REF!</definedName>
    <definedName name="SIS068_F_Lyginamosiosku15IsToSksilumos">#REF!</definedName>
    <definedName name="SIS068_F_Lyginamosiosku15IsViso">#REF!</definedName>
    <definedName name="SIS068_F_Lyginamosiosku15SILUMOSGAMYBOSISKAITANT">#REF!</definedName>
    <definedName name="SIS068_F_Lyginamosiosku15SilumosPoreikioPiko">#REF!</definedName>
    <definedName name="SIS068_F_Lyginamosiosku15SilumosproduktoGamyba">#REF!</definedName>
    <definedName name="SIS068_F_Lyginamosiosku16IsToSk">#REF!</definedName>
    <definedName name="SIS068_F_Lyginamosiosku16IsToSkkogeneracinese">#REF!</definedName>
    <definedName name="SIS068_F_Lyginamosiosku16IsToSksilumos">#REF!</definedName>
    <definedName name="SIS068_F_Lyginamosiosku16IsViso">#REF!</definedName>
    <definedName name="SIS068_F_Lyginamosiosku16SILUMOSGAMYBOSISKAITANT">#REF!</definedName>
    <definedName name="SIS068_F_Lyginamosiosku16SilumosPoreikioPiko">#REF!</definedName>
    <definedName name="SIS068_F_Lyginamosiosku16SilumosproduktoGamyba">#REF!</definedName>
    <definedName name="SIS068_F_Lyginamosiosku17IsToSk">#REF!</definedName>
    <definedName name="SIS068_F_Lyginamosiosku17IsToSkkogeneracinese">#REF!</definedName>
    <definedName name="SIS068_F_Lyginamosiosku17IsToSksilumos">#REF!</definedName>
    <definedName name="SIS068_F_Lyginamosiosku17IsViso">#REF!</definedName>
    <definedName name="SIS068_F_Lyginamosiosku17SILUMOSGAMYBOSISKAITANT">#REF!</definedName>
    <definedName name="SIS068_F_Lyginamosiosku17SilumosPoreikioPiko">#REF!</definedName>
    <definedName name="SIS068_F_Lyginamosiosku17SilumosproduktoGamyba">#REF!</definedName>
    <definedName name="SIS068_F_Lyginamosiosku18IsToSk">#REF!</definedName>
    <definedName name="SIS068_F_Lyginamosiosku18IsToSkkogeneracinese">#REF!</definedName>
    <definedName name="SIS068_F_Lyginamosiosku18IsToSksilumos">#REF!</definedName>
    <definedName name="SIS068_F_Lyginamosiosku18IsViso">#REF!</definedName>
    <definedName name="SIS068_F_Lyginamosiosku18SILUMOSGAMYBOSISKAITANT">#REF!</definedName>
    <definedName name="SIS068_F_Lyginamosiosku18SilumosPoreikioPiko">#REF!</definedName>
    <definedName name="SIS068_F_Lyginamosiosku18SilumosproduktoGamyba">#REF!</definedName>
    <definedName name="SIS068_F_Lyginamosiosku1IsToSk">#REF!</definedName>
    <definedName name="SIS068_F_Lyginamosiosku1IsToSkkogeneracinese">#REF!</definedName>
    <definedName name="SIS068_F_Lyginamosiosku1IsToSksilumos">#REF!</definedName>
    <definedName name="SIS068_F_Lyginamosiosku1IsViso">#REF!</definedName>
    <definedName name="SIS068_F_Lyginamosiosku1SILUMOSGAMYBOSISKAITANT">#REF!</definedName>
    <definedName name="SIS068_F_Lyginamosiosku1SilumosPoreikioPiko">#REF!</definedName>
    <definedName name="SIS068_F_Lyginamosiosku1SilumosproduktoGamyba">#REF!</definedName>
    <definedName name="SIS068_F_Lyginamosiosku2IsToSk">#REF!</definedName>
    <definedName name="SIS068_F_Lyginamosiosku2IsToSkkogeneracinese">#REF!</definedName>
    <definedName name="SIS068_F_Lyginamosiosku2IsToSksilumos">#REF!</definedName>
    <definedName name="SIS068_F_Lyginamosiosku2IsViso">#REF!</definedName>
    <definedName name="SIS068_F_Lyginamosiosku2SILUMOSGAMYBOSISKAITANT">#REF!</definedName>
    <definedName name="SIS068_F_Lyginamosiosku2SilumosPoreikioPiko">#REF!</definedName>
    <definedName name="SIS068_F_Lyginamosiosku2SilumosproduktoGamyba">#REF!</definedName>
    <definedName name="SIS068_F_Lyginamosiosku3IsToSk">#REF!</definedName>
    <definedName name="SIS068_F_Lyginamosiosku3IsToSkkogeneracinese">#REF!</definedName>
    <definedName name="SIS068_F_Lyginamosiosku3IsToSksilumos">#REF!</definedName>
    <definedName name="SIS068_F_Lyginamosiosku3IsViso">#REF!</definedName>
    <definedName name="SIS068_F_Lyginamosiosku3SILUMOSGAMYBOSISKAITANT">#REF!</definedName>
    <definedName name="SIS068_F_Lyginamosiosku3SilumosPoreikioPiko">#REF!</definedName>
    <definedName name="SIS068_F_Lyginamosiosku3SilumosproduktoGamyba">#REF!</definedName>
    <definedName name="SIS068_F_Lyginamosiosku4IsToSk">#REF!</definedName>
    <definedName name="SIS068_F_Lyginamosiosku4IsToSkkogeneracinese">#REF!</definedName>
    <definedName name="SIS068_F_Lyginamosiosku4IsToSksilumos">#REF!</definedName>
    <definedName name="SIS068_F_Lyginamosiosku4IsViso">#REF!</definedName>
    <definedName name="SIS068_F_Lyginamosiosku4SILUMOSGAMYBOSISKAITANT">#REF!</definedName>
    <definedName name="SIS068_F_Lyginamosiosku4SilumosPoreikioPiko">#REF!</definedName>
    <definedName name="SIS068_F_Lyginamosiosku4SilumosproduktoGamyba">#REF!</definedName>
    <definedName name="SIS068_F_Lyginamosiosku5IsToSk">#REF!</definedName>
    <definedName name="SIS068_F_Lyginamosiosku5IsToSkkogeneracinese">#REF!</definedName>
    <definedName name="SIS068_F_Lyginamosiosku5IsToSksilumos">#REF!</definedName>
    <definedName name="SIS068_F_Lyginamosiosku5IsViso">#REF!</definedName>
    <definedName name="SIS068_F_Lyginamosiosku5SILUMOSGAMYBOSISKAITANT">#REF!</definedName>
    <definedName name="SIS068_F_Lyginamosiosku5SilumosPoreikioPiko">#REF!</definedName>
    <definedName name="SIS068_F_Lyginamosiosku5SilumosproduktoGamyba">#REF!</definedName>
    <definedName name="SIS068_F_Lyginamosiosku6IsToSk">#REF!</definedName>
    <definedName name="SIS068_F_Lyginamosiosku6IsToSkkogeneracinese">#REF!</definedName>
    <definedName name="SIS068_F_Lyginamosiosku6IsToSksilumos">#REF!</definedName>
    <definedName name="SIS068_F_Lyginamosiosku6IsViso">#REF!</definedName>
    <definedName name="SIS068_F_Lyginamosiosku6SILUMOSGAMYBOSISKAITANT">#REF!</definedName>
    <definedName name="SIS068_F_Lyginamosiosku6SilumosPoreikioPiko">#REF!</definedName>
    <definedName name="SIS068_F_Lyginamosiosku6SilumosproduktoGamyba">#REF!</definedName>
    <definedName name="SIS068_F_Lyginamosiosku7IsToSk">#REF!</definedName>
    <definedName name="SIS068_F_Lyginamosiosku7IsToSkkogeneracinese">#REF!</definedName>
    <definedName name="SIS068_F_Lyginamosiosku7IsToSksilumos">#REF!</definedName>
    <definedName name="SIS068_F_Lyginamosiosku7IsViso">#REF!</definedName>
    <definedName name="SIS068_F_Lyginamosiosku7SILUMOSGAMYBOSISKAITANT">#REF!</definedName>
    <definedName name="SIS068_F_Lyginamosiosku7SilumosPoreikioPiko">#REF!</definedName>
    <definedName name="SIS068_F_Lyginamosiosku7SilumosproduktoGamyba">#REF!</definedName>
    <definedName name="SIS068_F_Lyginamosiosku8IsToSk">#REF!</definedName>
    <definedName name="SIS068_F_Lyginamosiosku8IsToSkkogeneracinese">#REF!</definedName>
    <definedName name="SIS068_F_Lyginamosiosku8IsToSksilumos">#REF!</definedName>
    <definedName name="SIS068_F_Lyginamosiosku8IsViso">#REF!</definedName>
    <definedName name="SIS068_F_Lyginamosiosku8SILUMOSGAMYBOSISKAITANT">#REF!</definedName>
    <definedName name="SIS068_F_Lyginamosiosku8SilumosPoreikioPiko">#REF!</definedName>
    <definedName name="SIS068_F_Lyginamosiosku8SilumosproduktoGamyba">#REF!</definedName>
    <definedName name="SIS068_F_Lyginamosiosku9IsToSk">#REF!</definedName>
    <definedName name="SIS068_F_Lyginamosiosku9IsToSkkogeneracinese">#REF!</definedName>
    <definedName name="SIS068_F_Lyginamosiosku9IsToSksilumos">#REF!</definedName>
    <definedName name="SIS068_F_Lyginamosiosku9IsViso">#REF!</definedName>
    <definedName name="SIS068_F_Lyginamosiosku9SILUMOSGAMYBOSISKAITANT">#REF!</definedName>
    <definedName name="SIS068_F_Lyginamosiosku9SilumosPoreikioPiko">#REF!</definedName>
    <definedName name="SIS068_F_Lyginamosiosku9SilumosproduktoGamyba">#REF!</definedName>
    <definedName name="SIS068_F_Lyginamujukuro1IsToSk">#REF!</definedName>
    <definedName name="SIS068_F_Lyginamujukuro1IsToSkkogeneracinese">#REF!</definedName>
    <definedName name="SIS068_F_Lyginamujukuro1IsToSksilumos">#REF!</definedName>
    <definedName name="SIS068_F_Lyginamujukuro1IsViso">#REF!</definedName>
    <definedName name="SIS068_F_Lyginamujukuro1SILUMOSGAMYBOSISKAITANT">#REF!</definedName>
    <definedName name="SIS068_F_Lyginamujukuro1SilumosPoreikioPiko">#REF!</definedName>
    <definedName name="SIS068_F_Lyginamujukuro1SilumosproduktoGamyba">#REF!</definedName>
    <definedName name="SIS068_F_Malkinesmedien1IsToSk">#REF!</definedName>
    <definedName name="SIS068_F_Malkinesmedien1IsToSkkogeneracinese">#REF!</definedName>
    <definedName name="SIS068_F_Malkinesmedien1IsToSksilumos">#REF!</definedName>
    <definedName name="SIS068_F_Malkinesmedien1IsViso">#REF!</definedName>
    <definedName name="SIS068_F_Malkinesmedien1SILUMOSGAMYBOSISKAITANT">#REF!</definedName>
    <definedName name="SIS068_F_Malkinesmedien1SilumosPoreikioPiko">#REF!</definedName>
    <definedName name="SIS068_F_Malkinesmedien1SilumosproduktoGamyba">#REF!</definedName>
    <definedName name="SIS068_F_Mazutosalygini1IsToSk">#REF!</definedName>
    <definedName name="SIS068_F_Mazutosalygini1IsToSkkogeneracinese">#REF!</definedName>
    <definedName name="SIS068_F_Mazutosalygini1IsToSksilumos">#REF!</definedName>
    <definedName name="SIS068_F_Mazutosalygini1IsViso">#REF!</definedName>
    <definedName name="SIS068_F_Mazutosalygini1SILUMOSGAMYBOSISKAITANT">#REF!</definedName>
    <definedName name="SIS068_F_Mazutosalygini1SilumosPoreikioPiko">#REF!</definedName>
    <definedName name="SIS068_F_Mazutosalygini1SilumosproduktoGamyba">#REF!</definedName>
    <definedName name="SIS068_F_Medienosbriket1IsToSk">#REF!</definedName>
    <definedName name="SIS068_F_Medienosbriket1IsToSkkogeneracinese">#REF!</definedName>
    <definedName name="SIS068_F_Medienosbriket1IsToSksilumos">#REF!</definedName>
    <definedName name="SIS068_F_Medienosbriket1IsViso">#REF!</definedName>
    <definedName name="SIS068_F_Medienosbriket1SILUMOSGAMYBOSISKAITANT">#REF!</definedName>
    <definedName name="SIS068_F_Medienosbriket1SilumosPoreikioPiko">#REF!</definedName>
    <definedName name="SIS068_F_Medienosbriket1SilumosproduktoGamyba">#REF!</definedName>
    <definedName name="SIS068_F_Medienoskilmes1IsToSk">#REF!</definedName>
    <definedName name="SIS068_F_Medienoskilmes1IsToSkkogeneracinese">#REF!</definedName>
    <definedName name="SIS068_F_Medienoskilmes1IsToSksilumos">#REF!</definedName>
    <definedName name="SIS068_F_Medienoskilmes1IsViso">#REF!</definedName>
    <definedName name="SIS068_F_Medienoskilmes1SILUMOSGAMYBOSISKAITANT">#REF!</definedName>
    <definedName name="SIS068_F_Medienoskilmes1SilumosPoreikioPiko">#REF!</definedName>
    <definedName name="SIS068_F_Medienoskilmes1SilumosproduktoGamyba">#REF!</definedName>
    <definedName name="SIS068_F_Medienoskilmes2IsToSk">#REF!</definedName>
    <definedName name="SIS068_F_Medienoskilmes2IsToSkkogeneracinese">#REF!</definedName>
    <definedName name="SIS068_F_Medienoskilmes2IsToSksilumos">#REF!</definedName>
    <definedName name="SIS068_F_Medienoskilmes2IsViso">#REF!</definedName>
    <definedName name="SIS068_F_Medienoskilmes2SILUMOSGAMYBOSISKAITANT">#REF!</definedName>
    <definedName name="SIS068_F_Medienoskilmes2SilumosPoreikioPiko">#REF!</definedName>
    <definedName name="SIS068_F_Medienoskilmes2SilumosproduktoGamyba">#REF!</definedName>
    <definedName name="SIS068_F_Medienosskiedr1IsToSk">#REF!</definedName>
    <definedName name="SIS068_F_Medienosskiedr1IsToSkkogeneracinese">#REF!</definedName>
    <definedName name="SIS068_F_Medienosskiedr1IsToSksilumos">#REF!</definedName>
    <definedName name="SIS068_F_Medienosskiedr1IsViso">#REF!</definedName>
    <definedName name="SIS068_F_Medienosskiedr1SILUMOSGAMYBOSISKAITANT">#REF!</definedName>
    <definedName name="SIS068_F_Medienosskiedr1SilumosPoreikioPiko">#REF!</definedName>
    <definedName name="SIS068_F_Medienosskiedr1SilumosproduktoGamyba">#REF!</definedName>
    <definedName name="SIS068_F_Medziogranuliu1IsToSk">#REF!</definedName>
    <definedName name="SIS068_F_Medziogranuliu1IsToSkkogeneracinese">#REF!</definedName>
    <definedName name="SIS068_F_Medziogranuliu1IsToSksilumos">#REF!</definedName>
    <definedName name="SIS068_F_Medziogranuliu1IsViso">#REF!</definedName>
    <definedName name="SIS068_F_Medziogranuliu1SILUMOSGAMYBOSISKAITANT">#REF!</definedName>
    <definedName name="SIS068_F_Medziogranuliu1SilumosPoreikioPiko">#REF!</definedName>
    <definedName name="SIS068_F_Medziogranuliu1SilumosproduktoGamyba">#REF!</definedName>
    <definedName name="SIS068_F_Namoivadiniuat1IsViso">#REF!</definedName>
    <definedName name="SIS068_F_Namoivadiniuat1SILUMOSPERDAVIMOVERSLO">#REF!</definedName>
    <definedName name="SIS068_F_Nepaskirstytas1IsViso">#REF!</definedName>
    <definedName name="SIS068_F_Nepaskirstytas1SILUMOSPERDAVIMOVERSLO">#REF!</definedName>
    <definedName name="SIS068_F_Nepaskirstytas2IsViso">#REF!</definedName>
    <definedName name="SIS068_F_Nepaskirstytas2SILUMOSPERDAVIMOVERSLO">#REF!</definedName>
    <definedName name="SIS068_F_Nepaskirstytas3IsViso">#REF!</definedName>
    <definedName name="SIS068_F_Nepaskirstytas3SILUMOSPERDAVIMOVERSLO">#REF!</definedName>
    <definedName name="SIS068_F_Nepaskirstytas4IsViso">#REF!</definedName>
    <definedName name="SIS068_F_Nepaskirstytas4SILUMOSPERDAVIMOVERSLO">#REF!</definedName>
    <definedName name="SIS068_F_Nepaskirstytas5IsViso">#REF!</definedName>
    <definedName name="SIS068_F_Nepaskirstytas5SILUMOSPERDAVIMOVERSLO">#REF!</definedName>
    <definedName name="SIS068_F_Nepaskirstytas6IsViso">#REF!</definedName>
    <definedName name="SIS068_F_Nepaskirstytas6SILUMOSPERDAVIMOVERSLO">#REF!</definedName>
    <definedName name="SIS068_F_Nominaliveikia1IsToSk">#REF!</definedName>
    <definedName name="SIS068_F_Nominaliveikia1IsToSkkogeneracinese">#REF!</definedName>
    <definedName name="SIS068_F_Nominaliveikia1IsViso">#REF!</definedName>
    <definedName name="SIS068_F_Nominaliveikia1SILUMOSGAMYBOSISKAITANT">#REF!</definedName>
    <definedName name="SIS068_F_Nominaliveikia1SilumosPoreikioPiko">#REF!</definedName>
    <definedName name="SIS068_F_Nominaliveikia1SilumosproduktoGamyba">#REF!</definedName>
    <definedName name="SIS068_F_Nuoelektriniuk1IsToSk">#REF!</definedName>
    <definedName name="SIS068_F_Nuoelektriniuk1IsToSkkogeneracinese">#REF!</definedName>
    <definedName name="SIS068_F_Nuoelektriniuk1IsToSksilumos">#REF!</definedName>
    <definedName name="SIS068_F_Nuoelektriniuk1IsViso">#REF!</definedName>
    <definedName name="SIS068_F_Nuoelektriniuk1SILUMOSGAMYBOSISKAITANT">#REF!</definedName>
    <definedName name="SIS068_F_Nuoelektriniuk1SilumosPoreikioPiko">#REF!</definedName>
    <definedName name="SIS068_F_Nuoelektriniuk1SilumosproduktoGamyba">#REF!</definedName>
    <definedName name="SIS068_F_Nuoelektrodini1IsToSksilumos">#REF!</definedName>
    <definedName name="SIS068_F_Nuoelektrodini1IsViso">#REF!</definedName>
    <definedName name="SIS068_F_Nuoelektrodini1SILUMOSGAMYBOSISKAITANT">#REF!</definedName>
    <definedName name="SIS068_F_Nuoelektrodini1SilumosPoreikioPiko">#REF!</definedName>
    <definedName name="SIS068_F_Nuoelektrodini1SilumosproduktoGamyba">#REF!</definedName>
    <definedName name="SIS068_F_Nuotekukiekis1IsToSk">#REF!</definedName>
    <definedName name="SIS068_F_Nuotekukiekis1IsToSkkogeneracinese">#REF!</definedName>
    <definedName name="SIS068_F_Nuotekukiekis1IsToSksilumos">#REF!</definedName>
    <definedName name="SIS068_F_Nuotekukiekis1IsViso">#REF!</definedName>
    <definedName name="SIS068_F_Nuotekukiekis1SILUMOSGAMYBOSISKAITANT">#REF!</definedName>
    <definedName name="SIS068_F_Nuotekukiekis1SILUMOSPERDAVIMOVERSLO">#REF!</definedName>
    <definedName name="SIS068_F_Nuotekukiekis1SilumosPoreikioPiko">#REF!</definedName>
    <definedName name="SIS068_F_Nuotekukiekis1SilumosproduktoGamyba">#REF!</definedName>
    <definedName name="SIS068_F_Nuotekutvarkym1IsToSk">#REF!</definedName>
    <definedName name="SIS068_F_Nuotekutvarkym1IsToSkkogeneracinese">#REF!</definedName>
    <definedName name="SIS068_F_Nuotekutvarkym1IsToSksilumos">#REF!</definedName>
    <definedName name="SIS068_F_Nuotekutvarkym1IsViso">#REF!</definedName>
    <definedName name="SIS068_F_Nuotekutvarkym1SILUMOSGAMYBOSISKAITANT">#REF!</definedName>
    <definedName name="SIS068_F_Nuotekutvarkym1SILUMOSPERDAVIMOVERSLO">#REF!</definedName>
    <definedName name="SIS068_F_Nuotekutvarkym1SilumosPoreikioPiko">#REF!</definedName>
    <definedName name="SIS068_F_Nuotekutvarkym1SilumosproduktoGamyba">#REF!</definedName>
    <definedName name="SIS068_F_Nuotekutvarkym2IsToSk">#REF!</definedName>
    <definedName name="SIS068_F_Nuotekutvarkym2IsToSkkogeneracinese">#REF!</definedName>
    <definedName name="SIS068_F_Nuotekutvarkym2IsToSksilumos">#REF!</definedName>
    <definedName name="SIS068_F_Nuotekutvarkym2IsViso">#REF!</definedName>
    <definedName name="SIS068_F_Nuotekutvarkym2SILUMOSGAMYBOSISKAITANT">#REF!</definedName>
    <definedName name="SIS068_F_Nuotekutvarkym2SILUMOSPERDAVIMOVERSLO">#REF!</definedName>
    <definedName name="SIS068_F_Nuotekutvarkym2SilumosPoreikioPiko">#REF!</definedName>
    <definedName name="SIS068_F_Nuotekutvarkym2SilumosproduktoGamyba">#REF!</definedName>
    <definedName name="SIS068_F_Pagamintassilu1IsToSk">#REF!</definedName>
    <definedName name="SIS068_F_Pagamintassilu1IsToSkkogeneracinese">#REF!</definedName>
    <definedName name="SIS068_F_Pagamintassilu1IsToSksilumos">#REF!</definedName>
    <definedName name="SIS068_F_Pagamintassilu1IsViso">#REF!</definedName>
    <definedName name="SIS068_F_Pagamintassilu1SILUMOSGAMYBOSISKAITANT">#REF!</definedName>
    <definedName name="SIS068_F_Pagamintassilu1SilumosPoreikioPiko">#REF!</definedName>
    <definedName name="SIS068_F_Pagamintassilu1SilumosproduktoGamyba">#REF!</definedName>
    <definedName name="SIS068_F_Papildomassilu1IsViso">#REF!</definedName>
    <definedName name="SIS068_F_Papildomassilu1SILUMOSPERDAVIMOVERSLO">#REF!</definedName>
    <definedName name="SIS068_F_Papildomosilum1IsViso">#REF!</definedName>
    <definedName name="SIS068_F_Papildomosilum1SILUMOSPERDAVIMOVERSLO">#REF!</definedName>
    <definedName name="SIS068_F_Parduotasatlki1IsToSk">#REF!</definedName>
    <definedName name="SIS068_F_Parduotasatlki1IsToSkkogeneracinese">#REF!</definedName>
    <definedName name="SIS068_F_Parduotasatlki1IsToSksilumos">#REF!</definedName>
    <definedName name="SIS068_F_Parduotasatlki1IsViso">#REF!</definedName>
    <definedName name="SIS068_F_Parduotasatlki1SILUMOSGAMYBOSISKAITANT">#REF!</definedName>
    <definedName name="SIS068_F_Parduotasatlki1SilumosPoreikioPiko">#REF!</definedName>
    <definedName name="SIS068_F_Parduotasatlki1SilumosproduktoGamyba">#REF!</definedName>
    <definedName name="SIS068_F_Parduotupelenu1IsToSk">#REF!</definedName>
    <definedName name="SIS068_F_Parduotupelenu1IsToSkkogeneracinese">#REF!</definedName>
    <definedName name="SIS068_F_Parduotupelenu1IsToSksilumos">#REF!</definedName>
    <definedName name="SIS068_F_Parduotupelenu1IsViso">#REF!</definedName>
    <definedName name="SIS068_F_Parduotupelenu1SILUMOSGAMYBOSISKAITANT">#REF!</definedName>
    <definedName name="SIS068_F_Parduotupelenu1SilumosPoreikioPiko">#REF!</definedName>
    <definedName name="SIS068_F_Parduotupelenu1SilumosproduktoGamyba">#REF!</definedName>
    <definedName name="SIS068_F_Patiektossilum1IsViso">#REF!</definedName>
    <definedName name="SIS068_F_Patiektossilum1SILUMOSPERDAVIMOVERSLO">#REF!</definedName>
    <definedName name="SIS068_F_Pelenutvarkymo1IsToSk">#REF!</definedName>
    <definedName name="SIS068_F_Pelenutvarkymo1IsToSkkogeneracinese">#REF!</definedName>
    <definedName name="SIS068_F_Pelenutvarkymo1IsToSksilumos">#REF!</definedName>
    <definedName name="SIS068_F_Pelenutvarkymo1IsViso">#REF!</definedName>
    <definedName name="SIS068_F_Pelenutvarkymo1SILUMOSGAMYBOSISKAITANT">#REF!</definedName>
    <definedName name="SIS068_F_Pelenutvarkymo1SilumosPoreikioPiko">#REF!</definedName>
    <definedName name="SIS068_F_Pelenutvarkymo1SilumosproduktoGamyba">#REF!</definedName>
    <definedName name="SIS068_F_Perataskaitini1IsViso">#REF!</definedName>
    <definedName name="SIS068_F_Perataskaitini1SILUMOSPERDAVIMOVERSLO">#REF!</definedName>
    <definedName name="SIS068_F_Perataskaitini2IsViso">#REF!</definedName>
    <definedName name="SIS068_F_Perataskaitini2SILUMOSPERDAVIMOVERSLO">#REF!</definedName>
    <definedName name="SIS068_F_Pervestasubsid1IsViso">#REF!</definedName>
    <definedName name="SIS068_F_Prisijungusiuv1IsViso">#REF!</definedName>
    <definedName name="SIS068_F_Prisijungusiuv1SILUMOSPERDAVIMOVERSLO">#REF!</definedName>
    <definedName name="SIS068_F_Priskaiciuotas1IsViso">#REF!</definedName>
    <definedName name="SIS068_F_Realizuotassil1IsViso">#REF!</definedName>
    <definedName name="SIS068_F_Realizuotassil1SILUMOSPERDAVIMOVERSLO">#REF!</definedName>
    <definedName name="SIS068_F_Realizuotassil2IsViso">#REF!</definedName>
    <definedName name="SIS068_F_Realizuotassil2SILUMOSPERDAVIMOVERSLO">#REF!</definedName>
    <definedName name="SIS068_F_Salyginiusilum1IsViso">#REF!</definedName>
    <definedName name="SIS068_F_Salyginiusilum1SILUMOSPERDAVIMOVERSLO">#REF!</definedName>
    <definedName name="SIS068_F_Sanaudos10IsToSk">#REF!</definedName>
    <definedName name="SIS068_F_Sanaudos10IsToSkkogeneracinese">#REF!</definedName>
    <definedName name="SIS068_F_Sanaudos10IsToSksilumos">#REF!</definedName>
    <definedName name="SIS068_F_Sanaudos10IsViso">#REF!</definedName>
    <definedName name="SIS068_F_Sanaudos10SILUMOSGAMYBOSISKAITANT">#REF!</definedName>
    <definedName name="SIS068_F_Sanaudos10SilumosPoreikioPiko">#REF!</definedName>
    <definedName name="SIS068_F_Sanaudos10SilumosproduktoGamyba">#REF!</definedName>
    <definedName name="SIS068_F_Sanaudos11IsToSk">#REF!</definedName>
    <definedName name="SIS068_F_Sanaudos11IsToSkkogeneracinese">#REF!</definedName>
    <definedName name="SIS068_F_Sanaudos11IsToSksilumos">#REF!</definedName>
    <definedName name="SIS068_F_Sanaudos11IsViso">#REF!</definedName>
    <definedName name="SIS068_F_Sanaudos11SILUMOSGAMYBOSISKAITANT">#REF!</definedName>
    <definedName name="SIS068_F_Sanaudos11SilumosPoreikioPiko">#REF!</definedName>
    <definedName name="SIS068_F_Sanaudos11SilumosproduktoGamyba">#REF!</definedName>
    <definedName name="SIS068_F_Sanaudos12IsToSk">#REF!</definedName>
    <definedName name="SIS068_F_Sanaudos12IsToSkkogeneracinese">#REF!</definedName>
    <definedName name="SIS068_F_Sanaudos12IsToSksilumos">#REF!</definedName>
    <definedName name="SIS068_F_Sanaudos12IsViso">#REF!</definedName>
    <definedName name="SIS068_F_Sanaudos12SILUMOSGAMYBOSISKAITANT">#REF!</definedName>
    <definedName name="SIS068_F_Sanaudos12SilumosPoreikioPiko">#REF!</definedName>
    <definedName name="SIS068_F_Sanaudos12SilumosproduktoGamyba">#REF!</definedName>
    <definedName name="SIS068_F_Sanaudos13IsToSk">#REF!</definedName>
    <definedName name="SIS068_F_Sanaudos13IsToSkkogeneracinese">#REF!</definedName>
    <definedName name="SIS068_F_Sanaudos13IsToSksilumos">#REF!</definedName>
    <definedName name="SIS068_F_Sanaudos13IsViso">#REF!</definedName>
    <definedName name="SIS068_F_Sanaudos13SILUMOSGAMYBOSISKAITANT">#REF!</definedName>
    <definedName name="SIS068_F_Sanaudos13SilumosPoreikioPiko">#REF!</definedName>
    <definedName name="SIS068_F_Sanaudos13SilumosproduktoGamyba">#REF!</definedName>
    <definedName name="SIS068_F_Sanaudos14IsToSk">#REF!</definedName>
    <definedName name="SIS068_F_Sanaudos14IsToSkkogeneracinese">#REF!</definedName>
    <definedName name="SIS068_F_Sanaudos14IsToSksilumos">#REF!</definedName>
    <definedName name="SIS068_F_Sanaudos14IsViso">#REF!</definedName>
    <definedName name="SIS068_F_Sanaudos14SILUMOSGAMYBOSISKAITANT">#REF!</definedName>
    <definedName name="SIS068_F_Sanaudos14SilumosPoreikioPiko">#REF!</definedName>
    <definedName name="SIS068_F_Sanaudos14SilumosproduktoGamyba">#REF!</definedName>
    <definedName name="SIS068_F_Sanaudos15IsToSk">#REF!</definedName>
    <definedName name="SIS068_F_Sanaudos15IsToSkkogeneracinese">#REF!</definedName>
    <definedName name="SIS068_F_Sanaudos15IsToSksilumos">#REF!</definedName>
    <definedName name="SIS068_F_Sanaudos15IsViso">#REF!</definedName>
    <definedName name="SIS068_F_Sanaudos15SILUMOSGAMYBOSISKAITANT">#REF!</definedName>
    <definedName name="SIS068_F_Sanaudos15SilumosPoreikioPiko">#REF!</definedName>
    <definedName name="SIS068_F_Sanaudos15SilumosproduktoGamyba">#REF!</definedName>
    <definedName name="SIS068_F_Sanaudos16IsToSk">#REF!</definedName>
    <definedName name="SIS068_F_Sanaudos16IsToSkkogeneracinese">#REF!</definedName>
    <definedName name="SIS068_F_Sanaudos16IsToSksilumos">#REF!</definedName>
    <definedName name="SIS068_F_Sanaudos16IsViso">#REF!</definedName>
    <definedName name="SIS068_F_Sanaudos16SILUMOSGAMYBOSISKAITANT">#REF!</definedName>
    <definedName name="SIS068_F_Sanaudos16SilumosPoreikioPiko">#REF!</definedName>
    <definedName name="SIS068_F_Sanaudos16SilumosproduktoGamyba">#REF!</definedName>
    <definedName name="SIS068_F_Sanaudos17IsToSk">#REF!</definedName>
    <definedName name="SIS068_F_Sanaudos17IsToSkkogeneracinese">#REF!</definedName>
    <definedName name="SIS068_F_Sanaudos17IsToSksilumos">#REF!</definedName>
    <definedName name="SIS068_F_Sanaudos17IsViso">#REF!</definedName>
    <definedName name="SIS068_F_Sanaudos17SILUMOSGAMYBOSISKAITANT">#REF!</definedName>
    <definedName name="SIS068_F_Sanaudos17SilumosPoreikioPiko">#REF!</definedName>
    <definedName name="SIS068_F_Sanaudos17SilumosproduktoGamyba">#REF!</definedName>
    <definedName name="SIS068_F_Sanaudos18IsToSk">#REF!</definedName>
    <definedName name="SIS068_F_Sanaudos18IsToSkkogeneracinese">#REF!</definedName>
    <definedName name="SIS068_F_Sanaudos18IsToSksilumos">#REF!</definedName>
    <definedName name="SIS068_F_Sanaudos18IsViso">#REF!</definedName>
    <definedName name="SIS068_F_Sanaudos18SILUMOSGAMYBOSISKAITANT">#REF!</definedName>
    <definedName name="SIS068_F_Sanaudos18SilumosPoreikioPiko">#REF!</definedName>
    <definedName name="SIS068_F_Sanaudos18SilumosproduktoGamyba">#REF!</definedName>
    <definedName name="SIS068_F_Sanaudos1IsToSk">#REF!</definedName>
    <definedName name="SIS068_F_Sanaudos1IsToSkkogeneracinese">#REF!</definedName>
    <definedName name="SIS068_F_Sanaudos1IsToSksilumos">#REF!</definedName>
    <definedName name="SIS068_F_Sanaudos1IsViso">#REF!</definedName>
    <definedName name="SIS068_F_Sanaudos1SILUMOSGAMYBOSISKAITANT">#REF!</definedName>
    <definedName name="SIS068_F_Sanaudos1SilumosPoreikioPiko">#REF!</definedName>
    <definedName name="SIS068_F_Sanaudos1SilumosproduktoGamyba">#REF!</definedName>
    <definedName name="SIS068_F_Sanaudos2IsToSk">#REF!</definedName>
    <definedName name="SIS068_F_Sanaudos2IsToSkkogeneracinese">#REF!</definedName>
    <definedName name="SIS068_F_Sanaudos2IsToSksilumos">#REF!</definedName>
    <definedName name="SIS068_F_Sanaudos2IsViso">#REF!</definedName>
    <definedName name="SIS068_F_Sanaudos2SILUMOSGAMYBOSISKAITANT">#REF!</definedName>
    <definedName name="SIS068_F_Sanaudos2SilumosPoreikioPiko">#REF!</definedName>
    <definedName name="SIS068_F_Sanaudos2SilumosproduktoGamyba">#REF!</definedName>
    <definedName name="SIS068_F_Sanaudos3IsToSk">#REF!</definedName>
    <definedName name="SIS068_F_Sanaudos3IsToSkkogeneracinese">#REF!</definedName>
    <definedName name="SIS068_F_Sanaudos3IsToSksilumos">#REF!</definedName>
    <definedName name="SIS068_F_Sanaudos3IsViso">#REF!</definedName>
    <definedName name="SIS068_F_Sanaudos3SILUMOSGAMYBOSISKAITANT">#REF!</definedName>
    <definedName name="SIS068_F_Sanaudos3SilumosPoreikioPiko">#REF!</definedName>
    <definedName name="SIS068_F_Sanaudos3SilumosproduktoGamyba">#REF!</definedName>
    <definedName name="SIS068_F_Sanaudos4IsToSk">#REF!</definedName>
    <definedName name="SIS068_F_Sanaudos4IsToSkkogeneracinese">#REF!</definedName>
    <definedName name="SIS068_F_Sanaudos4IsToSksilumos">#REF!</definedName>
    <definedName name="SIS068_F_Sanaudos4IsViso">#REF!</definedName>
    <definedName name="SIS068_F_Sanaudos4SILUMOSGAMYBOSISKAITANT">#REF!</definedName>
    <definedName name="SIS068_F_Sanaudos4SilumosPoreikioPiko">#REF!</definedName>
    <definedName name="SIS068_F_Sanaudos4SilumosproduktoGamyba">#REF!</definedName>
    <definedName name="SIS068_F_Sanaudos5IsToSk">#REF!</definedName>
    <definedName name="SIS068_F_Sanaudos5IsToSkkogeneracinese">#REF!</definedName>
    <definedName name="SIS068_F_Sanaudos5IsToSksilumos">#REF!</definedName>
    <definedName name="SIS068_F_Sanaudos5IsViso">#REF!</definedName>
    <definedName name="SIS068_F_Sanaudos5SILUMOSGAMYBOSISKAITANT">#REF!</definedName>
    <definedName name="SIS068_F_Sanaudos5SilumosPoreikioPiko">#REF!</definedName>
    <definedName name="SIS068_F_Sanaudos5SilumosproduktoGamyba">#REF!</definedName>
    <definedName name="SIS068_F_Sanaudos6IsToSk">#REF!</definedName>
    <definedName name="SIS068_F_Sanaudos6IsToSkkogeneracinese">#REF!</definedName>
    <definedName name="SIS068_F_Sanaudos6IsToSksilumos">#REF!</definedName>
    <definedName name="SIS068_F_Sanaudos6IsViso">#REF!</definedName>
    <definedName name="SIS068_F_Sanaudos6SILUMOSGAMYBOSISKAITANT">#REF!</definedName>
    <definedName name="SIS068_F_Sanaudos6SilumosPoreikioPiko">#REF!</definedName>
    <definedName name="SIS068_F_Sanaudos6SilumosproduktoGamyba">#REF!</definedName>
    <definedName name="SIS068_F_Sanaudos7IsToSk">#REF!</definedName>
    <definedName name="SIS068_F_Sanaudos7IsToSkkogeneracinese">#REF!</definedName>
    <definedName name="SIS068_F_Sanaudos7IsToSksilumos">#REF!</definedName>
    <definedName name="SIS068_F_Sanaudos7IsViso">#REF!</definedName>
    <definedName name="SIS068_F_Sanaudos7SILUMOSGAMYBOSISKAITANT">#REF!</definedName>
    <definedName name="SIS068_F_Sanaudos7SilumosPoreikioPiko">#REF!</definedName>
    <definedName name="SIS068_F_Sanaudos7SilumosproduktoGamyba">#REF!</definedName>
    <definedName name="SIS068_F_Sanaudos8IsToSk">#REF!</definedName>
    <definedName name="SIS068_F_Sanaudos8IsToSkkogeneracinese">#REF!</definedName>
    <definedName name="SIS068_F_Sanaudos8IsToSksilumos">#REF!</definedName>
    <definedName name="SIS068_F_Sanaudos8IsViso">#REF!</definedName>
    <definedName name="SIS068_F_Sanaudos8SILUMOSGAMYBOSISKAITANT">#REF!</definedName>
    <definedName name="SIS068_F_Sanaudos8SilumosPoreikioPiko">#REF!</definedName>
    <definedName name="SIS068_F_Sanaudos8SilumosproduktoGamyba">#REF!</definedName>
    <definedName name="SIS068_F_Sanaudos9IsToSk">#REF!</definedName>
    <definedName name="SIS068_F_Sanaudos9IsToSkkogeneracinese">#REF!</definedName>
    <definedName name="SIS068_F_Sanaudos9IsToSksilumos">#REF!</definedName>
    <definedName name="SIS068_F_Sanaudos9IsViso">#REF!</definedName>
    <definedName name="SIS068_F_Sanaudos9SILUMOSGAMYBOSISKAITANT">#REF!</definedName>
    <definedName name="SIS068_F_Sanaudos9SilumosPoreikioPiko">#REF!</definedName>
    <definedName name="SIS068_F_Sanaudos9SilumosproduktoGamyba">#REF!</definedName>
    <definedName name="SIS068_F_Siauduiskaitan1IsToSk">#REF!</definedName>
    <definedName name="SIS068_F_Siauduiskaitan1IsToSkkogeneracinese">#REF!</definedName>
    <definedName name="SIS068_F_Siauduiskaitan1IsToSksilumos">#REF!</definedName>
    <definedName name="SIS068_F_Siauduiskaitan1IsViso">#REF!</definedName>
    <definedName name="SIS068_F_Siauduiskaitan1SILUMOSGAMYBOSISKAITANT">#REF!</definedName>
    <definedName name="SIS068_F_Siauduiskaitan1SilumosPoreikioPiko">#REF!</definedName>
    <definedName name="SIS068_F_Siauduiskaitan1SilumosproduktoGamyba">#REF!</definedName>
    <definedName name="SIS068_F_Silumasavomsre1Kontrole1">#REF!</definedName>
    <definedName name="SIS068_F_Silumosisigiji1IsViso">#REF!</definedName>
    <definedName name="SIS068_F_Silumosisigiji1SILUMOSGAMYBOSISKAITANT">#REF!</definedName>
    <definedName name="SIS068_F_Silumosisigiji1SilumosproduktoGamyba">#REF!</definedName>
    <definedName name="SIS068_F_Silumosnuostol1IsViso">#REF!</definedName>
    <definedName name="SIS068_F_Silumosnuostol1SILUMOSPERDAVIMOVERSLO">#REF!</definedName>
    <definedName name="SIS068_F_Silumosnuostol2IsViso">#REF!</definedName>
    <definedName name="SIS068_F_Silumosnuostol2SILUMOSPERDAVIMOVERSLO">#REF!</definedName>
    <definedName name="SIS068_F_Silumosperdavi1IsViso">#REF!</definedName>
    <definedName name="SIS068_F_Silumosperdavi1SILUMOSPERDAVIMOVERSLO">#REF!</definedName>
    <definedName name="SIS068_F_Skalunualyvoss1IsToSk">#REF!</definedName>
    <definedName name="SIS068_F_Skalunualyvoss1IsToSkkogeneracinese">#REF!</definedName>
    <definedName name="SIS068_F_Skalunualyvoss1IsToSksilumos">#REF!</definedName>
    <definedName name="SIS068_F_Skalunualyvoss1IsViso">#REF!</definedName>
    <definedName name="SIS068_F_Skalunualyvoss1SILUMOSGAMYBOSISKAITANT">#REF!</definedName>
    <definedName name="SIS068_F_Skalunualyvoss1SilumosPoreikioPiko">#REF!</definedName>
    <definedName name="SIS068_F_Skalunualyvoss1SilumosproduktoGamyba">#REF!</definedName>
    <definedName name="SIS068_F_Susidariusiupe1IsToSk">#REF!</definedName>
    <definedName name="SIS068_F_Susidariusiupe1IsToSkkogeneracinese">#REF!</definedName>
    <definedName name="SIS068_F_Susidariusiupe1IsToSksilumos">#REF!</definedName>
    <definedName name="SIS068_F_Susidariusiupe1IsViso">#REF!</definedName>
    <definedName name="SIS068_F_Susidariusiupe1SILUMOSGAMYBOSISKAITANT">#REF!</definedName>
    <definedName name="SIS068_F_Susidariusiupe1SilumosPoreikioPiko">#REF!</definedName>
    <definedName name="SIS068_F_Susidariusiupe1SilumosproduktoGamyba">#REF!</definedName>
    <definedName name="SIS068_F_Suskystintuduj1IsToSk">#REF!</definedName>
    <definedName name="SIS068_F_Suskystintuduj1IsToSkkogeneracinese">#REF!</definedName>
    <definedName name="SIS068_F_Suskystintuduj1IsToSksilumos">#REF!</definedName>
    <definedName name="SIS068_F_Suskystintuduj1IsViso">#REF!</definedName>
    <definedName name="SIS068_F_Suskystintuduj1SILUMOSGAMYBOSISKAITANT">#REF!</definedName>
    <definedName name="SIS068_F_Suskystintuduj1SilumosPoreikioPiko">#REF!</definedName>
    <definedName name="SIS068_F_Suskystintuduj1SilumosproduktoGamyba">#REF!</definedName>
    <definedName name="SIS068_F_Vandensirnuote1IsToSk">#REF!</definedName>
    <definedName name="SIS068_F_Vandensirnuote1IsToSkkogeneracinese">#REF!</definedName>
    <definedName name="SIS068_F_Vandensirnuote1IsToSksilumos">#REF!</definedName>
    <definedName name="SIS068_F_Vandensirnuote1IsViso">#REF!</definedName>
    <definedName name="SIS068_F_Vandensirnuote1SILUMOSGAMYBOSISKAITANT">#REF!</definedName>
    <definedName name="SIS068_F_Vandensirnuote1SILUMOSPERDAVIMOVERSLO">#REF!</definedName>
    <definedName name="SIS068_F_Vandensirnuote1SilumosPoreikioPiko">#REF!</definedName>
    <definedName name="SIS068_F_Vandensirnuote1SilumosproduktoGamyba">#REF!</definedName>
    <definedName name="SIS068_F_Vandenskiekist1IsToSk">#REF!</definedName>
    <definedName name="SIS068_F_Vandenskiekist1IsToSkkogeneracinese">#REF!</definedName>
    <definedName name="SIS068_F_Vandenskiekist1IsToSksilumos">#REF!</definedName>
    <definedName name="SIS068_F_Vandenskiekist1SILUMOSGAMYBOSISKAITANT">#REF!</definedName>
    <definedName name="SIS068_F_Vandenskiekist1SILUMOSPERDAVIMOVERSLO">#REF!</definedName>
    <definedName name="SIS068_F_Vandenskiekist1SilumosPoreikioPiko">#REF!</definedName>
    <definedName name="SIS068_F_Vandenskiekist1SilumosproduktoGamyba">#REF!</definedName>
    <definedName name="SIS068_F_Vandenskiekist2IsToSk">#REF!</definedName>
    <definedName name="SIS068_F_Vandenskiekist2IsToSkkogeneracinese">#REF!</definedName>
    <definedName name="SIS068_F_Vandenskiekist2IsToSksilumos">#REF!</definedName>
    <definedName name="SIS068_F_Vandenskiekist2IsViso">#REF!</definedName>
    <definedName name="SIS068_F_Vandenskiekist2SILUMOSGAMYBOSISKAITANT">#REF!</definedName>
    <definedName name="SIS068_F_Vandenskiekist2SILUMOSPERDAVIMOVERSLO">#REF!</definedName>
    <definedName name="SIS068_F_Vandenskiekist2SilumosPoreikioPiko">#REF!</definedName>
    <definedName name="SIS068_F_Vandenskiekist2SilumosproduktoGamyba">#REF!</definedName>
    <definedName name="SIS068_F_Vandenskiekist3IsToSk">#REF!</definedName>
    <definedName name="SIS068_F_Vandenskiekist3IsToSkkogeneracinese">#REF!</definedName>
    <definedName name="SIS068_F_Vandenskiekist3IsToSksilumos">#REF!</definedName>
    <definedName name="SIS068_F_Vandenskiekist3IsViso">#REF!</definedName>
    <definedName name="SIS068_F_Vandenskiekist3SILUMOSGAMYBOSISKAITANT">#REF!</definedName>
    <definedName name="SIS068_F_Vandenskiekist3SILUMOSPERDAVIMOVERSLO">#REF!</definedName>
    <definedName name="SIS068_F_Vandenskiekist3SilumosPoreikioPiko">#REF!</definedName>
    <definedName name="SIS068_F_Vandenskiekist3SilumosproduktoGamyba">#REF!</definedName>
    <definedName name="SIS068_F_Vartotojamsapm1IsViso">#REF!</definedName>
    <definedName name="SIS068_F_Vartotojuskaic1IsViso">#REF!</definedName>
    <definedName name="SIS068_F_Vartotojuskaic1SILUMOSPERDAVIMOVERSLO">#REF!</definedName>
    <definedName name="SIS068_F_Vidutineisigyt1IsToSk">#REF!</definedName>
    <definedName name="SIS068_F_Vidutineisigyt1IsToSkkogeneracinese">#REF!</definedName>
    <definedName name="SIS068_F_Vidutineisigyt1IsToSksilumos">#REF!</definedName>
    <definedName name="SIS068_F_Vidutineisigyt1IsViso">#REF!</definedName>
    <definedName name="SIS068_F_Vidutineisigyt1SILUMOSGAMYBOSISKAITANT">#REF!</definedName>
    <definedName name="SIS068_F_Vidutineisigyt1SILUMOSPERDAVIMOVERSLO">#REF!</definedName>
    <definedName name="SIS068_F_Vidutineisigyt1SilumosPoreikioPiko">#REF!</definedName>
    <definedName name="SIS068_F_Vidutineisigyt1SilumosproduktoGamyba">#REF!</definedName>
    <definedName name="SIS068_F_Vidutineisigyt2IsViso">#REF!</definedName>
    <definedName name="SIS068_F_Vidutineisigyt2SILUMOSGAMYBOSISKAITANT">#REF!</definedName>
    <definedName name="SIS068_F_Vidutineisigyt2SilumosproduktoGamyba">#REF!</definedName>
    <definedName name="SIS068_F_Vidutinekuroka1IsToSk">#REF!</definedName>
    <definedName name="SIS068_F_Vidutinekuroka1IsToSkkogeneracinese">#REF!</definedName>
    <definedName name="SIS068_F_Vidutinekuroka1IsToSksilumos">#REF!</definedName>
    <definedName name="SIS068_F_Vidutinekuroka1IsViso">#REF!</definedName>
    <definedName name="SIS068_F_Vidutinekuroka1SILUMOSGAMYBOSISKAITANT">#REF!</definedName>
    <definedName name="SIS068_F_Vidutinekuroka1SilumosPoreikioPiko">#REF!</definedName>
    <definedName name="SIS068_F_Vidutinekuroka1SilumosproduktoGamyba">#REF!</definedName>
    <definedName name="SIS068_F_Vidutinesavuos1IsToSk">#REF!</definedName>
    <definedName name="SIS068_F_Vidutinesavuos1IsToSkkogeneracinese">#REF!</definedName>
    <definedName name="SIS068_F_Vidutinesavuos1IsToSksilumos">#REF!</definedName>
    <definedName name="SIS068_F_Vidutinesavuos1IsViso">#REF!</definedName>
    <definedName name="SIS068_F_Vidutinesavuos1SILUMOSGAMYBOSISKAITANT">#REF!</definedName>
    <definedName name="SIS068_F_Vidutinesavuos1SILUMOSPERDAVIMOVERSLO">#REF!</definedName>
    <definedName name="SIS068_F_Vidutinesavuos1SilumosPoreikioPiko">#REF!</definedName>
    <definedName name="SIS068_F_Vidutinesavuos1SilumosproduktoGamyba">#REF!</definedName>
    <definedName name="SIS068_F_Vidutinesilumo1IsViso">#REF!</definedName>
    <definedName name="SIS068_F_Vidutinesilumo1SILUMOSGAMYBOSISKAITANT">#REF!</definedName>
    <definedName name="SIS068_F_Vidutinesilumo1SilumosproduktoGamyba">#REF!</definedName>
    <definedName name="sistema1" localSheetId="5">#REF!</definedName>
    <definedName name="sistema1">#REF!</definedName>
    <definedName name="sistema2" localSheetId="5">#REF!</definedName>
    <definedName name="sistema2">#REF!</definedName>
    <definedName name="sistema3">#REF!</definedName>
    <definedName name="sxdysxcgasdc" hidden="1">#REF!</definedName>
    <definedName name="trinti" localSheetId="5" hidden="1">{#N/A,#N/A,TRUE,"Kaina"}</definedName>
    <definedName name="trinti" hidden="1">{#N/A,#N/A,TRUE,"Kaina"}</definedName>
    <definedName name="TRUE_DU" localSheetId="5">#REF!</definedName>
    <definedName name="TRUE_DU">#REF!</definedName>
    <definedName name="TRUE_KOG">#REF!</definedName>
    <definedName name="v" hidden="1">#REF!</definedName>
    <definedName name="V.Nuotekų_tinklai">#REF!</definedName>
    <definedName name="Vardas">#REF!</definedName>
    <definedName name="VAS003_F_BendrujuadministraciniuVeiklosVIIKitosVeiklos">#REF!</definedName>
    <definedName name="VAS003_F_BendrujuadministraciniuVeiklosVIKitosReguliuojamos">#REF!</definedName>
    <definedName name="VAS003_F_BendrujuadministraciniuVeiklosVISOSVANDENTVARKOSSANAUDOS">#REF!</definedName>
    <definedName name="VAS003_F_NetiesioginiuVeiklosSanauduVIIKitosVeiklos">#REF!</definedName>
    <definedName name="VAS003_F_NetiesioginiuVeiklosSanauduVIKitosReguliuojamos">#REF!</definedName>
    <definedName name="VAS003_F_NetiesioginiuVeiklosSanauduVISOSVANDENTVARKOSSANAUDOS">#REF!</definedName>
    <definedName name="VAS003_F_PajamosIsReguliuojamojeVIIKitosVeiklos">#REF!</definedName>
    <definedName name="VAS003_F_PajamosIsReguliuojamojeVIKitosReguliuojamos">#REF!</definedName>
    <definedName name="VAS003_F_PajamosIsReguliuojamojeVISOSVANDENTVARKOSSANAUDOS">#REF!</definedName>
    <definedName name="VAS003_F_UkioSubjektoTiesioginesIApskaitosVeikla">#REF!</definedName>
    <definedName name="VAS003_F_UkioSubjektoTiesioginesIII1surinkimas">#REF!</definedName>
    <definedName name="VAS003_F_UkioSubjektoTiesioginesIII2valymas">#REF!</definedName>
    <definedName name="VAS003_F_UkioSubjektoTiesioginesIII3nuotekuDumblo">#REF!</definedName>
    <definedName name="VAS003_F_UkioSubjektoTiesioginesIII4PavirsiniuNuoteku">#REF!</definedName>
    <definedName name="VAS003_F_UkioSubjektoTiesioginesIII5NuotekuTransportavimas">#REF!</definedName>
    <definedName name="VAS003_F_UkioSubjektoTiesioginesVIIKitosVeiklos">#REF!</definedName>
    <definedName name="VAS003_F_UkioSubjektoTiesioginesVIKitosReguliuojamos">#REF!</definedName>
    <definedName name="VAS003_F_VersloVienetuIrPaslauguPajamosIApskaitosVeikla">#REF!</definedName>
    <definedName name="VAS003_F_VersloVienetuIrPaslauguPajamosII3pristatymas">#REF!</definedName>
    <definedName name="VAS003_F_VersloVienetuIrPaslauguPajamosIII4PavirsiniuNuoteku">#REF!</definedName>
    <definedName name="VAS003_F_VersloVienetuIrPaslauguPajamosIII5NuotekuTransportavimas">#REF!</definedName>
    <definedName name="VAS003_F_VersloVienetuIrPaslauguPajamosVIIKitosVeiklos">#REF!</definedName>
    <definedName name="VAS003_F_VersloVienetuIrPaslauguPajamosVIKitosReguliuojamos">#REF!</definedName>
    <definedName name="VAS003_F_VersloVienetuIrPaslauguSanaudosVIIKitosVeiklos">#REF!</definedName>
    <definedName name="VAS003_F_VersloVienetuIrPaslauguSanaudosVIKitosReguliuojamos">#REF!</definedName>
    <definedName name="VAS007_F_AtsiskaitomujuGeriamojoVandensIlgalaikioIsViso">#REF!</definedName>
    <definedName name="VAS007_F_GeriamojoVandensGavybaIlgalaikioIsViso">#REF!</definedName>
    <definedName name="VAS007_F_GeriamojoVandensPristatymasIlgalaikioIsViso">#REF!</definedName>
    <definedName name="VAS007_F_GeriamojoVandensRuosimasIlgalaikioIsViso">#REF!</definedName>
    <definedName name="VAS007_F_NereguliuojamamIlgalaikiamTurtuiIsViso">#REF!</definedName>
    <definedName name="VAS007_F_NuotekuDumbloTvarkymasIlgalaikioIsViso">#REF!</definedName>
    <definedName name="VAS007_F_NuotekuSurinkimasIlgalaikioIsViso">#REF!</definedName>
    <definedName name="VAS007_F_NuotekuTransportavimasMobiliosiomisIlgalaikioIsViso">#REF!</definedName>
    <definedName name="VAS007_F_NuotekuValymasIlgalaikioIsViso">#REF!</definedName>
    <definedName name="VAS007_F_PavirsiniuNuotekuTvarkymasIlgalaikioIsViso">#REF!</definedName>
    <definedName name="VAS007_F_ReguliuojamamIlgalaikiamTurtuiPriskirtaIlgalaikioIsViso">#REF!</definedName>
    <definedName name="VAS007_F_ReguliuojamamIlgalaikiamTurtuiPriskirtaIlgalaikioTukstLtKiti">#REF!</definedName>
    <definedName name="VAS007_F_ReguliuojamamIlgalaikiamTurtuiPriskirtaIlgalaikioTukstLtMasinos">#REF!</definedName>
    <definedName name="VAS007_F_ReguliuojamamIlgalaikiamTurtuiPriskirtaIlgalaikioTukstLtNematerialus">#REF!</definedName>
    <definedName name="VAS007_F_ReguliuojamamIlgalaikiamTurtuiPriskirtaIlgalaikioTukstLtPastatai">#REF!</definedName>
    <definedName name="VAS007_F_ReguliuojamamIlgalaikiamTurtuiPriskirtaIlgalaikioTukstLtStatiniai">#REF!</definedName>
    <definedName name="VAS007_F_ReguliuojamamIlgalaikiamTurtuiPriskirtaIlgalaikioTukstLtTransporto">#REF!</definedName>
    <definedName name="VAS007_F_ReguliuojamamIlgalaikiamTurtuiPriskirtaIlgalaikioTukstLtZeme">#REF!</definedName>
    <definedName name="VAS007_F_ReguliuojamamIlgalaikiamTurtuiPriskirtaIlgalaikioVandentiekioIrNuoteku">#REF!</definedName>
    <definedName name="VAS008_F_AtsiskaitomujuGeriamojoVandensPriskirtaIsViso">#REF!</definedName>
    <definedName name="VAS008_F_GeriamojoVandensGavybaPriskirtaIsViso">#REF!</definedName>
    <definedName name="VAS008_F_GeriamojoVandensPristatymasPriskirtaIsViso">#REF!</definedName>
    <definedName name="VAS008_F_GeriamojoVandensRuosimasPriskirtaIsViso">#REF!</definedName>
    <definedName name="VAS008_F_NereguliuojamamIlgalaikiamTurtuiPriskirtaIsViso">#REF!</definedName>
    <definedName name="VAS008_F_NuotekuDumbloTvarkymasPriskirtaIsViso">#REF!</definedName>
    <definedName name="VAS008_F_NuotekuSurinkimasPriskirtaIsViso">#REF!</definedName>
    <definedName name="VAS008_F_NuotekuTransportavimasMobiliosiomisPriskirtaIsViso">#REF!</definedName>
    <definedName name="VAS008_F_NuotekuValymasPriskirtaIsViso">#REF!</definedName>
    <definedName name="VAS008_F_PavirsiniuNuotekuTvarkymasPriskirtaIsViso">#REF!</definedName>
    <definedName name="VAS008_F_ReguliuojamamIlgalaikiamTurtuiPriskirtaIsViso">#REF!</definedName>
    <definedName name="VAS011_F_NetiesioginiuVeiklosSanauduIAtsiskaitomujuApskaitos">#REF!</definedName>
    <definedName name="VAS011_F_NetiesioginiuVeiklosSanauduII1gavyba">#REF!</definedName>
    <definedName name="VAS011_F_NetiesioginiuVeiklosSanauduII2ruosimas">#REF!</definedName>
    <definedName name="VAS011_F_NetiesioginiuVeiklosSanauduII3pristatymas">#REF!</definedName>
    <definedName name="VAS011_F_NetiesioginiuVeiklosSanauduIII1surinkimas">#REF!</definedName>
    <definedName name="VAS011_F_NetiesioginiuVeiklosSanauduIII2valymas">#REF!</definedName>
    <definedName name="VAS011_F_NetiesioginiuVeiklosSanauduIII3nuotekuDumblo">#REF!</definedName>
    <definedName name="VAS011_F_NetiesioginiuVeiklosSanauduIVPavirsiniuNuoteku">#REF!</definedName>
    <definedName name="VAS011_F_NetiesioginiuVeiklosSanauduVIIKitosVeiklos">#REF!</definedName>
    <definedName name="VAS011_F_NetiesioginiuVeiklosSanauduVIKitosReguliuojamos">#REF!</definedName>
    <definedName name="VAS011_F_NetiesioginiuVeiklosSanauduVISO">#REF!</definedName>
    <definedName name="VAS011_F_NetiesioginiuVeiklosSanauduVISOSVANDENTVARKOSSANAUDOS">#REF!</definedName>
    <definedName name="VAS011_F_NetiesioginiuVeiklosSanauduVNuotekuTransportavimas">#REF!</definedName>
    <definedName name="VAS012_F_BendrosiosadministracinesVeiklosIAtsiskaitomujuApskaitos">#REF!</definedName>
    <definedName name="VAS012_F_BendrosiosadministracinesVeiklosII1Gavyba">#REF!</definedName>
    <definedName name="VAS012_F_BendrosiosadministracinesVeiklosII2Ruosimas">#REF!</definedName>
    <definedName name="VAS012_F_BendrosiosadministracinesVeiklosII3Pristatymas">#REF!</definedName>
    <definedName name="VAS012_F_BendrosiosadministracinesVeiklosIII1surinkimas">#REF!</definedName>
    <definedName name="VAS012_F_BendrosiosadministracinesVeiklosIII2valymas">#REF!</definedName>
    <definedName name="VAS012_F_BendrosiosadministracinesVeiklosIII3nuotekuDumblo">#REF!</definedName>
    <definedName name="VAS012_F_BendrosiosadministracinesVeiklosIVPavirsiniuNuoteku">#REF!</definedName>
    <definedName name="VAS012_F_BendrosiosadministracinesVeiklosVIIKitosVeiklos">#REF!</definedName>
    <definedName name="VAS012_F_BendrosiosadministracinesVeiklosVIKitosReguliuojamos">#REF!</definedName>
    <definedName name="VAS012_F_BendrosiosadministracinesVeiklosVISO">#REF!</definedName>
    <definedName name="VAS012_F_BendrosiosadministracinesVeiklosVISOSVANDENTVARKOSSANAUDOS">#REF!</definedName>
    <definedName name="VAS012_F_BendrosiosadministracinesVeiklosVNuotekuTransportavimas">#REF!</definedName>
    <definedName name="VAS013_F_ILGALAIKIOTURTONUSIDEVEJIMO20M">#REF!</definedName>
    <definedName name="VAS013_F_TIESIOGINESVEIKLOSSANAUDOS20M">#REF!</definedName>
    <definedName name="wacc">#REF!</definedName>
    <definedName name="wrn.vv." localSheetId="5" hidden="1">{#N/A,#N/A,TRUE,"Kaina"}</definedName>
    <definedName name="wrn.vv." hidden="1">{#N/A,#N/A,TRUE,"Kaina"}</definedName>
    <definedName name="ww" hidden="1">#REF!</definedName>
    <definedName name="x" hidden="1">#REF!</definedName>
    <definedName name="X.Nebaigta_statyba">#REF!</definedName>
    <definedName name="XLSCOMPFILTER" hidden="1">#REF!</definedName>
    <definedName name="xxx" hidden="1">#REF!</definedName>
    <definedName name="z" hidden="1">#REF!</definedName>
    <definedName name="Z_8EF12FAB_9823_48BE_86FD_445B857A42D4_.wvu.Cols" hidden="1">#REF!</definedName>
    <definedName name="zzzz" hidden="1">#REF!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T639" i="12" l="1"/>
  <c r="BS639" i="12"/>
  <c r="BR639" i="12"/>
  <c r="BQ639" i="12"/>
  <c r="BP639" i="12"/>
  <c r="BO639" i="12"/>
  <c r="BN639" i="12"/>
  <c r="BM639" i="12"/>
  <c r="BL639" i="12"/>
  <c r="BK639" i="12"/>
  <c r="BJ639" i="12"/>
  <c r="BI639" i="12"/>
  <c r="BH639" i="12"/>
  <c r="BG639" i="12"/>
  <c r="BF639" i="12"/>
  <c r="BE639" i="12"/>
  <c r="BD639" i="12"/>
  <c r="BC639" i="12"/>
  <c r="BB639" i="12"/>
  <c r="BA639" i="12"/>
  <c r="AY639" i="12"/>
  <c r="BU639" i="12" s="1"/>
  <c r="AX639" i="12"/>
  <c r="AW639" i="12"/>
  <c r="AV639" i="12"/>
  <c r="AU639" i="12"/>
  <c r="AT639" i="12"/>
  <c r="AS639" i="12"/>
  <c r="AR639" i="12"/>
  <c r="AQ639" i="12"/>
  <c r="AP639" i="12"/>
  <c r="AO639" i="12"/>
  <c r="AN639" i="12"/>
  <c r="AM639" i="12"/>
  <c r="AL639" i="12"/>
  <c r="AK639" i="12"/>
  <c r="AJ639" i="12"/>
  <c r="AI639" i="12"/>
  <c r="AH639" i="12"/>
  <c r="AG639" i="12"/>
  <c r="AF639" i="12"/>
  <c r="AE639" i="12"/>
  <c r="AD639" i="12"/>
  <c r="AC639" i="12"/>
  <c r="AB639" i="12"/>
  <c r="AA639" i="12"/>
  <c r="Z639" i="12"/>
  <c r="Y639" i="12"/>
  <c r="X639" i="12"/>
  <c r="W639" i="12"/>
  <c r="V639" i="12"/>
  <c r="U639" i="12"/>
  <c r="T639" i="12"/>
  <c r="S639" i="12"/>
  <c r="R639" i="12"/>
  <c r="Q639" i="12"/>
  <c r="P639" i="12"/>
  <c r="O639" i="12"/>
  <c r="N639" i="12"/>
  <c r="BU638" i="12"/>
  <c r="BU637" i="12"/>
  <c r="BU636" i="12"/>
  <c r="BU635" i="12"/>
  <c r="BU634" i="12"/>
  <c r="BU633" i="12"/>
  <c r="BU632" i="12"/>
  <c r="BU631" i="12"/>
  <c r="BU630" i="12"/>
  <c r="BU629" i="12"/>
  <c r="BU628" i="12"/>
  <c r="BU627" i="12"/>
  <c r="BU626" i="12"/>
  <c r="BU625" i="12"/>
  <c r="BU624" i="12"/>
  <c r="BU623" i="12"/>
  <c r="BU622" i="12"/>
  <c r="BU621" i="12"/>
  <c r="BU620" i="12"/>
  <c r="BU619" i="12"/>
  <c r="BU618" i="12"/>
  <c r="BU617" i="12"/>
  <c r="BU616" i="12"/>
  <c r="BU615" i="12"/>
  <c r="BU614" i="12"/>
  <c r="BU613" i="12"/>
  <c r="BU612" i="12"/>
  <c r="BU611" i="12"/>
  <c r="BU610" i="12"/>
  <c r="BU609" i="12"/>
  <c r="BU608" i="12"/>
  <c r="BU607" i="12"/>
  <c r="BU606" i="12"/>
  <c r="BU605" i="12"/>
  <c r="BU604" i="12"/>
  <c r="BU603" i="12"/>
  <c r="BU602" i="12"/>
  <c r="BU601" i="12"/>
  <c r="BU600" i="12"/>
  <c r="BU599" i="12"/>
  <c r="BU598" i="12"/>
  <c r="BU597" i="12"/>
  <c r="BU596" i="12"/>
  <c r="BU595" i="12"/>
  <c r="BU594" i="12"/>
  <c r="BU593" i="12"/>
  <c r="BU592" i="12"/>
  <c r="BU591" i="12"/>
  <c r="BU590" i="12"/>
  <c r="BU589" i="12"/>
  <c r="BU588" i="12"/>
  <c r="BU587" i="12"/>
  <c r="BU586" i="12"/>
  <c r="BU585" i="12"/>
  <c r="BU584" i="12"/>
  <c r="BU583" i="12"/>
  <c r="BU582" i="12"/>
  <c r="BU581" i="12"/>
  <c r="BU580" i="12"/>
  <c r="BU579" i="12"/>
  <c r="BU578" i="12"/>
  <c r="BU577" i="12"/>
  <c r="BU576" i="12"/>
  <c r="BU575" i="12"/>
  <c r="BU574" i="12"/>
  <c r="BU573" i="12"/>
  <c r="BU572" i="12"/>
  <c r="BU571" i="12"/>
  <c r="BU570" i="12"/>
  <c r="BU569" i="12"/>
  <c r="BU568" i="12"/>
  <c r="BU567" i="12"/>
  <c r="BU566" i="12"/>
  <c r="BU565" i="12"/>
  <c r="BU564" i="12"/>
  <c r="BU563" i="12"/>
  <c r="BU562" i="12"/>
  <c r="BU561" i="12"/>
  <c r="BU560" i="12"/>
  <c r="BU559" i="12"/>
  <c r="BU558" i="12"/>
  <c r="BU557" i="12"/>
  <c r="BU556" i="12"/>
  <c r="BU555" i="12"/>
  <c r="BU554" i="12"/>
  <c r="BU553" i="12"/>
  <c r="BU552" i="12"/>
  <c r="BU551" i="12"/>
  <c r="BU550" i="12"/>
  <c r="BU549" i="12"/>
  <c r="BU548" i="12"/>
  <c r="BU547" i="12"/>
  <c r="BU546" i="12"/>
  <c r="BU545" i="12"/>
  <c r="BU544" i="12"/>
  <c r="BU543" i="12"/>
  <c r="BU542" i="12"/>
  <c r="BU541" i="12"/>
  <c r="BU540" i="12"/>
  <c r="BU539" i="12"/>
  <c r="BU538" i="12"/>
  <c r="BU537" i="12"/>
  <c r="BU536" i="12"/>
  <c r="BU535" i="12"/>
  <c r="BU534" i="12"/>
  <c r="BU533" i="12"/>
  <c r="BU532" i="12"/>
  <c r="BU531" i="12"/>
  <c r="BU530" i="12"/>
  <c r="BU529" i="12"/>
  <c r="BU528" i="12"/>
  <c r="BU527" i="12"/>
  <c r="BU526" i="12"/>
  <c r="BU525" i="12"/>
  <c r="BU524" i="12"/>
  <c r="BU523" i="12"/>
  <c r="BU522" i="12"/>
  <c r="BU521" i="12"/>
  <c r="BU520" i="12"/>
  <c r="BU519" i="12"/>
  <c r="BU518" i="12"/>
  <c r="BU517" i="12"/>
  <c r="BU516" i="12"/>
  <c r="BU515" i="12"/>
  <c r="BU514" i="12"/>
  <c r="BU513" i="12"/>
  <c r="BU512" i="12"/>
  <c r="BU511" i="12"/>
  <c r="BU510" i="12"/>
  <c r="BU509" i="12"/>
  <c r="BU508" i="12"/>
  <c r="BU507" i="12"/>
  <c r="BU506" i="12"/>
  <c r="BU505" i="12"/>
  <c r="BU504" i="12"/>
  <c r="BU503" i="12"/>
  <c r="BU502" i="12"/>
  <c r="BU501" i="12"/>
  <c r="BU500" i="12"/>
  <c r="BU499" i="12"/>
  <c r="BU498" i="12"/>
  <c r="BU497" i="12"/>
  <c r="BU496" i="12"/>
  <c r="BU495" i="12"/>
  <c r="BU494" i="12"/>
  <c r="BU493" i="12"/>
  <c r="BU492" i="12"/>
  <c r="BU491" i="12"/>
  <c r="BU490" i="12"/>
  <c r="BU489" i="12"/>
  <c r="BU488" i="12"/>
  <c r="BU487" i="12"/>
  <c r="BU486" i="12"/>
  <c r="BU485" i="12"/>
  <c r="BU484" i="12"/>
  <c r="BU483" i="12"/>
  <c r="BU482" i="12"/>
  <c r="BU481" i="12"/>
  <c r="BU480" i="12"/>
  <c r="BU479" i="12"/>
  <c r="BU478" i="12"/>
  <c r="BU477" i="12"/>
  <c r="BU476" i="12"/>
  <c r="BU475" i="12"/>
  <c r="BU474" i="12"/>
  <c r="BU473" i="12"/>
  <c r="BU472" i="12"/>
  <c r="BU471" i="12"/>
  <c r="BU470" i="12"/>
  <c r="BU469" i="12"/>
  <c r="BU468" i="12"/>
  <c r="BU467" i="12"/>
  <c r="BU466" i="12"/>
  <c r="BU465" i="12"/>
  <c r="BU464" i="12"/>
  <c r="BU463" i="12"/>
  <c r="BU462" i="12"/>
  <c r="BU461" i="12"/>
  <c r="BU460" i="12"/>
  <c r="BU459" i="12"/>
  <c r="BU458" i="12"/>
  <c r="BU457" i="12"/>
  <c r="BU456" i="12"/>
  <c r="BU455" i="12"/>
  <c r="BU454" i="12"/>
  <c r="BU453" i="12"/>
  <c r="BU452" i="12"/>
  <c r="BU451" i="12"/>
  <c r="BU450" i="12"/>
  <c r="BU449" i="12"/>
  <c r="BU448" i="12"/>
  <c r="BU447" i="12"/>
  <c r="BU446" i="12"/>
  <c r="BU445" i="12"/>
  <c r="BU444" i="12"/>
  <c r="BU443" i="12"/>
  <c r="BU442" i="12"/>
  <c r="BU441" i="12"/>
  <c r="BU440" i="12"/>
  <c r="BU439" i="12"/>
  <c r="BU438" i="12"/>
  <c r="BU437" i="12"/>
  <c r="BU436" i="12"/>
  <c r="BU435" i="12"/>
  <c r="BU434" i="12"/>
  <c r="BU433" i="12"/>
  <c r="BU432" i="12"/>
  <c r="BU431" i="12"/>
  <c r="BU430" i="12"/>
  <c r="BU429" i="12"/>
  <c r="BU428" i="12"/>
  <c r="BU427" i="12"/>
  <c r="BU426" i="12"/>
  <c r="BU425" i="12"/>
  <c r="BU424" i="12"/>
  <c r="BU423" i="12"/>
  <c r="BU422" i="12"/>
  <c r="BU421" i="12"/>
  <c r="BU420" i="12"/>
  <c r="BU419" i="12"/>
  <c r="BU418" i="12"/>
  <c r="BU417" i="12"/>
  <c r="BU416" i="12"/>
  <c r="BU415" i="12"/>
  <c r="BU414" i="12"/>
  <c r="BU413" i="12"/>
  <c r="BU412" i="12"/>
  <c r="BU411" i="12"/>
  <c r="BU410" i="12"/>
  <c r="BU409" i="12"/>
  <c r="BU408" i="12"/>
  <c r="BU407" i="12"/>
  <c r="BU406" i="12"/>
  <c r="BU405" i="12"/>
  <c r="BU404" i="12"/>
  <c r="BU403" i="12"/>
  <c r="BU402" i="12"/>
  <c r="BU401" i="12"/>
  <c r="BU400" i="12"/>
  <c r="BU399" i="12"/>
  <c r="BU398" i="12"/>
  <c r="BU397" i="12"/>
  <c r="BU396" i="12"/>
  <c r="BU395" i="12"/>
  <c r="BU394" i="12"/>
  <c r="BU393" i="12"/>
  <c r="BU392" i="12"/>
  <c r="BU391" i="12"/>
  <c r="BU390" i="12"/>
  <c r="BU389" i="12"/>
  <c r="BU388" i="12"/>
  <c r="BU387" i="12"/>
  <c r="BU386" i="12"/>
  <c r="BU385" i="12"/>
  <c r="BU384" i="12"/>
  <c r="BU383" i="12"/>
  <c r="BU382" i="12"/>
  <c r="BU381" i="12"/>
  <c r="BU380" i="12"/>
  <c r="BU379" i="12"/>
  <c r="BU378" i="12"/>
  <c r="BU377" i="12"/>
  <c r="BU376" i="12"/>
  <c r="BU375" i="12"/>
  <c r="BU374" i="12"/>
  <c r="BU373" i="12"/>
  <c r="BU372" i="12"/>
  <c r="BU371" i="12"/>
  <c r="BU370" i="12"/>
  <c r="BU369" i="12"/>
  <c r="BU368" i="12"/>
  <c r="BU367" i="12"/>
  <c r="BU366" i="12"/>
  <c r="BU365" i="12"/>
  <c r="BU364" i="12"/>
  <c r="BU363" i="12"/>
  <c r="BU362" i="12"/>
  <c r="BU361" i="12"/>
  <c r="BU360" i="12"/>
  <c r="BU359" i="12"/>
  <c r="BU358" i="12"/>
  <c r="BU357" i="12"/>
  <c r="BU356" i="12"/>
  <c r="BU355" i="12"/>
  <c r="BU354" i="12"/>
  <c r="BU353" i="12"/>
  <c r="BU352" i="12"/>
  <c r="BU351" i="12"/>
  <c r="BU350" i="12"/>
  <c r="BU349" i="12"/>
  <c r="BU348" i="12"/>
  <c r="BU347" i="12"/>
  <c r="BU346" i="12"/>
  <c r="BU345" i="12"/>
  <c r="BU344" i="12"/>
  <c r="BU343" i="12"/>
  <c r="BU342" i="12"/>
  <c r="BU341" i="12"/>
  <c r="BU340" i="12"/>
  <c r="BU339" i="12"/>
  <c r="BU338" i="12"/>
  <c r="BU337" i="12"/>
  <c r="BU336" i="12"/>
  <c r="BU335" i="12"/>
  <c r="BU334" i="12"/>
  <c r="BU333" i="12"/>
  <c r="BU332" i="12"/>
  <c r="BU331" i="12"/>
  <c r="BU330" i="12"/>
  <c r="BU329" i="12"/>
  <c r="BU328" i="12"/>
  <c r="BU327" i="12"/>
  <c r="BU326" i="12"/>
  <c r="BU325" i="12"/>
  <c r="BU324" i="12"/>
  <c r="BU323" i="12"/>
  <c r="BU322" i="12"/>
  <c r="BU321" i="12"/>
  <c r="BU320" i="12"/>
  <c r="BU319" i="12"/>
  <c r="BU318" i="12"/>
  <c r="BU317" i="12"/>
  <c r="BU316" i="12"/>
  <c r="BU315" i="12"/>
  <c r="BU314" i="12"/>
  <c r="BU313" i="12"/>
  <c r="BU312" i="12"/>
  <c r="BU311" i="12"/>
  <c r="BU310" i="12"/>
  <c r="BU309" i="12"/>
  <c r="BU308" i="12"/>
  <c r="BU307" i="12"/>
  <c r="BU306" i="12"/>
  <c r="BU305" i="12"/>
  <c r="BU304" i="12"/>
  <c r="BU303" i="12"/>
  <c r="BU302" i="12"/>
  <c r="BU301" i="12"/>
  <c r="BU300" i="12"/>
  <c r="BU299" i="12"/>
  <c r="BU298" i="12"/>
  <c r="BU297" i="12"/>
  <c r="BU296" i="12"/>
  <c r="BU295" i="12"/>
  <c r="BU294" i="12"/>
  <c r="BU293" i="12"/>
  <c r="BU292" i="12"/>
  <c r="BU291" i="12"/>
  <c r="BU290" i="12"/>
  <c r="BU289" i="12"/>
  <c r="BU288" i="12"/>
  <c r="BU287" i="12"/>
  <c r="BU286" i="12"/>
  <c r="BU285" i="12"/>
  <c r="BU284" i="12"/>
  <c r="BU283" i="12"/>
  <c r="BU282" i="12"/>
  <c r="BU281" i="12"/>
  <c r="BU280" i="12"/>
  <c r="BU279" i="12"/>
  <c r="BU278" i="12"/>
  <c r="BU277" i="12"/>
  <c r="BU276" i="12"/>
  <c r="BU275" i="12"/>
  <c r="BU274" i="12"/>
  <c r="BU273" i="12"/>
  <c r="BU272" i="12"/>
  <c r="BU271" i="12"/>
  <c r="BU270" i="12"/>
  <c r="BU269" i="12"/>
  <c r="BU268" i="12"/>
  <c r="BU267" i="12"/>
  <c r="BU266" i="12"/>
  <c r="BU265" i="12"/>
  <c r="BU264" i="12"/>
  <c r="BU263" i="12"/>
  <c r="BU262" i="12"/>
  <c r="BU261" i="12"/>
  <c r="BU260" i="12"/>
  <c r="BU259" i="12"/>
  <c r="BU258" i="12"/>
  <c r="BU257" i="12"/>
  <c r="BU256" i="12"/>
  <c r="BU255" i="12"/>
  <c r="BU254" i="12"/>
  <c r="BU253" i="12"/>
  <c r="BU252" i="12"/>
  <c r="BU251" i="12"/>
  <c r="BU250" i="12"/>
  <c r="BU249" i="12"/>
  <c r="BU248" i="12"/>
  <c r="BU247" i="12"/>
  <c r="BU246" i="12"/>
  <c r="BU245" i="12"/>
  <c r="BU244" i="12"/>
  <c r="BU243" i="12"/>
  <c r="BU242" i="12"/>
  <c r="BU241" i="12"/>
  <c r="BU240" i="12"/>
  <c r="BU239" i="12"/>
  <c r="BU238" i="12"/>
  <c r="BU237" i="12"/>
  <c r="BU236" i="12"/>
  <c r="BU235" i="12"/>
  <c r="BU234" i="12"/>
  <c r="BU233" i="12"/>
  <c r="BU232" i="12"/>
  <c r="BU231" i="12"/>
  <c r="BU230" i="12"/>
  <c r="BU229" i="12"/>
  <c r="BU228" i="12"/>
  <c r="BU227" i="12"/>
  <c r="BU226" i="12"/>
  <c r="BU225" i="12"/>
  <c r="BU224" i="12"/>
  <c r="BU223" i="12"/>
  <c r="BU222" i="12"/>
  <c r="BU221" i="12"/>
  <c r="BU220" i="12"/>
  <c r="BU219" i="12"/>
  <c r="BU218" i="12"/>
  <c r="BU217" i="12"/>
  <c r="BU216" i="12"/>
  <c r="BU215" i="12"/>
  <c r="BU214" i="12"/>
  <c r="BU213" i="12"/>
  <c r="BU212" i="12"/>
  <c r="BU211" i="12"/>
  <c r="BU210" i="12"/>
  <c r="BU209" i="12"/>
  <c r="BU208" i="12"/>
  <c r="BU207" i="12"/>
  <c r="BU206" i="12"/>
  <c r="BU205" i="12"/>
  <c r="BU204" i="12"/>
  <c r="BU203" i="12"/>
  <c r="BU202" i="12"/>
  <c r="BU201" i="12"/>
  <c r="BU200" i="12"/>
  <c r="BU199" i="12"/>
  <c r="BU198" i="12"/>
  <c r="BU197" i="12"/>
  <c r="BU196" i="12"/>
  <c r="BU195" i="12"/>
  <c r="BU194" i="12"/>
  <c r="BU193" i="12"/>
  <c r="BU192" i="12"/>
  <c r="BU191" i="12"/>
  <c r="BU190" i="12"/>
  <c r="BU189" i="12"/>
  <c r="BU188" i="12"/>
  <c r="BU187" i="12"/>
  <c r="BU186" i="12"/>
  <c r="BU185" i="12"/>
  <c r="BU184" i="12"/>
  <c r="BU183" i="12"/>
  <c r="BU182" i="12"/>
  <c r="BU181" i="12"/>
  <c r="BU180" i="12"/>
  <c r="BU179" i="12"/>
  <c r="BU178" i="12"/>
  <c r="BU177" i="12"/>
  <c r="BU176" i="12"/>
  <c r="BU175" i="12"/>
  <c r="BU174" i="12"/>
  <c r="BU173" i="12"/>
  <c r="BU172" i="12"/>
  <c r="BU171" i="12"/>
  <c r="BU170" i="12"/>
  <c r="BU169" i="12"/>
  <c r="BU168" i="12"/>
  <c r="BU167" i="12"/>
  <c r="BU166" i="12"/>
  <c r="BU165" i="12"/>
  <c r="BU164" i="12"/>
  <c r="BU163" i="12"/>
  <c r="BU162" i="12"/>
  <c r="BU161" i="12"/>
  <c r="BU160" i="12"/>
  <c r="BU159" i="12"/>
  <c r="BU158" i="12"/>
  <c r="BU157" i="12"/>
  <c r="BU156" i="12"/>
  <c r="BU155" i="12"/>
  <c r="BU154" i="12"/>
  <c r="BU153" i="12"/>
  <c r="BU152" i="12"/>
  <c r="BU151" i="12"/>
  <c r="BU150" i="12"/>
  <c r="BU149" i="12"/>
  <c r="BU148" i="12"/>
  <c r="BU147" i="12"/>
  <c r="BU146" i="12"/>
  <c r="BU145" i="12"/>
  <c r="BU144" i="12"/>
  <c r="BU143" i="12"/>
  <c r="BU142" i="12"/>
  <c r="BU141" i="12"/>
  <c r="BU140" i="12"/>
  <c r="BU139" i="12"/>
  <c r="BU138" i="12"/>
  <c r="BU137" i="12"/>
  <c r="BU136" i="12"/>
  <c r="BU135" i="12"/>
  <c r="BU134" i="12"/>
  <c r="BU133" i="12"/>
  <c r="BU132" i="12"/>
  <c r="BU131" i="12"/>
  <c r="BU130" i="12"/>
  <c r="BU129" i="12"/>
  <c r="BU128" i="12"/>
  <c r="BU127" i="12"/>
  <c r="BU126" i="12"/>
  <c r="BU125" i="12"/>
  <c r="BU124" i="12"/>
  <c r="BU123" i="12"/>
  <c r="BU122" i="12"/>
  <c r="BU121" i="12"/>
  <c r="BU120" i="12"/>
  <c r="BU119" i="12"/>
  <c r="BU118" i="12"/>
  <c r="BU117" i="12"/>
  <c r="BU116" i="12"/>
  <c r="BU115" i="12"/>
  <c r="BU114" i="12"/>
  <c r="BU113" i="12"/>
  <c r="BU112" i="12"/>
  <c r="BU111" i="12"/>
  <c r="BU110" i="12"/>
  <c r="BU109" i="12"/>
  <c r="BU108" i="12"/>
  <c r="BU107" i="12"/>
  <c r="BU106" i="12"/>
  <c r="BU105" i="12"/>
  <c r="BU104" i="12"/>
  <c r="BU103" i="12"/>
  <c r="BU102" i="12"/>
  <c r="BU101" i="12"/>
  <c r="BU100" i="12"/>
  <c r="BU99" i="12"/>
  <c r="BU98" i="12"/>
  <c r="BU97" i="12"/>
  <c r="BU96" i="12"/>
  <c r="BU95" i="12"/>
  <c r="BU94" i="12"/>
  <c r="BU93" i="12"/>
  <c r="BU92" i="12"/>
  <c r="BU91" i="12"/>
  <c r="BU90" i="12"/>
  <c r="BU89" i="12"/>
  <c r="BU88" i="12"/>
  <c r="BU87" i="12"/>
  <c r="BU86" i="12"/>
  <c r="BU85" i="12"/>
  <c r="BU84" i="12"/>
  <c r="BU83" i="12"/>
  <c r="BU82" i="12"/>
  <c r="BU81" i="12"/>
  <c r="BU80" i="12"/>
  <c r="BU79" i="12"/>
  <c r="BU78" i="12"/>
  <c r="BU77" i="12"/>
  <c r="BU76" i="12"/>
  <c r="BU75" i="12"/>
  <c r="BU74" i="12"/>
  <c r="BU73" i="12"/>
  <c r="BU72" i="12"/>
  <c r="BU71" i="12"/>
  <c r="BU70" i="12"/>
  <c r="BU69" i="12"/>
  <c r="BU68" i="12"/>
  <c r="BU67" i="12"/>
  <c r="BU66" i="12"/>
  <c r="BU65" i="12"/>
  <c r="BU64" i="12"/>
  <c r="BU63" i="12"/>
  <c r="BU62" i="12"/>
  <c r="BU61" i="12"/>
  <c r="BU60" i="12"/>
  <c r="BU59" i="12"/>
  <c r="BU58" i="12"/>
  <c r="BU57" i="12"/>
  <c r="BU56" i="12"/>
  <c r="BU55" i="12"/>
  <c r="BU54" i="12"/>
  <c r="BU53" i="12"/>
  <c r="BU52" i="12"/>
  <c r="BU51" i="12"/>
  <c r="BU50" i="12"/>
  <c r="BU49" i="12"/>
  <c r="BU48" i="12"/>
  <c r="BU47" i="12"/>
  <c r="BU46" i="12"/>
  <c r="BU45" i="12"/>
  <c r="BU44" i="12"/>
  <c r="BU43" i="12"/>
  <c r="BU42" i="12"/>
  <c r="BU41" i="12"/>
  <c r="BU40" i="12"/>
  <c r="BU39" i="12"/>
  <c r="BU38" i="12"/>
  <c r="BU37" i="12"/>
  <c r="BU36" i="12"/>
  <c r="BU35" i="12"/>
  <c r="BU34" i="12"/>
  <c r="BU33" i="12"/>
  <c r="BU32" i="12"/>
  <c r="BU31" i="12"/>
  <c r="BU30" i="12"/>
  <c r="BU29" i="12"/>
  <c r="BU28" i="12"/>
  <c r="BU27" i="12"/>
  <c r="BU26" i="12"/>
  <c r="BU25" i="12"/>
  <c r="BU24" i="12"/>
  <c r="BU23" i="12"/>
  <c r="BU22" i="12"/>
  <c r="BU21" i="12"/>
  <c r="BU20" i="12"/>
  <c r="BU19" i="12"/>
  <c r="BU18" i="12"/>
  <c r="BU17" i="12"/>
  <c r="BU16" i="12"/>
  <c r="BU15" i="12"/>
  <c r="BU14" i="12"/>
  <c r="BU13" i="12"/>
  <c r="BU12" i="12"/>
  <c r="BU11" i="12"/>
  <c r="BU1" i="12" s="1"/>
  <c r="BT1" i="12"/>
  <c r="BS1" i="12"/>
  <c r="BR1" i="12"/>
  <c r="BQ1" i="12"/>
  <c r="BP1" i="12"/>
  <c r="BO1" i="12"/>
  <c r="BN1" i="12"/>
  <c r="BM1" i="12"/>
  <c r="BL1" i="12"/>
  <c r="BK1" i="12"/>
  <c r="BJ1" i="12"/>
  <c r="BI1" i="12"/>
  <c r="BH1" i="12"/>
  <c r="BG1" i="12"/>
  <c r="BF1" i="12"/>
  <c r="BE1" i="12"/>
  <c r="BD1" i="12"/>
  <c r="BC1" i="12"/>
  <c r="BB1" i="12"/>
  <c r="BA1" i="12"/>
  <c r="AY1" i="12"/>
  <c r="AZ1" i="12" s="1"/>
  <c r="AX1" i="12"/>
  <c r="AW1" i="12"/>
  <c r="AV1" i="12"/>
  <c r="AU1" i="12"/>
  <c r="AT1" i="12"/>
  <c r="AS1" i="12"/>
  <c r="AR1" i="12"/>
  <c r="AQ1" i="12"/>
  <c r="AP1" i="12"/>
  <c r="AO1" i="12"/>
  <c r="AN1" i="12"/>
  <c r="AM1" i="12"/>
  <c r="AL1" i="12"/>
  <c r="AK1" i="12"/>
  <c r="AJ1" i="12"/>
  <c r="AI1" i="12"/>
  <c r="AH1" i="12"/>
  <c r="AG1" i="12"/>
  <c r="AF1" i="12"/>
  <c r="AE1" i="12"/>
  <c r="AD1" i="12"/>
  <c r="AC1" i="12"/>
  <c r="AB1" i="12"/>
  <c r="AA1" i="12"/>
  <c r="Z1" i="12"/>
  <c r="Y1" i="12"/>
  <c r="X1" i="12"/>
  <c r="W1" i="12"/>
  <c r="V1" i="12"/>
  <c r="U1" i="12"/>
  <c r="T1" i="12"/>
  <c r="S1" i="12"/>
  <c r="R1" i="12"/>
  <c r="Q1" i="12"/>
  <c r="P1" i="12"/>
  <c r="O1" i="12"/>
  <c r="N1" i="12"/>
  <c r="AT72" i="11"/>
  <c r="AT71" i="11"/>
  <c r="AT70" i="11"/>
  <c r="AT69" i="11"/>
  <c r="AT68" i="11"/>
  <c r="AT67" i="11"/>
  <c r="AT66" i="11"/>
  <c r="AT65" i="11"/>
  <c r="AT64" i="11"/>
  <c r="AT63" i="11"/>
  <c r="AT62" i="11"/>
  <c r="AT61" i="11"/>
  <c r="AT60" i="11"/>
  <c r="AT59" i="11"/>
  <c r="AT58" i="11"/>
  <c r="AT57" i="11"/>
  <c r="AT56" i="11"/>
  <c r="AT55" i="11"/>
  <c r="AT54" i="11"/>
  <c r="AT53" i="11"/>
  <c r="AT52" i="11"/>
  <c r="AT51" i="11"/>
  <c r="AT50" i="11"/>
  <c r="AT49" i="11"/>
  <c r="AT48" i="11"/>
  <c r="AT47" i="11"/>
  <c r="AT46" i="11"/>
  <c r="AT45" i="11"/>
  <c r="AT164" i="11"/>
  <c r="G108" i="8" l="1"/>
  <c r="H108" i="8"/>
  <c r="J51" i="6" l="1"/>
  <c r="R51" i="6"/>
  <c r="V51" i="6"/>
  <c r="Y51" i="6"/>
  <c r="C62" i="6"/>
  <c r="E198" i="6"/>
  <c r="E13" i="6" l="1"/>
  <c r="E19" i="6"/>
  <c r="AL257" i="11" l="1"/>
  <c r="AL237" i="11"/>
  <c r="AL234" i="11"/>
  <c r="AL222" i="11"/>
  <c r="AL207" i="11"/>
  <c r="AL187" i="11"/>
  <c r="AL185" i="11"/>
  <c r="AL182" i="11"/>
  <c r="AL168" i="11"/>
  <c r="AL165" i="11"/>
  <c r="AL162" i="11"/>
  <c r="AL8" i="11" l="1"/>
  <c r="AU8" i="11" l="1"/>
  <c r="H290" i="11" l="1"/>
  <c r="AL11" i="11" l="1"/>
  <c r="AL26" i="11"/>
  <c r="AL120" i="11" l="1"/>
  <c r="AL144" i="11"/>
  <c r="AL73" i="11"/>
  <c r="AL38" i="11"/>
  <c r="AL30" i="11"/>
  <c r="AL131" i="11"/>
  <c r="AL114" i="11"/>
  <c r="AL35" i="11"/>
  <c r="AL141" i="11"/>
  <c r="AL96" i="11"/>
  <c r="AL106" i="11"/>
  <c r="W51" i="6" l="1"/>
  <c r="F63" i="6"/>
  <c r="H71" i="6" l="1"/>
  <c r="X69" i="6"/>
  <c r="X71" i="6"/>
  <c r="T63" i="6"/>
  <c r="X64" i="6"/>
  <c r="T62" i="6"/>
  <c r="O64" i="6"/>
  <c r="H63" i="6"/>
  <c r="F62" i="6"/>
  <c r="F69" i="6"/>
  <c r="T64" i="6"/>
  <c r="G63" i="6"/>
  <c r="T69" i="6"/>
  <c r="F71" i="6"/>
  <c r="H69" i="6"/>
  <c r="H62" i="6"/>
  <c r="H64" i="6"/>
  <c r="O63" i="6"/>
  <c r="O69" i="6"/>
  <c r="O71" i="6"/>
  <c r="O62" i="6"/>
  <c r="X63" i="6"/>
  <c r="W71" i="6"/>
  <c r="R62" i="6"/>
  <c r="M62" i="6"/>
  <c r="J69" i="6"/>
  <c r="L64" i="6"/>
  <c r="R64" i="6"/>
  <c r="L62" i="6"/>
  <c r="U69" i="6"/>
  <c r="V63" i="6"/>
  <c r="R71" i="6"/>
  <c r="U63" i="6"/>
  <c r="Y71" i="6"/>
  <c r="J71" i="6"/>
  <c r="M69" i="6"/>
  <c r="V64" i="6"/>
  <c r="M63" i="6"/>
  <c r="S71" i="6"/>
  <c r="R69" i="6"/>
  <c r="M64" i="6"/>
  <c r="S62" i="6"/>
  <c r="S69" i="6"/>
  <c r="W69" i="6"/>
  <c r="U62" i="6"/>
  <c r="Y63" i="6"/>
  <c r="J62" i="6"/>
  <c r="Y69" i="6"/>
  <c r="W62" i="6"/>
  <c r="R63" i="6"/>
  <c r="S63" i="6"/>
  <c r="W64" i="6"/>
  <c r="V71" i="6"/>
  <c r="U71" i="6"/>
  <c r="Y64" i="6"/>
  <c r="Y62" i="6"/>
  <c r="J63" i="6"/>
  <c r="W63" i="6"/>
  <c r="J64" i="6"/>
  <c r="U64" i="6"/>
  <c r="S64" i="6"/>
  <c r="L71" i="6"/>
  <c r="V69" i="6"/>
  <c r="M71" i="6"/>
  <c r="L63" i="6"/>
  <c r="V62" i="6"/>
  <c r="L69" i="6"/>
  <c r="Q64" i="6"/>
  <c r="Q62" i="6"/>
  <c r="Q69" i="6"/>
  <c r="Q71" i="6"/>
  <c r="Q63" i="6"/>
  <c r="X62" i="6"/>
  <c r="N62" i="6"/>
  <c r="P62" i="6"/>
  <c r="Z64" i="6"/>
  <c r="N69" i="6"/>
  <c r="P69" i="6"/>
  <c r="Z62" i="6"/>
  <c r="K64" i="6"/>
  <c r="N71" i="6"/>
  <c r="P71" i="6"/>
  <c r="Z71" i="6"/>
  <c r="K71" i="6"/>
  <c r="I63" i="6"/>
  <c r="G64" i="6"/>
  <c r="N64" i="6"/>
  <c r="P63" i="6"/>
  <c r="Z69" i="6"/>
  <c r="K69" i="6"/>
  <c r="Z63" i="6"/>
  <c r="K62" i="6"/>
  <c r="I71" i="6"/>
  <c r="G62" i="6"/>
  <c r="N63" i="6"/>
  <c r="P64" i="6"/>
  <c r="K63" i="6"/>
  <c r="I62" i="6"/>
  <c r="G69" i="6"/>
  <c r="I64" i="6"/>
  <c r="G71" i="6"/>
  <c r="T71" i="6"/>
  <c r="F64" i="6"/>
  <c r="I69" i="6"/>
  <c r="F66" i="6" l="1"/>
  <c r="T66" i="6"/>
  <c r="X66" i="6"/>
  <c r="W66" i="6"/>
  <c r="N66" i="6"/>
  <c r="P66" i="6"/>
  <c r="L66" i="6"/>
  <c r="V66" i="6"/>
  <c r="H66" i="6"/>
  <c r="S66" i="6"/>
  <c r="J66" i="6"/>
  <c r="O66" i="6"/>
  <c r="M66" i="6"/>
  <c r="Q66" i="6"/>
  <c r="Z66" i="6"/>
  <c r="U66" i="6"/>
  <c r="Y66" i="6"/>
  <c r="G66" i="6"/>
  <c r="R66" i="6"/>
  <c r="I66" i="6"/>
  <c r="K66" i="6"/>
  <c r="W68" i="6" l="1"/>
  <c r="Z68" i="6"/>
  <c r="S68" i="6"/>
  <c r="N68" i="6"/>
  <c r="F68" i="6"/>
  <c r="H68" i="6"/>
  <c r="T68" i="6"/>
  <c r="R68" i="6"/>
  <c r="V68" i="6"/>
  <c r="J68" i="6"/>
  <c r="I68" i="6"/>
  <c r="G68" i="6"/>
  <c r="K68" i="6"/>
  <c r="Y68" i="6"/>
  <c r="X68" i="6"/>
  <c r="M68" i="6"/>
  <c r="U68" i="6"/>
  <c r="L68" i="6"/>
  <c r="Q68" i="6"/>
  <c r="P68" i="6"/>
  <c r="O68" i="6"/>
  <c r="V70" i="6"/>
  <c r="Z70" i="6"/>
  <c r="Y70" i="6"/>
  <c r="R70" i="6"/>
  <c r="K70" i="6"/>
  <c r="S70" i="6"/>
  <c r="X70" i="6"/>
  <c r="N70" i="6"/>
  <c r="P70" i="6"/>
  <c r="M70" i="6"/>
  <c r="I70" i="6"/>
  <c r="G70" i="6"/>
  <c r="U70" i="6"/>
  <c r="J70" i="6"/>
  <c r="Q70" i="6"/>
  <c r="W70" i="6"/>
  <c r="F70" i="6"/>
  <c r="T70" i="6"/>
  <c r="H70" i="6"/>
  <c r="L70" i="6"/>
  <c r="O70" i="6"/>
  <c r="R65" i="6"/>
  <c r="X65" i="6"/>
  <c r="V65" i="6"/>
  <c r="L65" i="6"/>
  <c r="F65" i="6"/>
  <c r="P65" i="6"/>
  <c r="I65" i="6"/>
  <c r="J65" i="6"/>
  <c r="H65" i="6"/>
  <c r="O65" i="6"/>
  <c r="T65" i="6"/>
  <c r="U65" i="6"/>
  <c r="G65" i="6"/>
  <c r="Z65" i="6"/>
  <c r="W65" i="6"/>
  <c r="S65" i="6"/>
  <c r="N65" i="6"/>
  <c r="Y65" i="6"/>
  <c r="K65" i="6"/>
  <c r="Q65" i="6"/>
  <c r="M65" i="6"/>
  <c r="T72" i="6"/>
  <c r="Q72" i="6"/>
  <c r="I72" i="6"/>
  <c r="U72" i="6"/>
  <c r="L72" i="6"/>
  <c r="N72" i="6"/>
  <c r="G72" i="6"/>
  <c r="W72" i="6"/>
  <c r="H72" i="6"/>
  <c r="Z72" i="6"/>
  <c r="M72" i="6"/>
  <c r="J72" i="6"/>
  <c r="F72" i="6"/>
  <c r="K72" i="6"/>
  <c r="S72" i="6"/>
  <c r="P72" i="6"/>
  <c r="R72" i="6"/>
  <c r="V72" i="6"/>
  <c r="Y72" i="6"/>
  <c r="O72" i="6"/>
  <c r="X72" i="6"/>
  <c r="P51" i="6" l="1"/>
  <c r="L51" i="6"/>
  <c r="M51" i="6"/>
  <c r="S51" i="6"/>
  <c r="U51" i="6"/>
  <c r="I51" i="6" l="1"/>
  <c r="O51" i="6"/>
  <c r="Q51" i="6"/>
  <c r="H51" i="6"/>
  <c r="G51" i="6"/>
  <c r="J470" i="10" l="1"/>
  <c r="D108" i="8" l="1"/>
  <c r="H470" i="10" l="1"/>
  <c r="AT197" i="11" l="1"/>
  <c r="AT181" i="11"/>
  <c r="AT242" i="11"/>
  <c r="AT271" i="11"/>
  <c r="AT251" i="11"/>
  <c r="AU441" i="10"/>
  <c r="AU414" i="10"/>
  <c r="AT194" i="11"/>
  <c r="AU458" i="10"/>
  <c r="AU448" i="10"/>
  <c r="AT244" i="11"/>
  <c r="AU430" i="10"/>
  <c r="AU439" i="10"/>
  <c r="AU431" i="10"/>
  <c r="AT223" i="11"/>
  <c r="AU434" i="10"/>
  <c r="AU422" i="10"/>
  <c r="AU425" i="10"/>
  <c r="AU450" i="10"/>
  <c r="AU432" i="10"/>
  <c r="AU417" i="10"/>
  <c r="AU452" i="10"/>
  <c r="AU443" i="10"/>
  <c r="AT253" i="11"/>
  <c r="AT219" i="11"/>
  <c r="AT247" i="11"/>
  <c r="AU447" i="10"/>
  <c r="AU435" i="10"/>
  <c r="AT240" i="11"/>
  <c r="AU460" i="10"/>
  <c r="AT260" i="11"/>
  <c r="AU451" i="10"/>
  <c r="AU455" i="10"/>
  <c r="AU424" i="10"/>
  <c r="AU438" i="10"/>
  <c r="AT263" i="11"/>
  <c r="AT243" i="11"/>
  <c r="AU442" i="10"/>
  <c r="AU429" i="10"/>
  <c r="AT215" i="11"/>
  <c r="AU444" i="10"/>
  <c r="AU419" i="10"/>
  <c r="AU416" i="10"/>
  <c r="AT239" i="11"/>
  <c r="AU462" i="10"/>
  <c r="AT272" i="11"/>
  <c r="AU421" i="10"/>
  <c r="AT224" i="11"/>
  <c r="AU457" i="10"/>
  <c r="AU453" i="10"/>
  <c r="AT246" i="11"/>
  <c r="AU413" i="10"/>
  <c r="AU436" i="10"/>
  <c r="AU423" i="10"/>
  <c r="AT183" i="11"/>
  <c r="AT241" i="11"/>
  <c r="AT227" i="11"/>
  <c r="AT184" i="11"/>
  <c r="AT186" i="11"/>
  <c r="AT250" i="11"/>
  <c r="AU445" i="10"/>
  <c r="AT236" i="11"/>
  <c r="AU461" i="10"/>
  <c r="AU446" i="10"/>
  <c r="AU454" i="10"/>
  <c r="AT266" i="11"/>
  <c r="AT226" i="11"/>
  <c r="AU459" i="10"/>
  <c r="AT238" i="11"/>
  <c r="AU449" i="10"/>
  <c r="AT212" i="11" l="1"/>
  <c r="AT256" i="11"/>
  <c r="AT252" i="11"/>
  <c r="AT258" i="11"/>
  <c r="AT274" i="11"/>
  <c r="AT169" i="11"/>
  <c r="AT216" i="11"/>
  <c r="AT167" i="11"/>
  <c r="AT245" i="11"/>
  <c r="AU428" i="10"/>
  <c r="AT192" i="11"/>
  <c r="AT235" i="11"/>
  <c r="AT196" i="11"/>
  <c r="AT188" i="11"/>
  <c r="AT228" i="11" l="1"/>
  <c r="AT166" i="11"/>
  <c r="AT161" i="11"/>
  <c r="AT163" i="11"/>
  <c r="AT208" i="11" l="1"/>
  <c r="AL158" i="11" l="1"/>
  <c r="AL104" i="11"/>
  <c r="AL14" i="11"/>
  <c r="AL24" i="11"/>
  <c r="AL23" i="11"/>
  <c r="AL25" i="11"/>
  <c r="AL28" i="11"/>
  <c r="AL13" i="11"/>
  <c r="AL15" i="11"/>
  <c r="AL19" i="11"/>
  <c r="AL22" i="11"/>
  <c r="AL18" i="11"/>
  <c r="AL21" i="11"/>
  <c r="AL12" i="11"/>
  <c r="AL130" i="11" l="1"/>
  <c r="AL117" i="11"/>
  <c r="AL57" i="11"/>
  <c r="AU57" i="11" s="1"/>
  <c r="AL62" i="11"/>
  <c r="AU62" i="11" s="1"/>
  <c r="AL29" i="11"/>
  <c r="AL138" i="11" l="1"/>
  <c r="AL56" i="11"/>
  <c r="AU56" i="11" s="1"/>
  <c r="AL81" i="11"/>
  <c r="AL77" i="11"/>
  <c r="AL107" i="11"/>
  <c r="AL154" i="11"/>
  <c r="AL148" i="11"/>
  <c r="AL49" i="11"/>
  <c r="AU49" i="11" s="1"/>
  <c r="AL157" i="11"/>
  <c r="AL135" i="11"/>
  <c r="AL59" i="11"/>
  <c r="AU59" i="11" s="1"/>
  <c r="AL152" i="11"/>
  <c r="AL115" i="11"/>
  <c r="AL45" i="11"/>
  <c r="AU45" i="11" s="1"/>
  <c r="AL86" i="11"/>
  <c r="AL74" i="11"/>
  <c r="AL116" i="11"/>
  <c r="AL89" i="11"/>
  <c r="AL79" i="11"/>
  <c r="I290" i="11"/>
  <c r="AL9" i="11"/>
  <c r="AL72" i="11"/>
  <c r="AU72" i="11" s="1"/>
  <c r="AL47" i="11"/>
  <c r="AU47" i="11" s="1"/>
  <c r="AL54" i="11"/>
  <c r="AU54" i="11" s="1"/>
  <c r="AL125" i="11"/>
  <c r="AL111" i="11"/>
  <c r="AL132" i="11"/>
  <c r="AL60" i="11"/>
  <c r="AU60" i="11" s="1"/>
  <c r="AL41" i="11"/>
  <c r="AL55" i="11"/>
  <c r="AU55" i="11" s="1"/>
  <c r="AL121" i="11"/>
  <c r="AL66" i="11"/>
  <c r="AU66" i="11" s="1"/>
  <c r="AL34" i="11"/>
  <c r="AL143" i="11"/>
  <c r="AL150" i="11"/>
  <c r="AL65" i="11"/>
  <c r="AU65" i="11" s="1"/>
  <c r="AL153" i="11"/>
  <c r="AL85" i="11"/>
  <c r="AL61" i="11"/>
  <c r="AU61" i="11" s="1"/>
  <c r="AL101" i="11"/>
  <c r="AL140" i="11"/>
  <c r="AL36" i="11"/>
  <c r="AL139" i="11"/>
  <c r="AL48" i="11"/>
  <c r="AU48" i="11" s="1"/>
  <c r="AL94" i="11"/>
  <c r="AL145" i="11"/>
  <c r="J290" i="11"/>
  <c r="AL156" i="11"/>
  <c r="AL43" i="11"/>
  <c r="AL108" i="11"/>
  <c r="AL37" i="11"/>
  <c r="AL151" i="11"/>
  <c r="AL142" i="11"/>
  <c r="AL88" i="11"/>
  <c r="AL46" i="11"/>
  <c r="AU46" i="11" s="1"/>
  <c r="AL63" i="11"/>
  <c r="AU63" i="11" s="1"/>
  <c r="AL105" i="11"/>
  <c r="AL33" i="11"/>
  <c r="AL75" i="11"/>
  <c r="AL127" i="11"/>
  <c r="AL102" i="11"/>
  <c r="AL42" i="11"/>
  <c r="AL10" i="11"/>
  <c r="AL155" i="11"/>
  <c r="AL92" i="11"/>
  <c r="AL124" i="11"/>
  <c r="AL123" i="11"/>
  <c r="AL136" i="11"/>
  <c r="AL53" i="11"/>
  <c r="AU53" i="11" s="1"/>
  <c r="AL91" i="11"/>
  <c r="AL80" i="11"/>
  <c r="AL71" i="11"/>
  <c r="AU71" i="11" s="1"/>
  <c r="AL76" i="11"/>
  <c r="AL51" i="11"/>
  <c r="AU51" i="11" s="1"/>
  <c r="AL128" i="11"/>
  <c r="AL129" i="11"/>
  <c r="AL126" i="11"/>
  <c r="AL70" i="11"/>
  <c r="AU70" i="11" s="1"/>
  <c r="AL100" i="11"/>
  <c r="AL78" i="11"/>
  <c r="AL119" i="11"/>
  <c r="AL149" i="11"/>
  <c r="AL93" i="11"/>
  <c r="AL67" i="11"/>
  <c r="AU67" i="11" s="1"/>
  <c r="AL58" i="11"/>
  <c r="AU58" i="11" s="1"/>
  <c r="AL68" i="11"/>
  <c r="AU68" i="11" s="1"/>
  <c r="AL52" i="11"/>
  <c r="AU52" i="11" s="1"/>
  <c r="AL134" i="11"/>
  <c r="AL113" i="11"/>
  <c r="AL146" i="11"/>
  <c r="AL87" i="11"/>
  <c r="AL40" i="11"/>
  <c r="AL118" i="11"/>
  <c r="AL50" i="11"/>
  <c r="AU50" i="11" s="1"/>
  <c r="AL64" i="11"/>
  <c r="AU64" i="11" s="1"/>
  <c r="AL95" i="11"/>
  <c r="AL99" i="11"/>
  <c r="AL147" i="11"/>
  <c r="AL69" i="11"/>
  <c r="AU69" i="11" s="1"/>
  <c r="AL39" i="11"/>
  <c r="AL122" i="11"/>
  <c r="AN27" i="10" l="1"/>
  <c r="AN19" i="10"/>
  <c r="AN14" i="10"/>
  <c r="AN22" i="10"/>
  <c r="AN25" i="10"/>
  <c r="AN11" i="10"/>
  <c r="AN16" i="10"/>
  <c r="AN18" i="10"/>
  <c r="AN21" i="10"/>
  <c r="AN13" i="10"/>
  <c r="AN17" i="10"/>
  <c r="AN10" i="10" l="1"/>
  <c r="AN9" i="10"/>
  <c r="AN411" i="10" l="1"/>
  <c r="AN409" i="10"/>
  <c r="AN407" i="10"/>
  <c r="AN408" i="10"/>
  <c r="AN410" i="10"/>
  <c r="AU410" i="10" l="1"/>
  <c r="AV410" i="10" s="1"/>
  <c r="AU409" i="10"/>
  <c r="AV409" i="10" s="1"/>
  <c r="AU408" i="10"/>
  <c r="AV408" i="10" s="1"/>
  <c r="AU411" i="10"/>
  <c r="AV411" i="10" s="1"/>
  <c r="AU407" i="10"/>
  <c r="AV407" i="10" s="1"/>
  <c r="AN24" i="10"/>
  <c r="AU25" i="10" l="1"/>
  <c r="AV25" i="10" s="1"/>
  <c r="AU18" i="10"/>
  <c r="AV18" i="10" s="1"/>
  <c r="AU13" i="10"/>
  <c r="AV13" i="10" s="1"/>
  <c r="AU22" i="10"/>
  <c r="AV22" i="10" s="1"/>
  <c r="AU9" i="10"/>
  <c r="AV9" i="10" s="1"/>
  <c r="AU10" i="10"/>
  <c r="AV10" i="10" s="1"/>
  <c r="AU16" i="10"/>
  <c r="AV16" i="10" s="1"/>
  <c r="AU21" i="10"/>
  <c r="AV21" i="10" s="1"/>
  <c r="AU17" i="10"/>
  <c r="AV17" i="10" s="1"/>
  <c r="AU14" i="10"/>
  <c r="AV14" i="10" s="1"/>
  <c r="AN406" i="10"/>
  <c r="AN476" i="10" s="1"/>
  <c r="AU11" i="10"/>
  <c r="AV11" i="10" s="1"/>
  <c r="AU19" i="10"/>
  <c r="AV19" i="10" s="1"/>
  <c r="AU24" i="10"/>
  <c r="AV24" i="10" s="1"/>
  <c r="AL32" i="11"/>
  <c r="AT22" i="11" l="1"/>
  <c r="AU22" i="11" s="1"/>
  <c r="S214" i="6"/>
  <c r="H214" i="6"/>
  <c r="AU406" i="10"/>
  <c r="AT41" i="11"/>
  <c r="AU41" i="11" s="1"/>
  <c r="AT119" i="11"/>
  <c r="AU119" i="11" s="1"/>
  <c r="AT85" i="11"/>
  <c r="AU85" i="11" s="1"/>
  <c r="T214" i="6"/>
  <c r="AT15" i="11"/>
  <c r="AU15" i="11" s="1"/>
  <c r="AT139" i="11"/>
  <c r="AU139" i="11" s="1"/>
  <c r="AT154" i="11"/>
  <c r="AU154" i="11" s="1"/>
  <c r="AT141" i="11"/>
  <c r="AU141" i="11" s="1"/>
  <c r="AT9" i="11"/>
  <c r="AU9" i="11" s="1"/>
  <c r="AT99" i="11"/>
  <c r="AU99" i="11" s="1"/>
  <c r="AT33" i="11"/>
  <c r="AU33" i="11" s="1"/>
  <c r="U214" i="6"/>
  <c r="AT75" i="11"/>
  <c r="AU75" i="11" s="1"/>
  <c r="AT134" i="11"/>
  <c r="AU134" i="11" s="1"/>
  <c r="AT144" i="11"/>
  <c r="AU144" i="11" s="1"/>
  <c r="N214" i="6"/>
  <c r="G214" i="6"/>
  <c r="AT35" i="11"/>
  <c r="AU35" i="11" s="1"/>
  <c r="AT80" i="11"/>
  <c r="AU80" i="11" s="1"/>
  <c r="AT138" i="11"/>
  <c r="AU138" i="11" s="1"/>
  <c r="AT153" i="11"/>
  <c r="AU153" i="11" s="1"/>
  <c r="AT155" i="11"/>
  <c r="AU155" i="11" s="1"/>
  <c r="AT140" i="11"/>
  <c r="AU140" i="11" s="1"/>
  <c r="AT29" i="11"/>
  <c r="AU29" i="11" s="1"/>
  <c r="K214" i="6"/>
  <c r="I214" i="6"/>
  <c r="AT73" i="11"/>
  <c r="AU73" i="11" s="1"/>
  <c r="P214" i="6"/>
  <c r="AT23" i="11"/>
  <c r="AU23" i="11" s="1"/>
  <c r="AT37" i="11"/>
  <c r="AU37" i="11" s="1"/>
  <c r="AT42" i="11"/>
  <c r="AU42" i="11" s="1"/>
  <c r="AT120" i="11"/>
  <c r="AU120" i="11" s="1"/>
  <c r="AT76" i="11"/>
  <c r="AU76" i="11" s="1"/>
  <c r="AT114" i="11"/>
  <c r="AU114" i="11" s="1"/>
  <c r="AT132" i="11"/>
  <c r="AU132" i="11" s="1"/>
  <c r="AT118" i="11"/>
  <c r="AU118" i="11" s="1"/>
  <c r="Q214" i="6"/>
  <c r="AT21" i="11"/>
  <c r="AU21" i="11" s="1"/>
  <c r="AT32" i="11"/>
  <c r="AU32" i="11" s="1"/>
  <c r="AT25" i="11"/>
  <c r="AU25" i="11" s="1"/>
  <c r="L214" i="6"/>
  <c r="AT150" i="11"/>
  <c r="AU150" i="11" s="1"/>
  <c r="AT79" i="11"/>
  <c r="AU79" i="11" s="1"/>
  <c r="AT136" i="11"/>
  <c r="AU136" i="11" s="1"/>
  <c r="AT117" i="11"/>
  <c r="AU117" i="11" s="1"/>
  <c r="AT30" i="11"/>
  <c r="AU30" i="11" s="1"/>
  <c r="AT108" i="11"/>
  <c r="AU108" i="11" s="1"/>
  <c r="W214" i="6"/>
  <c r="AT11" i="11"/>
  <c r="AU11" i="11" s="1"/>
  <c r="AT77" i="11"/>
  <c r="AU77" i="11" s="1"/>
  <c r="AT143" i="11"/>
  <c r="AU143" i="11" s="1"/>
  <c r="AT13" i="11"/>
  <c r="AU13" i="11" s="1"/>
  <c r="AT86" i="11"/>
  <c r="AU86" i="11" s="1"/>
  <c r="AT96" i="11"/>
  <c r="AU96" i="11" s="1"/>
  <c r="AT157" i="11"/>
  <c r="AU157" i="11" s="1"/>
  <c r="AT10" i="11"/>
  <c r="AU10" i="11" s="1"/>
  <c r="AT142" i="11"/>
  <c r="AU142" i="11" s="1"/>
  <c r="AT127" i="11"/>
  <c r="AU127" i="11" s="1"/>
  <c r="AT106" i="11"/>
  <c r="AU106" i="11" s="1"/>
  <c r="AT38" i="11"/>
  <c r="AU38" i="11" s="1"/>
  <c r="AT43" i="11"/>
  <c r="AU43" i="11" s="1"/>
  <c r="AT26" i="11"/>
  <c r="AU26" i="11" s="1"/>
  <c r="AT131" i="11"/>
  <c r="AU131" i="11" s="1"/>
  <c r="AT34" i="11"/>
  <c r="AU34" i="11" s="1"/>
  <c r="AT135" i="11"/>
  <c r="AU135" i="11" s="1"/>
  <c r="AT151" i="11"/>
  <c r="AU151" i="11" s="1"/>
  <c r="O214" i="6"/>
  <c r="AT87" i="11"/>
  <c r="AU87" i="11" s="1"/>
  <c r="AT24" i="11"/>
  <c r="AU24" i="11" s="1"/>
  <c r="AT36" i="11"/>
  <c r="AU36" i="11" s="1"/>
  <c r="AT158" i="11"/>
  <c r="AU158" i="11" s="1"/>
  <c r="AT28" i="11"/>
  <c r="AU28" i="11" s="1"/>
  <c r="M214" i="6"/>
  <c r="M215" i="6" s="1"/>
  <c r="P67" i="6"/>
  <c r="P197" i="6" s="1"/>
  <c r="M67" i="6"/>
  <c r="M197" i="6" s="1"/>
  <c r="N67" i="6"/>
  <c r="N197" i="6" s="1"/>
  <c r="Y67" i="6"/>
  <c r="J67" i="6"/>
  <c r="Z67" i="6"/>
  <c r="Z197" i="6" s="1"/>
  <c r="I67" i="6"/>
  <c r="I197" i="6" s="1"/>
  <c r="V67" i="6"/>
  <c r="W67" i="6"/>
  <c r="W197" i="6" s="1"/>
  <c r="Q67" i="6"/>
  <c r="Q197" i="6" s="1"/>
  <c r="K67" i="6"/>
  <c r="K197" i="6" s="1"/>
  <c r="H67" i="6"/>
  <c r="H197" i="6" s="1"/>
  <c r="X67" i="6"/>
  <c r="X197" i="6" s="1"/>
  <c r="O67" i="6"/>
  <c r="O197" i="6" s="1"/>
  <c r="U67" i="6"/>
  <c r="U197" i="6" s="1"/>
  <c r="F67" i="6"/>
  <c r="F197" i="6" s="1"/>
  <c r="L67" i="6"/>
  <c r="L197" i="6" s="1"/>
  <c r="T67" i="6"/>
  <c r="T197" i="6" s="1"/>
  <c r="S67" i="6"/>
  <c r="S197" i="6" s="1"/>
  <c r="R67" i="6"/>
  <c r="G67" i="6"/>
  <c r="G197" i="6" s="1"/>
  <c r="L215" i="6" l="1"/>
  <c r="V197" i="6"/>
  <c r="V215" i="6"/>
  <c r="Q215" i="6"/>
  <c r="J197" i="6"/>
  <c r="J215" i="6"/>
  <c r="R197" i="6"/>
  <c r="R215" i="6"/>
  <c r="Y215" i="6"/>
  <c r="Y197" i="6"/>
  <c r="P215" i="6"/>
  <c r="AV406" i="10"/>
  <c r="H215" i="6"/>
  <c r="Z214" i="6"/>
  <c r="Z215" i="6" s="1"/>
  <c r="I215" i="6"/>
  <c r="X214" i="6"/>
  <c r="X215" i="6" s="1"/>
  <c r="U215" i="6"/>
  <c r="S215" i="6"/>
  <c r="W215" i="6"/>
  <c r="K215" i="6"/>
  <c r="O215" i="6"/>
  <c r="G215" i="6"/>
  <c r="T215" i="6"/>
  <c r="N215" i="6"/>
  <c r="AO476" i="10" l="1"/>
  <c r="AV476" i="10" s="1"/>
  <c r="F214" i="6"/>
  <c r="E214" i="6" l="1"/>
  <c r="E215" i="6" s="1"/>
  <c r="F215" i="6"/>
  <c r="AL110" i="11" l="1"/>
  <c r="AL159" i="11" l="1"/>
  <c r="AU27" i="10" l="1"/>
  <c r="AV27" i="10" s="1"/>
  <c r="AL98" i="11"/>
  <c r="AL97" i="11"/>
  <c r="AL90" i="11"/>
  <c r="AL44" i="11"/>
  <c r="AL109" i="11"/>
  <c r="AL17" i="11"/>
  <c r="AL20" i="11"/>
  <c r="AL83" i="11"/>
  <c r="AL133" i="11"/>
  <c r="AT101" i="11" l="1"/>
  <c r="AU101" i="11" s="1"/>
  <c r="AN463" i="10"/>
  <c r="AN477" i="10" s="1"/>
  <c r="AL103" i="11"/>
  <c r="AL84" i="11"/>
  <c r="AT156" i="11"/>
  <c r="AU156" i="11" s="1"/>
  <c r="AT116" i="11"/>
  <c r="AU116" i="11" s="1"/>
  <c r="AL82" i="11"/>
  <c r="AL27" i="11"/>
  <c r="AL31" i="11"/>
  <c r="AN23" i="10"/>
  <c r="AN15" i="10"/>
  <c r="AN20" i="10"/>
  <c r="AL112" i="11"/>
  <c r="AN12" i="10"/>
  <c r="AN8" i="10" l="1"/>
  <c r="AN26" i="10"/>
  <c r="AN475" i="10"/>
  <c r="AT74" i="11"/>
  <c r="AU74" i="11" s="1"/>
  <c r="AT39" i="11"/>
  <c r="AU39" i="11" s="1"/>
  <c r="AT91" i="11"/>
  <c r="AU91" i="11" s="1"/>
  <c r="AN464" i="10"/>
  <c r="AN478" i="10" s="1"/>
  <c r="AT159" i="11"/>
  <c r="AU159" i="11" s="1"/>
  <c r="AT149" i="11"/>
  <c r="AU149" i="11" s="1"/>
  <c r="AT109" i="11"/>
  <c r="AU109" i="11" s="1"/>
  <c r="AT18" i="11"/>
  <c r="AU18" i="11" s="1"/>
  <c r="AT94" i="11"/>
  <c r="AU94" i="11" s="1"/>
  <c r="AT126" i="11"/>
  <c r="AU126" i="11" s="1"/>
  <c r="AL160" i="11"/>
  <c r="AT93" i="11"/>
  <c r="AU93" i="11" s="1"/>
  <c r="AT145" i="11"/>
  <c r="AU145" i="11" s="1"/>
  <c r="AT103" i="11"/>
  <c r="AU103" i="11" s="1"/>
  <c r="AU26" i="10"/>
  <c r="AV26" i="10" s="1"/>
  <c r="AT121" i="11"/>
  <c r="AU121" i="11" s="1"/>
  <c r="AT123" i="11"/>
  <c r="AU123" i="11" s="1"/>
  <c r="AU15" i="10"/>
  <c r="AV15" i="10" s="1"/>
  <c r="AT129" i="11"/>
  <c r="AU129" i="11" s="1"/>
  <c r="AT12" i="11"/>
  <c r="AU12" i="11" s="1"/>
  <c r="AT105" i="11"/>
  <c r="AU105" i="11" s="1"/>
  <c r="AT122" i="11"/>
  <c r="AU122" i="11" s="1"/>
  <c r="AT88" i="11"/>
  <c r="AU88" i="11" s="1"/>
  <c r="AU12" i="10"/>
  <c r="AV12" i="10" s="1"/>
  <c r="AT92" i="11"/>
  <c r="AU92" i="11" s="1"/>
  <c r="AT81" i="11"/>
  <c r="AU81" i="11" s="1"/>
  <c r="AL137" i="11"/>
  <c r="AT148" i="11"/>
  <c r="AU148" i="11" s="1"/>
  <c r="AT78" i="11"/>
  <c r="AU78" i="11" s="1"/>
  <c r="AT14" i="11"/>
  <c r="AU14" i="11" s="1"/>
  <c r="AT125" i="11"/>
  <c r="AU125" i="11" s="1"/>
  <c r="AT146" i="11"/>
  <c r="AU146" i="11" s="1"/>
  <c r="AT100" i="11"/>
  <c r="AU100" i="11" s="1"/>
  <c r="AU20" i="10"/>
  <c r="AV20" i="10" s="1"/>
  <c r="AT40" i="11"/>
  <c r="AU40" i="11" s="1"/>
  <c r="AT95" i="11"/>
  <c r="AU95" i="11" s="1"/>
  <c r="AT17" i="11"/>
  <c r="AU17" i="11" s="1"/>
  <c r="AT128" i="11"/>
  <c r="AU128" i="11" s="1"/>
  <c r="AU8" i="10"/>
  <c r="AV8" i="10" s="1"/>
  <c r="AU23" i="10"/>
  <c r="AV23" i="10" s="1"/>
  <c r="AT90" i="11"/>
  <c r="AU90" i="11" s="1"/>
  <c r="AT102" i="11"/>
  <c r="AU102" i="11" s="1"/>
  <c r="AT124" i="11"/>
  <c r="AU124" i="11" s="1"/>
  <c r="AT115" i="11"/>
  <c r="AU115" i="11" s="1"/>
  <c r="AT152" i="11"/>
  <c r="AU152" i="11" s="1"/>
  <c r="E36" i="9"/>
  <c r="AT19" i="11"/>
  <c r="AU19" i="11" s="1"/>
  <c r="AT130" i="11"/>
  <c r="AU130" i="11" s="1"/>
  <c r="AT107" i="11"/>
  <c r="AU107" i="11" s="1"/>
  <c r="AT133" i="11"/>
  <c r="AU133" i="11" s="1"/>
  <c r="AT113" i="11"/>
  <c r="AU113" i="11" s="1"/>
  <c r="AL16" i="11"/>
  <c r="AT83" i="11"/>
  <c r="AU83" i="11" s="1"/>
  <c r="AT147" i="11"/>
  <c r="AU147" i="11" s="1"/>
  <c r="AT110" i="11"/>
  <c r="AU110" i="11" s="1"/>
  <c r="AT104" i="11"/>
  <c r="AU104" i="11" s="1"/>
  <c r="AT89" i="11"/>
  <c r="AU89" i="11" s="1"/>
  <c r="AT111" i="11"/>
  <c r="AU111" i="11" s="1"/>
  <c r="AT112" i="11" l="1"/>
  <c r="AU112" i="11" s="1"/>
  <c r="AT31" i="11"/>
  <c r="AU31" i="11" s="1"/>
  <c r="AT98" i="11"/>
  <c r="AU98" i="11" s="1"/>
  <c r="AT84" i="11"/>
  <c r="AU84" i="11" s="1"/>
  <c r="AT97" i="11"/>
  <c r="AU97" i="11" s="1"/>
  <c r="AT20" i="11"/>
  <c r="AU20" i="11" s="1"/>
  <c r="AN479" i="10"/>
  <c r="AT137" i="11" l="1"/>
  <c r="AU137" i="11" s="1"/>
  <c r="AT160" i="11"/>
  <c r="AU160" i="11" s="1"/>
  <c r="AU464" i="10"/>
  <c r="AV464" i="10" s="1"/>
  <c r="E63" i="9"/>
  <c r="E64" i="9" s="1"/>
  <c r="AO478" i="10"/>
  <c r="AV478" i="10" s="1"/>
  <c r="AT16" i="11"/>
  <c r="AU16" i="11" s="1"/>
  <c r="AT82" i="11"/>
  <c r="AU82" i="11" s="1"/>
  <c r="AT44" i="11"/>
  <c r="AU44" i="11" s="1"/>
  <c r="AT27" i="11"/>
  <c r="AU27" i="11" s="1"/>
  <c r="AO475" i="10"/>
  <c r="F51" i="6" l="1"/>
  <c r="AV475" i="10"/>
  <c r="AL292" i="11"/>
  <c r="W217" i="6" l="1"/>
  <c r="G217" i="6"/>
  <c r="H217" i="6"/>
  <c r="T51" i="6"/>
  <c r="O217" i="6"/>
  <c r="Z51" i="6"/>
  <c r="K51" i="6"/>
  <c r="Z217" i="6"/>
  <c r="T217" i="6"/>
  <c r="U217" i="6"/>
  <c r="L217" i="6"/>
  <c r="I217" i="6"/>
  <c r="N217" i="6"/>
  <c r="X217" i="6"/>
  <c r="AL293" i="11"/>
  <c r="E50" i="6"/>
  <c r="K217" i="6"/>
  <c r="N51" i="6"/>
  <c r="M217" i="6"/>
  <c r="Q217" i="6"/>
  <c r="X51" i="6"/>
  <c r="S217" i="6"/>
  <c r="P217" i="6"/>
  <c r="E51" i="6" l="1"/>
  <c r="E200" i="6"/>
  <c r="F217" i="6" l="1"/>
  <c r="E217" i="6" s="1"/>
  <c r="Y200" i="6"/>
  <c r="K200" i="6"/>
  <c r="R200" i="6"/>
  <c r="V200" i="6"/>
  <c r="X200" i="6"/>
  <c r="O200" i="6"/>
  <c r="L200" i="6"/>
  <c r="N200" i="6"/>
  <c r="M200" i="6"/>
  <c r="G200" i="6"/>
  <c r="Z200" i="6"/>
  <c r="U200" i="6"/>
  <c r="Q200" i="6"/>
  <c r="H200" i="6"/>
  <c r="P200" i="6"/>
  <c r="T200" i="6"/>
  <c r="S200" i="6"/>
  <c r="I200" i="6"/>
  <c r="W200" i="6"/>
  <c r="F200" i="6"/>
  <c r="J200" i="6"/>
  <c r="AO477" i="10" l="1"/>
  <c r="AU463" i="10"/>
  <c r="E218" i="6" l="1"/>
  <c r="K199" i="6"/>
  <c r="K218" i="6" s="1"/>
  <c r="Y199" i="6"/>
  <c r="Y218" i="6" s="1"/>
  <c r="H199" i="6"/>
  <c r="H218" i="6" s="1"/>
  <c r="V199" i="6"/>
  <c r="V218" i="6" s="1"/>
  <c r="N199" i="6"/>
  <c r="N218" i="6" s="1"/>
  <c r="W199" i="6"/>
  <c r="W218" i="6" s="1"/>
  <c r="Q199" i="6"/>
  <c r="Q218" i="6" s="1"/>
  <c r="S199" i="6"/>
  <c r="S218" i="6" s="1"/>
  <c r="J199" i="6"/>
  <c r="J218" i="6" s="1"/>
  <c r="I199" i="6"/>
  <c r="I218" i="6" s="1"/>
  <c r="X199" i="6"/>
  <c r="X218" i="6" s="1"/>
  <c r="L199" i="6"/>
  <c r="L218" i="6" s="1"/>
  <c r="M199" i="6"/>
  <c r="M218" i="6" s="1"/>
  <c r="U199" i="6"/>
  <c r="U218" i="6" s="1"/>
  <c r="T199" i="6"/>
  <c r="T218" i="6" s="1"/>
  <c r="F199" i="6"/>
  <c r="F218" i="6" s="1"/>
  <c r="Z199" i="6"/>
  <c r="Z218" i="6" s="1"/>
  <c r="O199" i="6"/>
  <c r="O218" i="6" s="1"/>
  <c r="P199" i="6"/>
  <c r="P218" i="6" s="1"/>
  <c r="R199" i="6"/>
  <c r="R218" i="6" s="1"/>
  <c r="G199" i="6"/>
  <c r="G218" i="6" s="1"/>
  <c r="AV463" i="10"/>
  <c r="AV477" i="10"/>
  <c r="AO479" i="10"/>
  <c r="AV479" i="10" s="1"/>
  <c r="AU277" i="10" l="1"/>
  <c r="AU276" i="10"/>
  <c r="E290" i="11"/>
  <c r="F108" i="8" l="1"/>
  <c r="AL239" i="11"/>
  <c r="AU239" i="11" s="1"/>
  <c r="AL226" i="11"/>
  <c r="AU226" i="11" s="1"/>
  <c r="AL194" i="11"/>
  <c r="AU194" i="11" s="1"/>
  <c r="AL243" i="11"/>
  <c r="AU243" i="11" s="1"/>
  <c r="AL240" i="11"/>
  <c r="AU240" i="11" s="1"/>
  <c r="AL238" i="11"/>
  <c r="AU238" i="11" s="1"/>
  <c r="AL260" i="11"/>
  <c r="AU260" i="11" s="1"/>
  <c r="AL244" i="11"/>
  <c r="AU244" i="11" s="1"/>
  <c r="AL223" i="11"/>
  <c r="AU223" i="11" s="1"/>
  <c r="AL183" i="11"/>
  <c r="AU183" i="11" s="1"/>
  <c r="AL258" i="11"/>
  <c r="AU258" i="11" s="1"/>
  <c r="AL197" i="11"/>
  <c r="AU197" i="11" s="1"/>
  <c r="AL247" i="11"/>
  <c r="AU247" i="11" s="1"/>
  <c r="AL241" i="11"/>
  <c r="AU241" i="11" s="1"/>
  <c r="AL216" i="11"/>
  <c r="AU216" i="11" s="1"/>
  <c r="AL250" i="11"/>
  <c r="AU250" i="11" s="1"/>
  <c r="AL164" i="11"/>
  <c r="AU164" i="11" s="1"/>
  <c r="AL235" i="11"/>
  <c r="AU235" i="11" s="1"/>
  <c r="AD290" i="11"/>
  <c r="F111" i="8"/>
  <c r="AL215" i="11"/>
  <c r="AU215" i="11" s="1"/>
  <c r="AL236" i="11"/>
  <c r="AU236" i="11" s="1"/>
  <c r="AC290" i="11"/>
  <c r="AL181" i="11"/>
  <c r="AU181" i="11" s="1"/>
  <c r="AL245" i="11"/>
  <c r="AU245" i="11" s="1"/>
  <c r="AL271" i="11"/>
  <c r="AU271" i="11" s="1"/>
  <c r="AJ290" i="11"/>
  <c r="AL274" i="11"/>
  <c r="AU274" i="11" s="1"/>
  <c r="AL184" i="11"/>
  <c r="AU184" i="11" s="1"/>
  <c r="AL227" i="11"/>
  <c r="AU227" i="11" s="1"/>
  <c r="AL186" i="11"/>
  <c r="AU186" i="11" s="1"/>
  <c r="AB290" i="11"/>
  <c r="AL256" i="11"/>
  <c r="AU256" i="11" s="1"/>
  <c r="AL246" i="11"/>
  <c r="AU246" i="11" s="1"/>
  <c r="AA290" i="11"/>
  <c r="AL242" i="11"/>
  <c r="AU242" i="11" s="1"/>
  <c r="AL272" i="11"/>
  <c r="AU272" i="11" s="1"/>
  <c r="AL219" i="11"/>
  <c r="AU219" i="11" s="1"/>
  <c r="E293" i="11"/>
  <c r="E294" i="11"/>
  <c r="E39" i="6" l="1"/>
  <c r="E48" i="6"/>
  <c r="E38" i="6"/>
  <c r="E40" i="6"/>
  <c r="E41" i="6"/>
  <c r="E43" i="6"/>
  <c r="E47" i="6"/>
  <c r="E44" i="6"/>
  <c r="E45" i="6"/>
  <c r="E46" i="6"/>
  <c r="E42" i="6"/>
  <c r="G470" i="10"/>
  <c r="AL266" i="11"/>
  <c r="AU266" i="11" s="1"/>
  <c r="AL263" i="11" l="1"/>
  <c r="AU263" i="11" s="1"/>
  <c r="O290" i="11"/>
  <c r="G474" i="10"/>
  <c r="G473" i="10"/>
  <c r="K290" i="11"/>
  <c r="AK290" i="11"/>
  <c r="W290" i="11"/>
  <c r="AL224" i="11"/>
  <c r="AU224" i="11" s="1"/>
  <c r="Y290" i="11"/>
  <c r="AF290" i="11"/>
  <c r="AL252" i="11"/>
  <c r="AU252" i="11" s="1"/>
  <c r="AU426" i="10" l="1"/>
  <c r="U290" i="11"/>
  <c r="AL161" i="11"/>
  <c r="AL167" i="11"/>
  <c r="AU167" i="11" s="1"/>
  <c r="L290" i="11"/>
  <c r="AL188" i="11"/>
  <c r="AU188" i="11" s="1"/>
  <c r="Q290" i="11"/>
  <c r="Z290" i="11"/>
  <c r="AH290" i="11"/>
  <c r="AL196" i="11"/>
  <c r="AU196" i="11" s="1"/>
  <c r="AI290" i="11"/>
  <c r="AL253" i="11"/>
  <c r="AU253" i="11" s="1"/>
  <c r="E211" i="6" l="1"/>
  <c r="AU249" i="10"/>
  <c r="AU278" i="10"/>
  <c r="AU131" i="10"/>
  <c r="AU366" i="10"/>
  <c r="AU28" i="10"/>
  <c r="E205" i="6"/>
  <c r="V290" i="11"/>
  <c r="X290" i="11"/>
  <c r="AB190" i="6"/>
  <c r="AH190" i="6"/>
  <c r="AC190" i="6"/>
  <c r="AI190" i="6"/>
  <c r="AF190" i="6"/>
  <c r="AG190" i="6"/>
  <c r="AA190" i="6"/>
  <c r="AD190" i="6"/>
  <c r="AJ190" i="6"/>
  <c r="AE190" i="6"/>
  <c r="AL192" i="11"/>
  <c r="AU192" i="11" s="1"/>
  <c r="T290" i="11"/>
  <c r="F290" i="11"/>
  <c r="AL208" i="11"/>
  <c r="AU208" i="11" s="1"/>
  <c r="R290" i="11"/>
  <c r="AG290" i="11"/>
  <c r="AU161" i="11"/>
  <c r="AL169" i="11"/>
  <c r="AU169" i="11" s="1"/>
  <c r="N290" i="11"/>
  <c r="AL228" i="11"/>
  <c r="AU228" i="11" s="1"/>
  <c r="P290" i="11"/>
  <c r="AL163" i="11"/>
  <c r="AU163" i="11" s="1"/>
  <c r="AC205" i="6" l="1"/>
  <c r="AF205" i="6"/>
  <c r="AU465" i="10"/>
  <c r="E209" i="6"/>
  <c r="AH205" i="6"/>
  <c r="AU95" i="10"/>
  <c r="AA205" i="6"/>
  <c r="AD205" i="6"/>
  <c r="AI205" i="6"/>
  <c r="AG205" i="6"/>
  <c r="AB205" i="6"/>
  <c r="AE205" i="6"/>
  <c r="AJ205" i="6"/>
  <c r="AL251" i="11"/>
  <c r="AU251" i="11" s="1"/>
  <c r="AE290" i="11"/>
  <c r="E61" i="9"/>
  <c r="AL203" i="11"/>
  <c r="AU279" i="10" l="1"/>
  <c r="AT276" i="11"/>
  <c r="AU468" i="10"/>
  <c r="E65" i="9"/>
  <c r="E66" i="9" s="1"/>
  <c r="AL295" i="11"/>
  <c r="AO473" i="10"/>
  <c r="AU177" i="10"/>
  <c r="AU470" i="10" l="1"/>
  <c r="AT203" i="11"/>
  <c r="G290" i="11"/>
  <c r="AL276" i="11"/>
  <c r="AU276" i="11" s="1"/>
  <c r="AT290" i="11" l="1"/>
  <c r="AU203" i="11"/>
  <c r="AO472" i="10" l="1"/>
  <c r="AL294" i="11"/>
  <c r="AA211" i="6" l="1"/>
  <c r="AC211" i="6"/>
  <c r="AJ211" i="6"/>
  <c r="AE211" i="6"/>
  <c r="AI211" i="6"/>
  <c r="AG211" i="6"/>
  <c r="AF211" i="6"/>
  <c r="AH211" i="6"/>
  <c r="AD211" i="6"/>
  <c r="AB211" i="6"/>
  <c r="AB209" i="6" l="1"/>
  <c r="AJ209" i="6"/>
  <c r="AH209" i="6"/>
  <c r="AC209" i="6"/>
  <c r="AI209" i="6"/>
  <c r="AA209" i="6"/>
  <c r="AG209" i="6"/>
  <c r="AF209" i="6"/>
  <c r="AD209" i="6"/>
  <c r="AE209" i="6"/>
  <c r="AL212" i="11" l="1"/>
  <c r="AU212" i="11" s="1"/>
  <c r="S290" i="11"/>
  <c r="J108" i="8" l="1"/>
  <c r="AN443" i="10"/>
  <c r="AV443" i="10" s="1"/>
  <c r="AN465" i="10"/>
  <c r="AI108" i="8" l="1"/>
  <c r="AN426" i="10"/>
  <c r="AV426" i="10" s="1"/>
  <c r="AN461" i="10"/>
  <c r="AV461" i="10" s="1"/>
  <c r="AN423" i="10"/>
  <c r="AV423" i="10" s="1"/>
  <c r="AN438" i="10"/>
  <c r="AV438" i="10" s="1"/>
  <c r="AN177" i="10"/>
  <c r="AV177" i="10" s="1"/>
  <c r="AN279" i="10"/>
  <c r="AV279" i="10" s="1"/>
  <c r="AN453" i="10"/>
  <c r="AV453" i="10" s="1"/>
  <c r="AN446" i="10"/>
  <c r="AV446" i="10" s="1"/>
  <c r="AN445" i="10"/>
  <c r="AV445" i="10" s="1"/>
  <c r="W108" i="8"/>
  <c r="AN460" i="10"/>
  <c r="AV460" i="10" s="1"/>
  <c r="AN428" i="10"/>
  <c r="AV428" i="10" s="1"/>
  <c r="AN424" i="10"/>
  <c r="AV424" i="10" s="1"/>
  <c r="AN366" i="10"/>
  <c r="AV366" i="10" s="1"/>
  <c r="I108" i="8"/>
  <c r="R108" i="8"/>
  <c r="AN425" i="10"/>
  <c r="AV425" i="10" s="1"/>
  <c r="AN457" i="10"/>
  <c r="AV457" i="10" s="1"/>
  <c r="AN419" i="10"/>
  <c r="AV419" i="10" s="1"/>
  <c r="AN430" i="10"/>
  <c r="AV430" i="10" s="1"/>
  <c r="X108" i="8"/>
  <c r="AA108" i="8"/>
  <c r="AN421" i="10"/>
  <c r="AV421" i="10" s="1"/>
  <c r="K108" i="8"/>
  <c r="AD108" i="8"/>
  <c r="AN435" i="10"/>
  <c r="AV435" i="10" s="1"/>
  <c r="AN436" i="10"/>
  <c r="AV436" i="10" s="1"/>
  <c r="AN454" i="10"/>
  <c r="AV454" i="10" s="1"/>
  <c r="AN449" i="10"/>
  <c r="AV449" i="10" s="1"/>
  <c r="AN249" i="10"/>
  <c r="AV249" i="10" s="1"/>
  <c r="AN131" i="10"/>
  <c r="AV131" i="10" s="1"/>
  <c r="AB108" i="8"/>
  <c r="Z108" i="8"/>
  <c r="M108" i="8"/>
  <c r="AN448" i="10"/>
  <c r="AV448" i="10" s="1"/>
  <c r="AN451" i="10"/>
  <c r="AV451" i="10" s="1"/>
  <c r="AN452" i="10"/>
  <c r="AV452" i="10" s="1"/>
  <c r="AN432" i="10"/>
  <c r="AV432" i="10" s="1"/>
  <c r="N108" i="8"/>
  <c r="AC108" i="8"/>
  <c r="AN447" i="10"/>
  <c r="AV447" i="10" s="1"/>
  <c r="AN276" i="10"/>
  <c r="AV276" i="10" s="1"/>
  <c r="AN278" i="10"/>
  <c r="AV278" i="10" s="1"/>
  <c r="AN414" i="10"/>
  <c r="AV414" i="10" s="1"/>
  <c r="T108" i="8"/>
  <c r="Y108" i="8"/>
  <c r="AN462" i="10"/>
  <c r="AV462" i="10" s="1"/>
  <c r="AG108" i="8"/>
  <c r="AH108" i="8"/>
  <c r="AE108" i="8"/>
  <c r="S108" i="8"/>
  <c r="AN450" i="10"/>
  <c r="AV450" i="10" s="1"/>
  <c r="AN434" i="10"/>
  <c r="AV434" i="10" s="1"/>
  <c r="AN439" i="10"/>
  <c r="AV439" i="10" s="1"/>
  <c r="AN277" i="10"/>
  <c r="AV277" i="10" s="1"/>
  <c r="AN416" i="10"/>
  <c r="AV416" i="10" s="1"/>
  <c r="AN441" i="10"/>
  <c r="AV441" i="10" s="1"/>
  <c r="AN458" i="10"/>
  <c r="AV458" i="10" s="1"/>
  <c r="AN455" i="10"/>
  <c r="AV455" i="10" s="1"/>
  <c r="O108" i="8"/>
  <c r="U108" i="8"/>
  <c r="AN429" i="10"/>
  <c r="AV429" i="10" s="1"/>
  <c r="L108" i="8"/>
  <c r="V108" i="8"/>
  <c r="AN417" i="10"/>
  <c r="AV417" i="10" s="1"/>
  <c r="AF108" i="8"/>
  <c r="AN413" i="10"/>
  <c r="AV413" i="10" s="1"/>
  <c r="AN422" i="10"/>
  <c r="AV422" i="10" s="1"/>
  <c r="AN431" i="10"/>
  <c r="AV431" i="10" s="1"/>
  <c r="AB470" i="10"/>
  <c r="AN95" i="10"/>
  <c r="AV95" i="10" s="1"/>
  <c r="AN459" i="10"/>
  <c r="AV459" i="10" s="1"/>
  <c r="P108" i="8"/>
  <c r="AN442" i="10"/>
  <c r="AV442" i="10" s="1"/>
  <c r="AN444" i="10"/>
  <c r="AV444" i="10" s="1"/>
  <c r="Q108" i="8"/>
  <c r="AV465" i="10"/>
  <c r="K470" i="10"/>
  <c r="AN28" i="10"/>
  <c r="AF470" i="10"/>
  <c r="X470" i="10"/>
  <c r="Q470" i="10"/>
  <c r="V470" i="10"/>
  <c r="AG470" i="10"/>
  <c r="M470" i="10"/>
  <c r="Y470" i="10"/>
  <c r="T470" i="10"/>
  <c r="R470" i="10"/>
  <c r="AJ470" i="10"/>
  <c r="U470" i="10"/>
  <c r="AK470" i="10"/>
  <c r="AH470" i="10"/>
  <c r="AL470" i="10"/>
  <c r="Z470" i="10"/>
  <c r="N470" i="10"/>
  <c r="AC470" i="10"/>
  <c r="W470" i="10"/>
  <c r="AA470" i="10"/>
  <c r="AD470" i="10"/>
  <c r="S470" i="10"/>
  <c r="AM470" i="10"/>
  <c r="O470" i="10"/>
  <c r="P470" i="10"/>
  <c r="AI470" i="10"/>
  <c r="AE470" i="10"/>
  <c r="I470" i="10"/>
  <c r="AJ186" i="6" l="1"/>
  <c r="AD192" i="6"/>
  <c r="AC189" i="6"/>
  <c r="AG194" i="6"/>
  <c r="AH187" i="6"/>
  <c r="AE186" i="6"/>
  <c r="AA186" i="6"/>
  <c r="AD186" i="6"/>
  <c r="AB186" i="6"/>
  <c r="AG186" i="6"/>
  <c r="AI186" i="6"/>
  <c r="AC186" i="6"/>
  <c r="AH186" i="6"/>
  <c r="AF186" i="6"/>
  <c r="L470" i="10"/>
  <c r="AN468" i="10"/>
  <c r="AJ108" i="8"/>
  <c r="M290" i="11"/>
  <c r="AL166" i="11"/>
  <c r="AF188" i="6"/>
  <c r="AE188" i="6"/>
  <c r="AC188" i="6"/>
  <c r="AG188" i="6"/>
  <c r="AD188" i="6"/>
  <c r="AH188" i="6"/>
  <c r="AB188" i="6"/>
  <c r="AA188" i="6"/>
  <c r="AI188" i="6"/>
  <c r="AJ188" i="6"/>
  <c r="AD193" i="6"/>
  <c r="AI193" i="6"/>
  <c r="AE193" i="6"/>
  <c r="AJ193" i="6"/>
  <c r="AH193" i="6"/>
  <c r="AF193" i="6"/>
  <c r="AA193" i="6"/>
  <c r="AC193" i="6"/>
  <c r="AG193" i="6"/>
  <c r="AB193" i="6"/>
  <c r="AF192" i="6"/>
  <c r="AJ192" i="6"/>
  <c r="AE192" i="6"/>
  <c r="AA192" i="6"/>
  <c r="AH192" i="6"/>
  <c r="AG192" i="6"/>
  <c r="AB192" i="6"/>
  <c r="AF187" i="6"/>
  <c r="AG187" i="6"/>
  <c r="AA187" i="6"/>
  <c r="AN470" i="10"/>
  <c r="AN472" i="10"/>
  <c r="AV472" i="10" s="1"/>
  <c r="AV28" i="10"/>
  <c r="AI192" i="6" l="1"/>
  <c r="AC192" i="6"/>
  <c r="AJ189" i="6"/>
  <c r="AI189" i="6"/>
  <c r="AI187" i="6"/>
  <c r="AH189" i="6"/>
  <c r="AB187" i="6"/>
  <c r="AD189" i="6"/>
  <c r="AD187" i="6"/>
  <c r="AF189" i="6"/>
  <c r="AC187" i="6"/>
  <c r="AE189" i="6"/>
  <c r="AG189" i="6"/>
  <c r="AA189" i="6"/>
  <c r="AB189" i="6"/>
  <c r="AJ194" i="6"/>
  <c r="AE194" i="6"/>
  <c r="AA194" i="6"/>
  <c r="AF194" i="6"/>
  <c r="AI194" i="6"/>
  <c r="AD194" i="6"/>
  <c r="AE187" i="6"/>
  <c r="AC194" i="6"/>
  <c r="AJ187" i="6"/>
  <c r="AB194" i="6"/>
  <c r="AH194" i="6"/>
  <c r="AO474" i="10"/>
  <c r="AJ195" i="6"/>
  <c r="AI195" i="6"/>
  <c r="AG195" i="6"/>
  <c r="AD195" i="6"/>
  <c r="AC195" i="6"/>
  <c r="AB195" i="6"/>
  <c r="AH195" i="6"/>
  <c r="AA195" i="6"/>
  <c r="AF195" i="6"/>
  <c r="AE195" i="6"/>
  <c r="AB191" i="6"/>
  <c r="AI191" i="6"/>
  <c r="AG191" i="6"/>
  <c r="AH191" i="6"/>
  <c r="AA191" i="6"/>
  <c r="AE191" i="6"/>
  <c r="AD191" i="6"/>
  <c r="AF191" i="6"/>
  <c r="AC191" i="6"/>
  <c r="AJ191" i="6"/>
  <c r="AU166" i="11"/>
  <c r="AU290" i="11" s="1"/>
  <c r="AL290" i="11"/>
  <c r="AL296" i="11"/>
  <c r="AV468" i="10"/>
  <c r="AV470" i="10" s="1"/>
  <c r="AN473" i="10"/>
  <c r="AV473" i="10" s="1"/>
  <c r="AN474" i="10" l="1"/>
  <c r="AV474" i="10" s="1"/>
  <c r="AJ196" i="6"/>
  <c r="AJ197" i="6" s="1"/>
  <c r="AF196" i="6"/>
  <c r="AF197" i="6" s="1"/>
  <c r="AA196" i="6"/>
  <c r="AA197" i="6" s="1"/>
  <c r="AI196" i="6"/>
  <c r="AI206" i="6" s="1"/>
  <c r="AG196" i="6"/>
  <c r="AG197" i="6" s="1"/>
  <c r="AH196" i="6"/>
  <c r="AH197" i="6" s="1"/>
  <c r="AC196" i="6"/>
  <c r="AC206" i="6" s="1"/>
  <c r="AB196" i="6"/>
  <c r="AB197" i="6" s="1"/>
  <c r="AD196" i="6"/>
  <c r="AD197" i="6" s="1"/>
  <c r="AE196" i="6"/>
  <c r="AE197" i="6" s="1"/>
  <c r="AC197" i="6"/>
  <c r="AE206" i="6" l="1"/>
  <c r="AD206" i="6"/>
  <c r="AG206" i="6"/>
  <c r="AH206" i="6"/>
  <c r="AI197" i="6"/>
  <c r="E206" i="6" s="1"/>
  <c r="AF206" i="6"/>
  <c r="AJ206" i="6"/>
  <c r="AA206" i="6"/>
  <c r="AB206" i="6"/>
  <c r="E197" i="6" l="1"/>
  <c r="AJ111" i="8" l="1"/>
  <c r="E53" i="6" l="1"/>
  <c r="E52" i="6"/>
  <c r="AA201" i="6" s="1"/>
  <c r="AA210" i="6" l="1"/>
  <c r="AF202" i="6"/>
  <c r="AF212" i="6" s="1"/>
  <c r="AD202" i="6"/>
  <c r="AD212" i="6" s="1"/>
  <c r="AF201" i="6"/>
  <c r="AA202" i="6"/>
  <c r="AA203" i="6" s="1"/>
  <c r="AJ201" i="6"/>
  <c r="AG202" i="6"/>
  <c r="AG212" i="6" s="1"/>
  <c r="AI201" i="6"/>
  <c r="AI202" i="6"/>
  <c r="AI212" i="6" s="1"/>
  <c r="AB202" i="6"/>
  <c r="AB212" i="6" s="1"/>
  <c r="AC201" i="6"/>
  <c r="AJ202" i="6"/>
  <c r="AJ212" i="6" s="1"/>
  <c r="AB201" i="6"/>
  <c r="AE201" i="6"/>
  <c r="AG201" i="6"/>
  <c r="AC202" i="6"/>
  <c r="AC212" i="6" s="1"/>
  <c r="AE202" i="6"/>
  <c r="AE212" i="6" s="1"/>
  <c r="AD201" i="6"/>
  <c r="AH202" i="6"/>
  <c r="AH212" i="6" s="1"/>
  <c r="AH201" i="6"/>
  <c r="AA212" i="6"/>
  <c r="AE203" i="6" l="1"/>
  <c r="AE210" i="6"/>
  <c r="AB203" i="6"/>
  <c r="AB210" i="6"/>
  <c r="AC203" i="6"/>
  <c r="AC210" i="6"/>
  <c r="AI203" i="6"/>
  <c r="AI210" i="6"/>
  <c r="AJ203" i="6"/>
  <c r="AJ210" i="6"/>
  <c r="E212" i="6"/>
  <c r="AH203" i="6"/>
  <c r="AH210" i="6"/>
  <c r="AF203" i="6"/>
  <c r="AF210" i="6"/>
  <c r="AD203" i="6"/>
  <c r="AD210" i="6"/>
  <c r="E210" i="6"/>
  <c r="AG203" i="6"/>
  <c r="AG210" i="6"/>
  <c r="D111" i="8" l="1"/>
</calcChain>
</file>

<file path=xl/sharedStrings.xml><?xml version="1.0" encoding="utf-8"?>
<sst xmlns="http://schemas.openxmlformats.org/spreadsheetml/2006/main" count="10488" uniqueCount="2382">
  <si>
    <t>Reguliuojamosios veiklos ataskaitų patikros techninės užduoties 11.1 priedas</t>
  </si>
  <si>
    <t>ŠILUMOS IR VANDENS SEKTORIAI</t>
  </si>
  <si>
    <t>DARBO UŽMOKESČIO SĄNAUDŲ SUVESTINĖ</t>
  </si>
  <si>
    <t>NR.</t>
  </si>
  <si>
    <t>DARBUOTOJŲ SKAIČIUS</t>
  </si>
  <si>
    <t>PIRMINIS PRISKYRIMAS</t>
  </si>
  <si>
    <t>K1</t>
  </si>
  <si>
    <t>K2</t>
  </si>
  <si>
    <t>K3</t>
  </si>
  <si>
    <t>RVA SUMA</t>
  </si>
  <si>
    <t>RVA PRIEDAS</t>
  </si>
  <si>
    <t>A</t>
  </si>
  <si>
    <t>B</t>
  </si>
  <si>
    <t>C</t>
  </si>
  <si>
    <t>D</t>
  </si>
  <si>
    <t>E</t>
  </si>
  <si>
    <t>F</t>
  </si>
  <si>
    <t>G</t>
  </si>
  <si>
    <t>H</t>
  </si>
  <si>
    <t>I</t>
  </si>
  <si>
    <t>J</t>
  </si>
  <si>
    <t>IŠ VISO:</t>
  </si>
  <si>
    <t>X</t>
  </si>
  <si>
    <t>Stulpelis</t>
  </si>
  <si>
    <t>Aprašymas</t>
  </si>
  <si>
    <t>Eilės numeris</t>
  </si>
  <si>
    <t>Ataskaitinio laikotarpio personalo duomenys tokiu detalumu, kuriuo vykdomas darbo užmokesčio sąnaudų pirminis priskyrimas: pareigybė, skyrius, padalinys, DK dimensija, kt. (toliau - DU vienetas).</t>
  </si>
  <si>
    <t>1 pvz., jei priskyrimas vykdomas padalinių lygmeniu (pvz., visas padalinys priskiriamas vienai konkrečiai paslaugai konkrečioje sistemoje), vieno padalinio informacija pateikiama vienoje eilutėje.</t>
  </si>
  <si>
    <t>2 pvz., jei priskyrimas vykdomas pareigybių lygmeniu, pateikiamas pareigybių sąrašas.</t>
  </si>
  <si>
    <t>3 pvz., jei priskyrimas vykdomas ir padalinių, ir pareigybių lygmeniu, dalyje eilučių pateikiama padalinių informacija, kitoje dalyje - pareigybių informacija.</t>
  </si>
  <si>
    <t>4 pvz., jei atlyginimo kintama dalis kaupiama kaip bendras fondas, o konkretiems DU vienetams (paslaugoms) paskirstoma naudojant paskirstymo kriterijus, B stulpelyje fondo suma nurodoma vienoje eilutėje kaip atskiras DU vienetas.</t>
  </si>
  <si>
    <t>Svarbu: Atskiroje eilutėje atskleidžiamam DU vienetui neturi būti pritaikytas joks paskirstymo kriterijus.</t>
  </si>
  <si>
    <t xml:space="preserve">Vidutinis sąlyginis ataskaitinio laikotarpio darbuotojų skaičius B stulpelyje nurodytam DU vienetui (pareigybei, skyriui, padaliniui, DK dimensijai, kt.). </t>
  </si>
  <si>
    <t>B stulpelyje nurodyto DU vieneto (pareigybės, skyriaus, padalinio, DK dimensijos, kt.) pirminis priskyrimas: konkreti paslauga konkrečioje sistemoje arba Sąnaudų centras (netiesiogiai paslaugoms priskiriama grupė) arba Bendras veiklos užtikrinimas.</t>
  </si>
  <si>
    <t>DK darbo užmokesčio sąnaudų, atitinkančių B stulpelį nurodytą DU vienetą, ataskaitinio laikotarpio sąnaudų suma. Stulpelio duomenys turi sutapti su DK ir FA sąnaudų duomenimis.</t>
  </si>
  <si>
    <t>Darbuotojų priskyrimo ir/arba darbo užmokesčio sąnaudų koregavimai. Įterpiama tiek koregavimų stulpelių, kiek reikalinga koregavimams atskleisti.</t>
  </si>
  <si>
    <t>Stulpelių E ir F suma. Stulpelio duomenys turi sutapti su RVA duomenimis</t>
  </si>
  <si>
    <t>RVA priedai, su kurių duomenimis turi sutapti G stulpelio duomenys.</t>
  </si>
  <si>
    <t>F stulpelyje atskleistų koregavimų numeriai</t>
  </si>
  <si>
    <t>F stulpelyje atskleistų koregavimų turinio ir tikslo aprašymas</t>
  </si>
  <si>
    <t>Reguliuojamosios veiklos ataskaitų patikros techninės užduoties 11.2 priedas</t>
  </si>
  <si>
    <t>SĄNAUDŲ GRUPAVIMO SUVESTINĖ</t>
  </si>
  <si>
    <t>SĄNAUDŲ GRUPĖS IR POGRUPIAI</t>
  </si>
  <si>
    <t>DK SĄSKAITOS (DIMENSIJOS)</t>
  </si>
  <si>
    <t>ŠILUMOS SEKTORIUS</t>
  </si>
  <si>
    <t>I.</t>
  </si>
  <si>
    <t>ŠILUMOS ĮSIGIJIMO SĄNAUDOS</t>
  </si>
  <si>
    <t>I.1.</t>
  </si>
  <si>
    <t>Šilumos įsigijimo sąnaudos</t>
  </si>
  <si>
    <t>II.</t>
  </si>
  <si>
    <t>KURO SĄNAUDOS ENERGIJAI GAMINTI</t>
  </si>
  <si>
    <t>II.1.</t>
  </si>
  <si>
    <t>Gamtinių dujų įsigijimo sąnaudos</t>
  </si>
  <si>
    <t>II.2.</t>
  </si>
  <si>
    <t>Mazuto įsigijimo sąnaudos</t>
  </si>
  <si>
    <t>II.3.</t>
  </si>
  <si>
    <t>Medienos įsigijimo sąnaudos</t>
  </si>
  <si>
    <t>III.</t>
  </si>
  <si>
    <t>ELEKTROS ENERGIJOS TECHNOLOGINĖMS REIKMĖMS ĮSIGIJIMO SĄNAUDOS</t>
  </si>
  <si>
    <t>III.1.</t>
  </si>
  <si>
    <t>Elektros energijos technologinėms reikmėms įsigijimo sąnaudos</t>
  </si>
  <si>
    <t>III.2.</t>
  </si>
  <si>
    <t>Savuose šaltiniuose pagamintos elektros energijos technologijai sąnaudos</t>
  </si>
  <si>
    <t>IV.</t>
  </si>
  <si>
    <t>VANDENS TECHNOLOGINĖMS REIKMĖMS ĮSIGIJIMO IR NUOTEKŲ TVARKYMO SĄNAUDOS</t>
  </si>
  <si>
    <t>IV.1.</t>
  </si>
  <si>
    <t>Vandens technologinėms reikmėms įsigijimo sąnaudos</t>
  </si>
  <si>
    <t>IV.2.</t>
  </si>
  <si>
    <t>Nuotekų tvarkymo sąnaudos</t>
  </si>
  <si>
    <t>V.</t>
  </si>
  <si>
    <t>APYVARTINIŲ TARŠOS LEIDIMŲ ĮSIGIJIMO SĄNAUDOS</t>
  </si>
  <si>
    <t>V.1.</t>
  </si>
  <si>
    <t>Apyvartinių taršos leidimų įsigjimo sąnaudos</t>
  </si>
  <si>
    <t>VI.</t>
  </si>
  <si>
    <t>KITOS KINTAMOSIOS SĄNAUDOS</t>
  </si>
  <si>
    <t>VI.1.</t>
  </si>
  <si>
    <t>Pelenų tvarkymo (išvežimo, utilizavimo) sąnaudos</t>
  </si>
  <si>
    <t>VI.2.</t>
  </si>
  <si>
    <t>Energijos išteklių biržos operatoriaus teikiamų paslaugų sąnaudos</t>
  </si>
  <si>
    <t>VI.3.</t>
  </si>
  <si>
    <t>Gamtinių dujų biržos operatoriaus teikiamų paslaugų sąnaudos</t>
  </si>
  <si>
    <t>VI.4.</t>
  </si>
  <si>
    <t>Laboratoriniai tyrimai</t>
  </si>
  <si>
    <t>VI.5.</t>
  </si>
  <si>
    <t>Cheminės medžiagos technologijai</t>
  </si>
  <si>
    <t>VI.6.-...</t>
  </si>
  <si>
    <t>VII.</t>
  </si>
  <si>
    <t>VIII.</t>
  </si>
  <si>
    <t>EINAMOJO REMONTO IR APTARNAVIMO SĄNAUDOS</t>
  </si>
  <si>
    <t>VIII.1.</t>
  </si>
  <si>
    <t>Gamybos objektų einamojo remonto, aptarnavimo sąnaudos</t>
  </si>
  <si>
    <t>VIII.2.</t>
  </si>
  <si>
    <t>Tinklų einamojo remonto, aptarnavimo sąnaudos</t>
  </si>
  <si>
    <t>VIII.3.</t>
  </si>
  <si>
    <t>Šilumos punktų einamojo remonto, aptarnavimo sąnaudos</t>
  </si>
  <si>
    <t>VIII.4.</t>
  </si>
  <si>
    <t>IT aptarnavimo sąnaudos</t>
  </si>
  <si>
    <t>VIII.5.</t>
  </si>
  <si>
    <t>Kitų objektų (nurodyti) einamojo remonto, aptarnavimo sąnaudos</t>
  </si>
  <si>
    <t>VIII.6.</t>
  </si>
  <si>
    <t>Medžiagų, žaliavų sąnaudos gamybos objektams</t>
  </si>
  <si>
    <t>VIII.7.</t>
  </si>
  <si>
    <t>VIII.8.</t>
  </si>
  <si>
    <t>Medžiagų, žaliavų sąnaudos šilumos punktams</t>
  </si>
  <si>
    <t>VIII.9.</t>
  </si>
  <si>
    <t>Medžiagų, žaliavų sąnaudos IT</t>
  </si>
  <si>
    <t>VIII.10.</t>
  </si>
  <si>
    <t>Medžiagų, žaliavų sąnaudos kitiems objektams (nurodyti)</t>
  </si>
  <si>
    <t>VIII.11.</t>
  </si>
  <si>
    <t>Atsiskaitomųjų šilumos apskaitos prietaisų eksploatacijos sąnaudos</t>
  </si>
  <si>
    <t>VIII.12.</t>
  </si>
  <si>
    <t>Nuotolinės duomenų nuskaitymo ir perdavimo sistemos priežiūros sąnaudos</t>
  </si>
  <si>
    <t>VIII.13.</t>
  </si>
  <si>
    <t>Patalpų (ne administracinių) remonto, aptarnavimo sąnaudos</t>
  </si>
  <si>
    <t>VII.14.</t>
  </si>
  <si>
    <t>Rezervinio kuro saugojimo, atnaujinimo ir įsigijimo sąnaudos</t>
  </si>
  <si>
    <t>VIII.15.</t>
  </si>
  <si>
    <t>Mažaverčio inventoriaus sąnaudos</t>
  </si>
  <si>
    <t>VIII.16.</t>
  </si>
  <si>
    <t>Turto nuomos (ne šilumos ūkio nuomos, koncesijos sutarties objektų) sąnaudos</t>
  </si>
  <si>
    <t>VIII.17.</t>
  </si>
  <si>
    <t>Komunalinių paslaugų (elektros energija, vanduo, nuotekos, atliekos, t.t.) sąnaudos (ne administracinių patalpų)</t>
  </si>
  <si>
    <t>VIII.18.</t>
  </si>
  <si>
    <t>Transporto priemonių eksploatacinės sąnaudos</t>
  </si>
  <si>
    <t>VIII.19.</t>
  </si>
  <si>
    <t>Transporto priemonių kuro sąnaudos</t>
  </si>
  <si>
    <t>VIII.20.</t>
  </si>
  <si>
    <t>Muitinės ir ekspedijavimo paslaugų sąnaudos</t>
  </si>
  <si>
    <t>VIII.21.</t>
  </si>
  <si>
    <t>Metrologinės patikros sąnaudos (šilumos ir karšto vandens apskaitos prietaisų)</t>
  </si>
  <si>
    <t>IX.</t>
  </si>
  <si>
    <t>PERSONALO SĄNAUDOS</t>
  </si>
  <si>
    <t>IX.1.</t>
  </si>
  <si>
    <t>IX.2.</t>
  </si>
  <si>
    <t>Darbdavio įmokų Valstybinio socialinio draudimo fondo valdybai sąnaudos</t>
  </si>
  <si>
    <t>IX.3.</t>
  </si>
  <si>
    <t>Papildomo darbuotojų draudimo sąnaudos</t>
  </si>
  <si>
    <t>IX.4.</t>
  </si>
  <si>
    <t>Mokymų, kvalifikacijos kėlimo, studijų sąnaudos</t>
  </si>
  <si>
    <t>IX.5.</t>
  </si>
  <si>
    <t>Išeitinės pašalpos, kompensacijos</t>
  </si>
  <si>
    <t>IX.6.</t>
  </si>
  <si>
    <t>Apsauginiai ir darbo drabužiai</t>
  </si>
  <si>
    <t>IX.7.</t>
  </si>
  <si>
    <t>Kelionės sąnaudos</t>
  </si>
  <si>
    <t>IX.8.</t>
  </si>
  <si>
    <t>X.</t>
  </si>
  <si>
    <t>MOKESČIŲ SĄNAUDOS</t>
  </si>
  <si>
    <t>X.1.</t>
  </si>
  <si>
    <t>Žemės mokesčio sąnaudos</t>
  </si>
  <si>
    <t>X.2.</t>
  </si>
  <si>
    <t>Nekilnojamo turto mokesčio sąnaudos</t>
  </si>
  <si>
    <t>X.3.</t>
  </si>
  <si>
    <t>Aplinkos taršos mokesčio sąnaudos</t>
  </si>
  <si>
    <t>X.4.</t>
  </si>
  <si>
    <t>Valstybinių išteklių mokesčio sąnaudos</t>
  </si>
  <si>
    <t>X.5.</t>
  </si>
  <si>
    <t>Žyminio mokesčio sąnaudos</t>
  </si>
  <si>
    <t>X.6.</t>
  </si>
  <si>
    <t>Energetikos įstatyme numatytų mokesčių sąnaudos</t>
  </si>
  <si>
    <t>XI.</t>
  </si>
  <si>
    <t>FINANSINĖS SĄNAUDOS</t>
  </si>
  <si>
    <t>XI.1.</t>
  </si>
  <si>
    <t>Banko paslaugų (komisinių) sąnaudos</t>
  </si>
  <si>
    <t>XI.2.</t>
  </si>
  <si>
    <t>Palūkanų sąnaudos</t>
  </si>
  <si>
    <t>XI.3.</t>
  </si>
  <si>
    <t>Neigiamos mokėtinų ir gautinų sumų perkainojimo įtakos sąnaudos</t>
  </si>
  <si>
    <t>XII.</t>
  </si>
  <si>
    <t>ADMINISTRACINĖS SĄNAUDOS</t>
  </si>
  <si>
    <t>XII.1.</t>
  </si>
  <si>
    <t>Teisinės paslaugos</t>
  </si>
  <si>
    <t>XII.2.</t>
  </si>
  <si>
    <t>Konsultacinės paslaugos</t>
  </si>
  <si>
    <t>XII.3.</t>
  </si>
  <si>
    <t>Ryšių paslaugos</t>
  </si>
  <si>
    <t>XII.4.</t>
  </si>
  <si>
    <t>Pašto, pasiuntinių paslaugos</t>
  </si>
  <si>
    <t>XII.5.</t>
  </si>
  <si>
    <t>Kanceliarinės sąnaudos</t>
  </si>
  <si>
    <t>XII.6.</t>
  </si>
  <si>
    <t>Org.inventoriaus aptarnavimas, remontas</t>
  </si>
  <si>
    <t>XII.7.</t>
  </si>
  <si>
    <t>Profesinė literatūra, spauda</t>
  </si>
  <si>
    <t>XII.8.</t>
  </si>
  <si>
    <t>Komunalinės paslaugos (elektros energija, vanduo, nuotekos, šiukšlės, t.t.)</t>
  </si>
  <si>
    <t>XII.9.</t>
  </si>
  <si>
    <t>Patalpų priežiūros sąnaudos</t>
  </si>
  <si>
    <t>XIII.</t>
  </si>
  <si>
    <t>RINKODAROS IR PARDAVIMŲ SĄNAUDOS</t>
  </si>
  <si>
    <t>XIII.1.</t>
  </si>
  <si>
    <t>Reklamos paslaugoms (produktams) sąnaudos</t>
  </si>
  <si>
    <t>XIII.2.</t>
  </si>
  <si>
    <t>Privalomo vartotojų informavimo, įskaitant tinklalapio palaikymą, sąnaudos</t>
  </si>
  <si>
    <t>XIII.3.</t>
  </si>
  <si>
    <t>Prekės ženklo, įvaizdžio sąnaudos</t>
  </si>
  <si>
    <t>XIII.4.</t>
  </si>
  <si>
    <t>Rinkos tyrimų sąnaudos</t>
  </si>
  <si>
    <t>XIII.5.</t>
  </si>
  <si>
    <t>Sąskaitų vartotojams parengimo, pateikimo sąnaudos</t>
  </si>
  <si>
    <t>XIII.6.</t>
  </si>
  <si>
    <t>Vartotojų mokėjimų administravimo, surinkimo sąnaudos</t>
  </si>
  <si>
    <t>XIII.7.</t>
  </si>
  <si>
    <t>Reprezentacijos sąnaudos</t>
  </si>
  <si>
    <t>XIII.8.</t>
  </si>
  <si>
    <t>Kitos rinkodaros, pardavimų sąnaudos (nurodyti)</t>
  </si>
  <si>
    <t>XIV.</t>
  </si>
  <si>
    <t>ŠILUMOS ŪKIO TURTO NUOMOS, KONCESIJOS SĄNAUDOS</t>
  </si>
  <si>
    <t>XIV.1.</t>
  </si>
  <si>
    <t>Šilumos ūkio turto nuomos, koncesijos sąnaudos</t>
  </si>
  <si>
    <t>XV.</t>
  </si>
  <si>
    <t>KITOS PASTOVIOSIOS SĄNAUDOS</t>
  </si>
  <si>
    <t>XV.1.</t>
  </si>
  <si>
    <t>Turto draudimo sąnaudos</t>
  </si>
  <si>
    <t>XV.2.</t>
  </si>
  <si>
    <t>Veiklos rizikos draudimo sąnaudos</t>
  </si>
  <si>
    <t>XV.3.</t>
  </si>
  <si>
    <t>Audito (finansinių ataskaitų) sąnaudos</t>
  </si>
  <si>
    <t>XV.4.</t>
  </si>
  <si>
    <t>XV.5.</t>
  </si>
  <si>
    <t>Audito (kito) sąnaudos</t>
  </si>
  <si>
    <t>XV.6.</t>
  </si>
  <si>
    <t>Skolų išieškojimo sąnaudos</t>
  </si>
  <si>
    <t>XV.7.</t>
  </si>
  <si>
    <t>Narystės, stojamųjų įmokų sąnaudos</t>
  </si>
  <si>
    <t>XV.8.</t>
  </si>
  <si>
    <t>Likviduoto, nurašyto turto sąnaudos</t>
  </si>
  <si>
    <t>XV.9.</t>
  </si>
  <si>
    <t>XV.10.</t>
  </si>
  <si>
    <t>Labdara, parama, švietimas</t>
  </si>
  <si>
    <t>XV.11.</t>
  </si>
  <si>
    <t>Beviltiškos skolos</t>
  </si>
  <si>
    <t>XV.12.</t>
  </si>
  <si>
    <t>Priskaitytos baudos ir delspinigiai</t>
  </si>
  <si>
    <t>XV.13.</t>
  </si>
  <si>
    <t>Tantjemos</t>
  </si>
  <si>
    <t>XV.14.</t>
  </si>
  <si>
    <t>VANDENS SEKTORIUS</t>
  </si>
  <si>
    <t>1.</t>
  </si>
  <si>
    <t>Geriamojo vandens įsigijimo sąnaudos</t>
  </si>
  <si>
    <t>2.</t>
  </si>
  <si>
    <t>Nuotekų tvarkymo paslaugų pirkimo sąnaudos</t>
  </si>
  <si>
    <t>2.1.</t>
  </si>
  <si>
    <t>2.2.</t>
  </si>
  <si>
    <t>Dumblo tvarkymo paslaugų pirkimo sąnaudos</t>
  </si>
  <si>
    <t>3.</t>
  </si>
  <si>
    <t>Elektros energijos sąnaudos</t>
  </si>
  <si>
    <t>3.1.</t>
  </si>
  <si>
    <t>Elektros energija siurbliams,  orapūtėms, maišyklėms ir kitiems technologiniams įrenginiams</t>
  </si>
  <si>
    <t>3.2.</t>
  </si>
  <si>
    <t>Patalpų šildymo, apšvietimo, vėdinimo ir eksploatacijos elektros energijos sąnaudos</t>
  </si>
  <si>
    <t>4.</t>
  </si>
  <si>
    <t>Technologinių medžiagų ir technologinio kuro sąnaudos</t>
  </si>
  <si>
    <t>4.1.</t>
  </si>
  <si>
    <t>Technologinių medžiagų sąnaudos</t>
  </si>
  <si>
    <t>4.2.</t>
  </si>
  <si>
    <t>Technologinio kuro sąnaudos</t>
  </si>
  <si>
    <t>5.</t>
  </si>
  <si>
    <t>Kuro transportui sąnaudos</t>
  </si>
  <si>
    <t>5.1.</t>
  </si>
  <si>
    <t xml:space="preserve">Kuras mašinoms ir gamybiniam transportui (asenizacijos transporto priemonėms, transportui dumblui, vandeniui vežti, autobusams žmonėms vežti) </t>
  </si>
  <si>
    <t>5.2.</t>
  </si>
  <si>
    <t>Kuras lengviesiems automobiliams</t>
  </si>
  <si>
    <t>6.</t>
  </si>
  <si>
    <t>Šilumos energijos sąnaudos</t>
  </si>
  <si>
    <t>6.1.</t>
  </si>
  <si>
    <t>7.</t>
  </si>
  <si>
    <t>Einamojo remonto ir aptarnavimo sąnaudos</t>
  </si>
  <si>
    <t>7.1.</t>
  </si>
  <si>
    <t>Remonto medžiagų ir detalių  sąnaudos</t>
  </si>
  <si>
    <t>7.2.</t>
  </si>
  <si>
    <t>Remonto ir aptarnavimo paslaugų pirkimo sąnaudos</t>
  </si>
  <si>
    <t>7.3.</t>
  </si>
  <si>
    <t>7.4.</t>
  </si>
  <si>
    <t>7.5.</t>
  </si>
  <si>
    <t xml:space="preserve">Kitos techninio aptarnavimo ir patikros (kėlimo mechanizmų, energetikos įrenginių) paslaugos </t>
  </si>
  <si>
    <t>8.</t>
  </si>
  <si>
    <t>Nusidėvėjimo (amortizacijos) sąnaudos</t>
  </si>
  <si>
    <t>9.</t>
  </si>
  <si>
    <t>Personalo sąnaudos</t>
  </si>
  <si>
    <t>9.1.</t>
  </si>
  <si>
    <t>Darbo užmokesčio sąnaudos</t>
  </si>
  <si>
    <t>9.2.</t>
  </si>
  <si>
    <t>9.3.</t>
  </si>
  <si>
    <t>9.4.</t>
  </si>
  <si>
    <t>10.</t>
  </si>
  <si>
    <t>Mokesčių sąnaudos</t>
  </si>
  <si>
    <t>10.1.</t>
  </si>
  <si>
    <t>10.2.</t>
  </si>
  <si>
    <t>10.3.</t>
  </si>
  <si>
    <t>10.4.</t>
  </si>
  <si>
    <t>10.5.</t>
  </si>
  <si>
    <t>11.</t>
  </si>
  <si>
    <t>Finansinės sąnaudos</t>
  </si>
  <si>
    <t>11.1.</t>
  </si>
  <si>
    <t>11.2.</t>
  </si>
  <si>
    <t>Kitos finansinės sąnaudos</t>
  </si>
  <si>
    <t>12.</t>
  </si>
  <si>
    <t>Administracinės sąnaudos</t>
  </si>
  <si>
    <t>12.1.</t>
  </si>
  <si>
    <t>12.2.</t>
  </si>
  <si>
    <t>12.3.</t>
  </si>
  <si>
    <t>12.4.</t>
  </si>
  <si>
    <t>12.5.</t>
  </si>
  <si>
    <t>12.6.</t>
  </si>
  <si>
    <t>12.7.</t>
  </si>
  <si>
    <t>12.8.</t>
  </si>
  <si>
    <t>12.9.</t>
  </si>
  <si>
    <t>12.10.</t>
  </si>
  <si>
    <t>12.11.</t>
  </si>
  <si>
    <t>12.12.</t>
  </si>
  <si>
    <t>12.13.</t>
  </si>
  <si>
    <t>12.14.</t>
  </si>
  <si>
    <t>13.</t>
  </si>
  <si>
    <t>Rinkodaros ir pardavimų sąnaudos</t>
  </si>
  <si>
    <t>14.</t>
  </si>
  <si>
    <t>Kitos sąnaudos</t>
  </si>
  <si>
    <t>14.1.</t>
  </si>
  <si>
    <t>14.2.</t>
  </si>
  <si>
    <t>Draudimo sąnaudos</t>
  </si>
  <si>
    <t>14.3.</t>
  </si>
  <si>
    <t>14.4.</t>
  </si>
  <si>
    <t>Kitų paslaugų   pirkimo sąnaudos</t>
  </si>
  <si>
    <t>14.5.</t>
  </si>
  <si>
    <t>Kitos pastoviosios sąnaudos</t>
  </si>
  <si>
    <t>14.6.</t>
  </si>
  <si>
    <t>Trumpalaikio turto (vandens ir nuotekų apskaitos prietaisai) nurašymo sąnaudos</t>
  </si>
  <si>
    <t>14.7.</t>
  </si>
  <si>
    <t>Kitos kintamosios sąnaudos</t>
  </si>
  <si>
    <t>-</t>
  </si>
  <si>
    <t>Nepaskirstoma</t>
  </si>
  <si>
    <t>Jeigu vieno sąnaudų pogrupio sąnaudos apskaitomis keliose DK sąskaitose (dimensijose), jos nurodomos keliose eilutėse, t.y. ta pati DK sąskaita (dimensija) gali kartotis tiek kartų kiek reikia.</t>
  </si>
  <si>
    <t>DK sąnaudų sąskaitų ir/arba dimensijų (arba jų kombinacijų), nurodytų C stulpelyje ir atitinkančių B stulpelio sąnaudų pogrupį, ataskaitinio laikotarpio sąnaudų suma. Stulpelio duomenys turi sutapti su DK ir FA sąnaudų duomenimis.</t>
  </si>
  <si>
    <t>Sąnaudų grupavimo koregavimai, skirti atskleisti:</t>
  </si>
  <si>
    <t>2) sąnaudų sumos pasikeitimą dėl specifinių sąnaudų apskaitos skirtumų, pvz., turto nusidėvėjimo skaičiavimo, dalies ilgalaikio turto pripažinimo sąnaudomis reguliavimo apskaitoje ir pan. Koregavimų kiekis nėra ribojamas, tačiau koregavimų logika turi būti atskleista.</t>
  </si>
  <si>
    <t>K1 ir K2 koregavimuose atskleidžiamas turto nusidėvėjimo sąnaudų koregavimas, t.y. (K1) buhalterinių nusidėvėjimo sąnaudų eliminavimas ir (K2) perskaičiuotų RAS nusidėvėjimo sąnaudų įkėlimas.</t>
  </si>
  <si>
    <t>Įterpiama tiek koregavimų stulpelių, kiek reikalinga koregavimams atskleisti.</t>
  </si>
  <si>
    <t>Stulpelių D ir E suma. Stulpelio duomenys turi sutapti su RVA duomenimis.</t>
  </si>
  <si>
    <t>RVA priedai, su kurių duomenimis turi sutapti F stulpelio duomenys.</t>
  </si>
  <si>
    <t>E stulpelyje atskleistų koregavimų numeriai.</t>
  </si>
  <si>
    <t>E stulpelyje atskleistų koregavimų turinio ir tikslo aprašymas.</t>
  </si>
  <si>
    <t>Reguliuojamosios veiklos ataskaitų patikros techninės užduoties 11.3 priedas</t>
  </si>
  <si>
    <t>ŠILUMOS IR VANDENS SEKTORIUOSE</t>
  </si>
  <si>
    <t>RVA SĄNAUDŲ  POGRUPIS</t>
  </si>
  <si>
    <t>1. Beviltiškų skolų sąnaudos, išskyrus sąnaudas, nurodytas Aprašo 41.1 ir 41.2 papunkčiuose</t>
  </si>
  <si>
    <t>2. Baudų, delspinigių sąnaudos</t>
  </si>
  <si>
    <t>3. Paramos, labdaros sąnaudos</t>
  </si>
  <si>
    <t>3. Tantjemų išmokų, atlygio valdybos ir tarybos nariams bei su šiuo atlygiu susijusių mokesčių, išskyrus viešo intereso įmonių valdybos arba tarybos narių atlygio bei su šiuo atlygiu susijusių mokesčių, pelno mokesčio, mokesčių nuo dividendų sąnaudos</t>
  </si>
  <si>
    <t>4. Narystės, stojamųjų įmokų sąnaudos, išskyrus sąnaudas dėl teisės aktuose numatyto privalomo dalyvavimo, tiesiogiai susijusio su reguliuojamuoju verslo vienetu</t>
  </si>
  <si>
    <t>5.  Palūkanų sąnaudos ir kitos finansinės-investicinės veiklos sąnaudos, išskyrus sąnaudas, nurodytas Aprašo 41.5 ir 41.5¹ papunkčiuose</t>
  </si>
  <si>
    <t>6. Reprezentacinės sąnaudos, sudarančios daugiau kaip 0,1 proc. atskiro reguliuojamų kainų verslo vieneto sąnaudų, nurodytų Aprašo 28.8–28.15 papunkčiuose</t>
  </si>
  <si>
    <t>7. Tyrimų, studijų ir panašaus pobūdžio sąnaudos, sudarančios daugiau kaip 0,05 proc. Ūkio subjekto sąnaudų, nurodytų Aprašo 28.8–28.15 papunkčiuose</t>
  </si>
  <si>
    <t>17. Nepaskirstomųjų nusidėvėjimo (amortizacijos) sąnaudų dalis</t>
  </si>
  <si>
    <t xml:space="preserve">
VANDENS RVA 3 PR.</t>
  </si>
  <si>
    <t>RVA priedai, su kurių duomenimis turi sutapti D stulpelio duomenys.</t>
  </si>
  <si>
    <t>Reguliuojamosios veiklos ataskaitų patikros techninės užduoties 11.4 priedas</t>
  </si>
  <si>
    <t>PIRMINIO PRISKYRIMO SUVESTINĖ</t>
  </si>
  <si>
    <t>SĄNAUDŲ KATEGORIJA</t>
  </si>
  <si>
    <t>SĄNAUDŲ PIRMINIS PRISKYRIMAS</t>
  </si>
  <si>
    <t>Tiesioginės sąnaudos</t>
  </si>
  <si>
    <t>ŠILUMOS RVA 6 PR.</t>
  </si>
  <si>
    <t>Šilumos perdavimas centralizuoto šilumos tiekimo sistemos tinklais</t>
  </si>
  <si>
    <t xml:space="preserve">Balansavimas centralizuoto šilumos tiekimo sistemoje </t>
  </si>
  <si>
    <t>Mažmeninis aptarnavimas</t>
  </si>
  <si>
    <t xml:space="preserve">Karšto vandens tiekimas (ruošimas ir vartotojų mažmeninis aptarnavimas) </t>
  </si>
  <si>
    <t xml:space="preserve">Karšto vandens temperatūros palaikymas
</t>
  </si>
  <si>
    <t>Karšto vandens apskaitos prietaisų aptarnavimas</t>
  </si>
  <si>
    <t xml:space="preserve">... paslauga (produktas) </t>
  </si>
  <si>
    <t>Pastatų šildymo ir karšto vandens sistemų einamoji priežiūra</t>
  </si>
  <si>
    <t>Pastatų šildymo ir karšto vandens sistemų rekonstrukcija</t>
  </si>
  <si>
    <t>VANDENS</t>
  </si>
  <si>
    <t>Geriamojo vandens tiekimas</t>
  </si>
  <si>
    <t xml:space="preserve">2.1. Geriamojo vandens gavyba </t>
  </si>
  <si>
    <t>VANDENS RVA 4 PR.</t>
  </si>
  <si>
    <t>2.2. Geriamojo vandens ruošimas</t>
  </si>
  <si>
    <t>2.3. Geriamojo vandens pristatymas</t>
  </si>
  <si>
    <t>Nuotekų tvarkymas</t>
  </si>
  <si>
    <t>3.1. Nuotekų surinkimas</t>
  </si>
  <si>
    <t>3.2. Nuotekų valymas</t>
  </si>
  <si>
    <t>3.3. Nuotekų dumblo tvarkymas</t>
  </si>
  <si>
    <t>Paviršinių nuotekų tvarkymas</t>
  </si>
  <si>
    <t>4. Paviršinių nuotekų tvarkymas (tik esant atskirai paviršinių nuotekų tvarkymo sistemai)</t>
  </si>
  <si>
    <t>Kitos veiklos (nereguliuojamosios veiklos) verslo vienetas</t>
  </si>
  <si>
    <t>6. Kitos veiklos (nereguliuojamosios veiklos) verslo vienetas</t>
  </si>
  <si>
    <t>Netiesioginės sąnaudos</t>
  </si>
  <si>
    <t>Infrastruktūros plėtros veiklų grupė</t>
  </si>
  <si>
    <t>ŠILUMOS RVA 7-8 PR.</t>
  </si>
  <si>
    <t>Paslaugų (produktų) teikimo veiklų grupė</t>
  </si>
  <si>
    <t>Klientų aptarnavimo veiklų grupė</t>
  </si>
  <si>
    <t>Gedimų šalinimo veiklų grupė</t>
  </si>
  <si>
    <t>Atsiskaitymų ir apskaitos veiklų grupė</t>
  </si>
  <si>
    <t>Transporto valdymo veiklų grupė</t>
  </si>
  <si>
    <t>Materialinio aprūpinimo veiklų grupė</t>
  </si>
  <si>
    <t>Personalo valdymo veiklų grupė</t>
  </si>
  <si>
    <t>Šilumos gamybos (įskaitant perkamą šilumą) veiklų grupė (pagal Aprašo 12.1 papunktį)</t>
  </si>
  <si>
    <t>... kitų veiklų grupė</t>
  </si>
  <si>
    <t xml:space="preserve">Netiesioginės sąnaudos paskirstomos paslaugoms nenaudojant sąnaudų centrų </t>
  </si>
  <si>
    <t>Netiesiogininių sąnaudų grupė 1</t>
  </si>
  <si>
    <t>ŠILUMOS RVA 8 PR.</t>
  </si>
  <si>
    <t>Netiesiogininių sąnaudų grupė 2</t>
  </si>
  <si>
    <t>Netiesiogininių sąnaudų grupė "n"</t>
  </si>
  <si>
    <t>Bendrosios sąnaudos</t>
  </si>
  <si>
    <t>Įmonė gali įsiterpti papildomų eilučių, kiek tai reikalinga pirminio priskyrimo informacijai atskleisti.</t>
  </si>
  <si>
    <t>1 pvz., Įmonės, naudojančios DK dimensijas, pateikia DK ir/ arba DK dimensijų (pvz., kaštų centrų, vidinių padalinių) numerius</t>
  </si>
  <si>
    <t>2 pvz., Įmonės, nenaudojančios DK dimensijų, pateikia DK sąskaitų numerius</t>
  </si>
  <si>
    <t xml:space="preserve">DK sąnaudų sąskaitų ir/arba dimensijų (arba jų kombinacijų) , nurodytų C stulpelyje, ataskaitinio laikotarpio sąnaudų suma. Stulpelio duomenys turi sutapti su DK ir FA sąnaudų duomenimis. </t>
  </si>
  <si>
    <t>Turi būti galimybė Įmonės apskaitos sistemoje aiškiai identifikuoti ir, esant poreikiui, detalizuoti kiekvieną, D stulpelyje nurodytą, sumą, pvz., formuojant DK sąskaitų (dimensijų) ataskaitą</t>
  </si>
  <si>
    <t>Sąnaudų priskyrimo koregavimai, skirti atskleisti:</t>
  </si>
  <si>
    <t>1) sąnaudų pirminio priskyrimo korekcijas (jei tokios atliktos ruošiant ataskaitinio laikotarpio RVA). Jei pirminis priskyrimas atitinka RAS aprašą, koregavimai neatliekami.</t>
  </si>
  <si>
    <t>K1 ir K2 koregavimuose atskleidžiamas turto nusidėvėjimo sąnaudų koregavimas, t.y. (K1) buhalterinių nusidėvėjimo sąnaudų eliminavimas ir (K2) perskaičiuotų RAS nusidėvėjimo sąnaudų įkėlimas bei nusidėvėjimo skirtumo atskleidimas nepaskirstomose sąnaudose.</t>
  </si>
  <si>
    <t>Stulpelių D ir E suma</t>
  </si>
  <si>
    <t>Stulpelio duomenys turi sutapti su RVA duomenimis.</t>
  </si>
  <si>
    <t>Reguliuojamosios veiklos ataskaitų patikros techninės užduoties 11.5 priedas</t>
  </si>
  <si>
    <t>ŠILUMOS IR VANDENS SEKTORIUS</t>
  </si>
  <si>
    <t>PASKIRSTYMO KRITERIJŲ PATIKRA</t>
  </si>
  <si>
    <t>A DALIS. PASKIRSTYMO KRITERIJŲ SĄRAŠAS</t>
  </si>
  <si>
    <t>SĄNAUDŲ CENTRAS</t>
  </si>
  <si>
    <t>SĄNAUDŲ CENTRO VIDINĖ VEIKLA</t>
  </si>
  <si>
    <t>PASKIRSTYMO KRITERIJUS (NEŠIKLIS) IR MATO VNT.</t>
  </si>
  <si>
    <t>PASKIRSTYMO KRITERIJAUS (NEŠIKLIO) REIKŠMĖ, IŠ VISO</t>
  </si>
  <si>
    <t>PASKIRSTYMO KRITERIJAUS REIKŠMĖ KONKREČIAI PASLAUGAI</t>
  </si>
  <si>
    <t>ŠILUMOS GAMYBOS (ĮSKAITANT PERKAMĄ ŠILUMĄ) VERSLO VIENETAS</t>
  </si>
  <si>
    <t>ŠILUMOS PERDAVIMO VERSLO VIENETAS</t>
  </si>
  <si>
    <t>MAŽMENINIO APTARNAVIMO (ŠILUMOS PARDAVIMO) VERSLO VIENETAS</t>
  </si>
  <si>
    <t>KARŠTO VANDENS TIEKIMO VERSLO VIENETAS</t>
  </si>
  <si>
    <t>NEATSISKAITOMŲJŲ ŠILUMOS APSKAITOS PRIETAISŲ APTARNAVIMO VEIKLOS VERSLO VIENETAS</t>
  </si>
  <si>
    <t>PASTATŲ ŠILDYMO IR KARŠTO VANDENS SISTEMŲ PRIEŽIŪROS VERSLO VIENETAS</t>
  </si>
  <si>
    <t>PREKYBOS APYVARTINIAIS TARŠOS LEIDIMAIS IR SU JA SUSIJUSIOS VEIKLOS VERSLO VIENETAS</t>
  </si>
  <si>
    <t>KITOS REGULIUOJAMOSIOS VEIKLOS VERSLO VIENETAS</t>
  </si>
  <si>
    <t>NEREGULIUOJAMOSIOS VEIKLOS VERSLO VIENETAS</t>
  </si>
  <si>
    <t xml:space="preserve">2.1. GERIAMOJO VANDENS GAVYBA </t>
  </si>
  <si>
    <t>2.2. GERIAMOJO VANDENS RUOŠIMAS</t>
  </si>
  <si>
    <t>2.3. GERIAMOJO VANDENS PRISTATYMAS</t>
  </si>
  <si>
    <t>3.1. NUOTEKŲ SURINKIMAS</t>
  </si>
  <si>
    <t>3.2. NUOTEKŲ VALYMAS</t>
  </si>
  <si>
    <t>3.3. NUOTEKŲ DUMLO TVARKYMAS</t>
  </si>
  <si>
    <t>4. PAVIRŠINIŲ NUOTEKŲ TVARKYMAS (tik esant atskirai paviršinių nuotekų tvarkymo sistemai)</t>
  </si>
  <si>
    <t>5.1. APSKAITOS VEIKLA</t>
  </si>
  <si>
    <t>5.2. KITOS REGULIUOJAMOSIOS VEIKLOS VERSLO VIENETAS</t>
  </si>
  <si>
    <t>6. NEREGULIUOJAMOSIOS VEIKLOS VERSLO VIENETAS</t>
  </si>
  <si>
    <t>ŠILUMOS (PRODUKTO) GAMYBA</t>
  </si>
  <si>
    <t>ŠILUMOS POREIKIO PIKO PAJĖGUMŲ IR REZERVINĖS GALIOS UŽTIKRINIMAS</t>
  </si>
  <si>
    <t xml:space="preserve">... PASLAUGA (PRODUKTAS) </t>
  </si>
  <si>
    <t>ŠILUMOS PERDAVIMAS CENTRALIZUOTO ŠILUMOS TIEKIMO SISTEMOS TINKLAIS</t>
  </si>
  <si>
    <t xml:space="preserve">BALANSAVIMAS CENTRALIZUOTO ŠILUMOS TIEKIMO SISTEMOJE </t>
  </si>
  <si>
    <t xml:space="preserve">KARŠTO VANDENS TIEKIMAS (RUOŠIMAS IR VARTOTOJŲ MAŽMENINIS APTARNAVIMAS) </t>
  </si>
  <si>
    <t>KARŠTO VANDENS TEMPERATŪROS PALAIKYMAS</t>
  </si>
  <si>
    <t>KARŠTO VANDENS APSKAITOS PRIETAISŲ APTARNAVIMAS</t>
  </si>
  <si>
    <t>PASTATŲ ŠILDYMO IR KARŠTO VANDENS SISTEMŲ EINAMOJI PRIEŽIŪRA</t>
  </si>
  <si>
    <t>PASTATŲ ŠILDYMO IR KARŠTO VANDENS SISTEMŲ REKONSTRUKCIJA</t>
  </si>
  <si>
    <t>KATILINIŲ IR ELEKTRODINIŲ KATILINIŲ KOLEKTORIUOSE</t>
  </si>
  <si>
    <t>KOGENERACINĖSE JĖGAINĖSE</t>
  </si>
  <si>
    <t>Infrastruktūros valdymo ir eksploatacijos  veiklų grupė</t>
  </si>
  <si>
    <t>... vidinė veikla (procesas)</t>
  </si>
  <si>
    <r>
      <t xml:space="preserve">Bendrosios sąnaudos </t>
    </r>
    <r>
      <rPr>
        <i/>
        <sz val="10"/>
        <rFont val="Times New Roman"/>
        <family val="1"/>
      </rPr>
      <t>(išskyrus bendrai paskirstomas nusidėvėjimo (amortizacijos) sąnaudas)</t>
    </r>
  </si>
  <si>
    <r>
      <t xml:space="preserve">Bendrosios sąnaudos </t>
    </r>
    <r>
      <rPr>
        <i/>
        <sz val="10"/>
        <rFont val="Times New Roman"/>
        <family val="1"/>
      </rPr>
      <t>( bendrai paskirstomas nusidėvėjimo (amortizacijos) sąnaudas)</t>
    </r>
  </si>
  <si>
    <t>B DALIS. PASKIRSTYMO PATIKRINIMAS</t>
  </si>
  <si>
    <t>SĄNAUDŲ SUMA IŠ VISO</t>
  </si>
  <si>
    <t>SĄNAUNAUDŲ SUMA KONKREČIAI PASLAUGAI</t>
  </si>
  <si>
    <t>Netiesioginės sąnaudos (iš viso)</t>
  </si>
  <si>
    <t>VANDENS RVA 4 PR., ŠILUMOS 8 PR.</t>
  </si>
  <si>
    <t>Bendrosios sąnaudos (iš viso)</t>
  </si>
  <si>
    <r>
      <t>Įmonės naudojamas sąnaudų centrų (netiesiogiai skirstomų sąnaudų grupių) sąrašas. Papildomai atskira eilute nurodomos</t>
    </r>
    <r>
      <rPr>
        <sz val="10"/>
        <rFont val="Times New Roman"/>
        <family val="1"/>
      </rPr>
      <t xml:space="preserve"> b</t>
    </r>
    <r>
      <rPr>
        <sz val="10"/>
        <rFont val="Times New Roman"/>
        <family val="1"/>
        <charset val="186"/>
      </rPr>
      <t>endrosios sąnaudos.</t>
    </r>
  </si>
  <si>
    <t>Netiesioginių sąnaudų atveju, sąnaudos, kurių paskirstymui naudojami skirtingi paskirstymo kriterijai, turi būti atskleidžiamos atskirose eilutėse.</t>
  </si>
  <si>
    <t>Turi atitikti sektoriaus RAS aprašo informaciją.</t>
  </si>
  <si>
    <t>Įmonės ataskaitiniu laikotarpiu naudotų paskirstymo kriterijų sąrašas: pavadinimas ir mato vienetas.</t>
  </si>
  <si>
    <t>Turi atitikti kartu su RVA teikiamo Paskirstymo kriterijų sąrašo informaciją.</t>
  </si>
  <si>
    <t>Įmonės ataskaitiniu laikotarpiu naudotų paskirstymo kriterijų suminės reikšmės.</t>
  </si>
  <si>
    <t>Turi sutapti su D stulpelių suma.</t>
  </si>
  <si>
    <t xml:space="preserve">Įmonės ataskaitiniu laikotarpiu naudotų paskirstymo kriterijų reikšmės kiekvienai paslaugai konkrečioje sistemoje. </t>
  </si>
  <si>
    <t>Šilumos paslaugų sąrašas detalizuojamas kiekvienos Centralizuoto šilumos tiekimo (CŠT) sistemos lygmeniu.</t>
  </si>
  <si>
    <t>Sąnaudų centrui (netiesiogiai skirstomų sąnaudų grupėms) priskirta sąnaudų suma, kuri skirstoma naudojant paskirstymo kriterijus.</t>
  </si>
  <si>
    <t>Kiekvieno sąnaudų centro (netiesiogiai skirstomų sąnaudų grupės) suma turi sutapti su RVA informacija.</t>
  </si>
  <si>
    <t>Kiekvieno sąnaudų centro (netiesiogiai skirstomų sąnaudų grupės) sąnaudų suma, paskirstyta konkrečiai paslaugai konkrečioje sistemoje, naudojant paskirstymo kriterijus</t>
  </si>
  <si>
    <t>Turi atitikti E stulpelio dalį, lygią D stulelyje nurodytai paskirstymo kriterijaus reikšmei (F = E ÷ C × D)</t>
  </si>
  <si>
    <t>F stulpelio duomenys paslaugų ir sistemų lygmeniu turi sutapti su RVA duomenimis.</t>
  </si>
  <si>
    <t>PAREIGYBĖ / SKYRIUS / PADALINYS / DK DIMENSIJA</t>
  </si>
  <si>
    <t>DK SUMA</t>
  </si>
  <si>
    <t>K4</t>
  </si>
  <si>
    <t>K5</t>
  </si>
  <si>
    <t>K6</t>
  </si>
  <si>
    <t>K7</t>
  </si>
  <si>
    <t>K8</t>
  </si>
  <si>
    <t>K9</t>
  </si>
  <si>
    <t>K10</t>
  </si>
  <si>
    <t>K11</t>
  </si>
  <si>
    <t>K12</t>
  </si>
  <si>
    <t>K13</t>
  </si>
  <si>
    <t>K14</t>
  </si>
  <si>
    <t>K15</t>
  </si>
  <si>
    <t>DK</t>
  </si>
  <si>
    <t>Skirtumas</t>
  </si>
  <si>
    <t>Baigtinis pirminio priskyrimo reikšmių sąrašas atitinka 6.4 priedo B stulpelio informaciją.</t>
  </si>
  <si>
    <t xml:space="preserve">
ŠILUMOS RVA 5 PR. VANDENS RVA 4 PR.</t>
  </si>
  <si>
    <t>NEPASKIRSTOMŲ SĄNAUDŲ POGRUPIS</t>
  </si>
  <si>
    <t>DK SĄSKAITOS / DIMENSIJOS</t>
  </si>
  <si>
    <t>NEPASKIRSTOMŲ SĄNAUDŲ SUMA</t>
  </si>
  <si>
    <t>Kontrolė</t>
  </si>
  <si>
    <t>E.1. Beviltiškos skolos, baudos, delspinigiai</t>
  </si>
  <si>
    <t>E.2. Paramą, labdarą, vartotojų švietimo sąnaudas, išskyrus tas, kurios privalomos pagal teisės aktų reikalavimus, papildomo draudimo sąnaudas, išskyrus darbuotojų, dirbančių pavojingus darbus ir (ar) su potencialiai pavojingais įrenginiais, draudimo nuo nelaimingų atsitikimų darbe sąnaudas</t>
  </si>
  <si>
    <t>E.3. Tantjemų išmokos</t>
  </si>
  <si>
    <t>E.4. Narystės, stojamųjų įmokų sąnaudos, išskyrus sąnaudas dėl teisės aktuose numatyto privalomo dalyvavimo, tiesiogiai susijusio su reguliuojamu verslo vienetu</t>
  </si>
  <si>
    <t>E.5. Patirtos palūkanų ir kitos finansinės-investicinės veiklos sąnaudos</t>
  </si>
  <si>
    <t>E.6. Komandiruočių, personalo mokymo sąnaudos (išskyrus tas, kurios yra būtinos reguliuojamai veiklai vykdyti)</t>
  </si>
  <si>
    <t>E.7. reprezentacijos, reklamos, viešųjų ryšių, rinkodaros, konsultacijų, tyrimų sąnaudos (išskyrus tas, kurios yra būtinos reguliuojamai veiklai vykdyti)</t>
  </si>
  <si>
    <t>E.8. Nenaudojamo, likviduoto, nurašyto, esančio atsargose, išnuomoto (išskyrus Aprašo 14 punkte numatytu atveju, kai ne mažiau kaip pusė nuomos pajamų priskiriama reguliuojamai veiklai), panaudos teise perduoto kitam ūkio subjektui ilgalaikio turto sąnaudos (išskyrus užkonservuoto turto palaikymo sąnaudas, jei Ūkio subjektas pateikia ekonominį ar teisinį pagrindimą dėl turto užkonservavimo pagrįstumo), išsinuomoto, Ūkio subjektui neatlygintinai (nemokamai) perduoto, panaudos teisėmis disponuojamo turto nusidėvėjimo sąnaudos</t>
  </si>
  <si>
    <t>E.9. Nebaigtos statybos ilgalaikio turto sąnaudos</t>
  </si>
  <si>
    <t>E.14. Išmokos įvairioms kultūros, sveikatinimo ir sporto paslaugoms, gimimo pašalpos, išmokos už mokymosi ir papildomas atostogas, pašalpos mirties atveju, pašalpos už nepilnamečius ir neįgalius šeimos narius, parama profsąjungoms bei išmokos darbuotojams, kurios viršija Lietuvos Respublikos darbo kodekse ir kituose teisės aktuose numatytas privalomas išmokas, kitos su darbuotojo darbo rezultatais nesusijusių išmokų sąnaudos</t>
  </si>
  <si>
    <t>E.15. Mokymų dalyvių maitinimo, konkursų, parodų, įvairių renginių, organizavimo, dovanų pirkimo, žalos atlyginimo, išskyrus dėl gamtos stichijų ar force majeure aplinkybių, vartotojų patirtų nuostolių atlyginimas, pelno mokesčio, mokesčių nuo dividendų, sporto salių ir kaimo turizmo teikiamų paslaugų bei kitų panašaus pobūdžio paslaugų, susijusių su rekreacija, įsigijimo sąnaudos</t>
  </si>
  <si>
    <t>E.16. Sąnaudos, susijusias su Ūkio subjekto įvaizdžio kūrimo tikslais, atidėjinių, valdybos narių</t>
  </si>
  <si>
    <t>E.19. Nurašyto į sąnaudas ilgalaikio turto vertė</t>
  </si>
  <si>
    <t>E.10-13, E.17, E.18. Kitos nepaskirstomosios sąnaudos (Nusidėvėjimo sąnaudų skirtumas)</t>
  </si>
  <si>
    <t xml:space="preserve">E.20. Kitos reguliuojamos veiklos nepaskirstomosios sąnaudos, kitos nereguliuojamos veiklos sąnaudos </t>
  </si>
  <si>
    <t>Nepaskirstomų sąnaudų pogrupis pagal Aprašo 27 punkto papunktį.</t>
  </si>
  <si>
    <t>DK sąnaudų sąskaitų, kuriose apskaitomos konkrečios nepaskirstomos sąnaudos, numeriai (nurodoma ir tais atvejais, kai D stulpelio reikšmė lygi 0 arba ne visa DK sąskaita, o tik jos dalis priskiriama nepaskirstomoms sąnaudoms)</t>
  </si>
  <si>
    <t>Ataskaitinio laikotarpio nepaskirstomų sąnaudų suma, atitinkanti DK ir RVA priedų duomenis.</t>
  </si>
  <si>
    <t>RVA sąnaudų pogrupis (-iai), kur ataskaitiniu laikotarpiu apskaitytos nepaskirstomos sąnaudos.</t>
  </si>
  <si>
    <t>Kitos reguliuojamosios veiklos verslo vienetas</t>
  </si>
  <si>
    <t>DK (DIMENSIJOS) SĄSAJA</t>
  </si>
  <si>
    <t>Nr.</t>
  </si>
  <si>
    <t>Koregavimo aprašymas</t>
  </si>
  <si>
    <t>RVA 3-4 PRIEDAS</t>
  </si>
  <si>
    <t>K</t>
  </si>
  <si>
    <t xml:space="preserve">5.1. Apskaitos veikla </t>
  </si>
  <si>
    <t>5.2. Kitos reguliuojamosios veiklos verslo vienetas</t>
  </si>
  <si>
    <t>Nepaskirstomos sąnaudos</t>
  </si>
  <si>
    <t>Nepriskirta*</t>
  </si>
  <si>
    <t>(netaikoma)</t>
  </si>
  <si>
    <t>Sąnaudų kategorija.</t>
  </si>
  <si>
    <t>Pirminis priskyrimas: Įmonės teikiamų paslaugų sąrašas (tiesioginės sąnaudos), netiesioginių sąnaudų grupė (netiesioginės sąnaudos), bendro veiklos palaikymo sąnaudos (bendrosios sąnaudos), nepaskirstomos sąnaudos.</t>
  </si>
  <si>
    <t>Bendru atveju turi atitikti RAS aprašo informaciją.</t>
  </si>
  <si>
    <t>DK sąnaudų sąskaitų ir/arba dimensijų (arba jų kombinacijų) numeriai, naudojami Įmonės apskaitoje pirminiam sąnaudų priskyrimui ARBA nuoroda į RAS aprašo dalį, kurioje pateikiama tokia informacija.</t>
  </si>
  <si>
    <t>Bendru atveju koregavimų stulpelių suma turi būti lygi nuliui.</t>
  </si>
  <si>
    <t>* - eilutėje "Nepriskirta" pateikiama sąnaudų suma, kuriai ataskaitinio laikotarpio metu nebuvo priskirtas DK (dimensija) sąsajos požymis. Ši suma priskiriama (atskleidžiama) per koregavimus E stulpelyje.</t>
  </si>
  <si>
    <t>DK (DIMENSIJŲ) SUMA</t>
  </si>
  <si>
    <t/>
  </si>
  <si>
    <t>Skait_pat</t>
  </si>
  <si>
    <t>VERT_mok</t>
  </si>
  <si>
    <t>Bank</t>
  </si>
  <si>
    <t>Sąnaudų grupės ir pogrupio numeris.</t>
  </si>
  <si>
    <t>Sąnaudų grupės ir pogrupio pavadinimas pagal RVA 4 priedą</t>
  </si>
  <si>
    <t>DK sąnaudų sąskaitų ir/arba dimensijų (arba jų kombinacijų) kuriose ataskaitiniu laikotarpiu apskaitytos B stulpelyje nurodyto sąnaudų pogrupio sąnaudos, numeriai ir/arba pavadinimai ARBA nuoroda į RAS aprašo dalį, kurioje pateikiama tokia informacija.</t>
  </si>
  <si>
    <t>1) DK ir RVA sąnaudų grupių sąsajų, nurodytų RAS apraše korekcijas (jei tokios atliktos ruošiant ataskaitinio laikotarpio RVA). Jei sąsajos atitinka RAS aprašą, koregavimai neatliekami.</t>
  </si>
  <si>
    <t>TS - Gamyba katilinėse</t>
  </si>
  <si>
    <t>TS - Perdavimas</t>
  </si>
  <si>
    <t>TS - Mažm_aptarnavimas</t>
  </si>
  <si>
    <t>ŠILUMOS RVA 5 PR. VANDENS RVA 4 PR.</t>
  </si>
  <si>
    <t>I.Apskaitos veikla</t>
  </si>
  <si>
    <t>II.Gavyba</t>
  </si>
  <si>
    <t>II.Pristatymas</t>
  </si>
  <si>
    <t>II.Ruošimas</t>
  </si>
  <si>
    <t>III.Dumblas</t>
  </si>
  <si>
    <t>III.Surinkimas</t>
  </si>
  <si>
    <t>III.Valymas</t>
  </si>
  <si>
    <t>Šilumos energijos patalpų šildymui sąnaudos</t>
  </si>
  <si>
    <t xml:space="preserve">   Metrologinės patikros sąnaudos</t>
  </si>
  <si>
    <t xml:space="preserve">   Avarijų šalinimo sąnaudos</t>
  </si>
  <si>
    <t xml:space="preserve">   Darbo užmokesčio sąnaudos</t>
  </si>
  <si>
    <t xml:space="preserve">   Darbdavio įmokų VSDFV ir kitų darbdavio įmokų VSDFV sąnaudos</t>
  </si>
  <si>
    <t xml:space="preserve">   Darbo saugos sąnaudos</t>
  </si>
  <si>
    <t xml:space="preserve">   Kitos personalo sąnaudos</t>
  </si>
  <si>
    <t xml:space="preserve">   Mokesčio už valstybinius gamtos išteklius sąnaudos</t>
  </si>
  <si>
    <t xml:space="preserve">   Mokesčio už taršą sąnaudos</t>
  </si>
  <si>
    <t xml:space="preserve">   Nekilnojamojo turto mokesčio sąnaudos</t>
  </si>
  <si>
    <t xml:space="preserve">   Žemės nuomos mokesčio sąnaudos</t>
  </si>
  <si>
    <t xml:space="preserve">   Kitų mokesčių sąnaudos</t>
  </si>
  <si>
    <t xml:space="preserve">   Banko paslaugų (komisinių) sąnaudos			</t>
  </si>
  <si>
    <t xml:space="preserve">   Kitos finansinės sąnaudos</t>
  </si>
  <si>
    <t xml:space="preserve">   Teisinių paslaugų pirkimo sąnaudos</t>
  </si>
  <si>
    <t xml:space="preserve">   Žyminio mokesčio sąnaudos			</t>
  </si>
  <si>
    <t xml:space="preserve">   Konsultacinių paslaugų pirkimo sąnaudos			</t>
  </si>
  <si>
    <t xml:space="preserve">   Ryšių paslaugų sąnaudos			</t>
  </si>
  <si>
    <t xml:space="preserve">   Pašto, pasiuntinių paslaugų sąnaudos			</t>
  </si>
  <si>
    <t xml:space="preserve">  Kanceliarinės sąnaudos			</t>
  </si>
  <si>
    <t xml:space="preserve">   Org. inventoriaus aptarnavimo, remonto paslaugų pirkimo sąnaudos		</t>
  </si>
  <si>
    <t xml:space="preserve">   Profesinės literatūros, spaudos sąnaudos			</t>
  </si>
  <si>
    <t xml:space="preserve">   Patalpų priežiūros paslaugų pirkimo sąnaudos</t>
  </si>
  <si>
    <t xml:space="preserve">   Apskaitos ir audito paslaugų pirkimo sąnaudos</t>
  </si>
  <si>
    <t xml:space="preserve">   Transporto paslaugų pirkimo sąnaudos</t>
  </si>
  <si>
    <t xml:space="preserve">   Įmokų administravimo paslaugų sąnaudos</t>
  </si>
  <si>
    <t xml:space="preserve">   Vartotojų informavimo paslaugų pirkimo sąnaudos</t>
  </si>
  <si>
    <t xml:space="preserve">   Kitos administravimo sąnaudos.</t>
  </si>
  <si>
    <t xml:space="preserve">   Turto nuomos sąnaudos</t>
  </si>
  <si>
    <t xml:space="preserve">   Laboratorinių tyrimų pirkimo sąnaudos</t>
  </si>
  <si>
    <t>Personalo mokymų sąnaudos</t>
  </si>
  <si>
    <t>Tiesiogiai paslaugoms priskirto naudojamo turto buhalterinė įsigijimo vertė (su ES dalim), Eur</t>
  </si>
  <si>
    <t>Tiesiogiai ir netiesiogiai paslaugoms priskirtų pastoviųjų sąnaudų suma, tūkst. Eur</t>
  </si>
  <si>
    <t>I.2.</t>
  </si>
  <si>
    <t>Kitos sąnaudos, susijusios su šilumos įsigijimu</t>
  </si>
  <si>
    <t>II.4.</t>
  </si>
  <si>
    <t>Suskystintų dujų įsigijimo sąnaudos</t>
  </si>
  <si>
    <t>II.5.</t>
  </si>
  <si>
    <t>Krosninio kuro įsigijimo sąnaudos</t>
  </si>
  <si>
    <t>II.6.</t>
  </si>
  <si>
    <t>Durpių įsigijimo sąnaudos</t>
  </si>
  <si>
    <t>II.7.</t>
  </si>
  <si>
    <t>Pjuvenų įsigijimo sąnaudos</t>
  </si>
  <si>
    <t>II.8.</t>
  </si>
  <si>
    <t>Akmens anglies įsigijimo sąnaudos</t>
  </si>
  <si>
    <t>II.9.</t>
  </si>
  <si>
    <t>Dyzelino įsigijimo sąnaudos</t>
  </si>
  <si>
    <t>II.10.</t>
  </si>
  <si>
    <t>Kuro priedų įsigijimo sąnaudos</t>
  </si>
  <si>
    <t>II.11.</t>
  </si>
  <si>
    <t>Biodujų įsigijimo sąnaudos</t>
  </si>
  <si>
    <t>II.12.</t>
  </si>
  <si>
    <t>Kankorėžių įsigijimo sąnaudos</t>
  </si>
  <si>
    <t>II.13.</t>
  </si>
  <si>
    <t>Kitų kuro rūšių įsigijimo sąnaudos</t>
  </si>
  <si>
    <t>II.14.</t>
  </si>
  <si>
    <t>Kitos sąnaudos, susijusios su kuro įsigijimu</t>
  </si>
  <si>
    <t>III.3.</t>
  </si>
  <si>
    <t>Kitos sąnaudos, susijusios su elektros energijos TR įsigijimu</t>
  </si>
  <si>
    <t>IV.3.</t>
  </si>
  <si>
    <t>Vanduo karštam vandeniui ruošti</t>
  </si>
  <si>
    <t>IV.4.</t>
  </si>
  <si>
    <t>Kitos sąnaudos, susijusios su vandens TR įsigijimu</t>
  </si>
  <si>
    <t>V.2.</t>
  </si>
  <si>
    <t>Kitos sąnaudos, susijusios su ATL įsigijimu</t>
  </si>
  <si>
    <t>NUSIDĖVĖJIMO (AMORTIZACIJOS) SĄNAUDOS</t>
  </si>
  <si>
    <t>VII.1.</t>
  </si>
  <si>
    <t>Plėtros darbų nusidėvėjimo sąnaudos</t>
  </si>
  <si>
    <t>VII.2.</t>
  </si>
  <si>
    <t>Prestižo nusidėvėjimo sąnaudos</t>
  </si>
  <si>
    <t>VII.3.</t>
  </si>
  <si>
    <t>Patentų, licencijų, įsigytų teisių nusidėvėjimo sąnaudos</t>
  </si>
  <si>
    <t>VII.4.</t>
  </si>
  <si>
    <t>Programinės įrangos nusidėvėjimo sąnaudos</t>
  </si>
  <si>
    <t>VII.5.</t>
  </si>
  <si>
    <t>Kito nematerialaus turto (nurodyti) nusidėvėjimo sąnaudos</t>
  </si>
  <si>
    <t>VII.6.</t>
  </si>
  <si>
    <t>Gamybinės paskirties pastatų, statinių (katilinių) nusidėvėjimo sąnaudos</t>
  </si>
  <si>
    <t>VII.7.</t>
  </si>
  <si>
    <t>Gamybinės paskirties pastatų, statinių (konteinerinių katilinių, siurblinių) nusidėvėjimo sąnaudos</t>
  </si>
  <si>
    <t>VII.8.</t>
  </si>
  <si>
    <t>Gamybinės paskirties pastatų, statinių (kitų technologinės paskirties) nusidėvėjimo sąnaudos</t>
  </si>
  <si>
    <t>VII.9.</t>
  </si>
  <si>
    <t>Kitos paskirties pastatų, statinių (kuro (mazuto) rezervuarų) nusidėvėjimo sąnaudos</t>
  </si>
  <si>
    <t>VII.10.</t>
  </si>
  <si>
    <t>Kitos paskirties pastatų, statinių (dūmtraukių mūrinių, gelžbetoninių) nusidėvėjimo sąnaudos</t>
  </si>
  <si>
    <t>VII.11.</t>
  </si>
  <si>
    <t>Kitos paskirties pastatų, statinių (dūmtraukių metalinių) nusidėvėjimo sąnaudos</t>
  </si>
  <si>
    <t>VII.12.</t>
  </si>
  <si>
    <t>Kitos paskirties pastatų, statinių (vamzdynų) nusidėvėjimo sąnaudos</t>
  </si>
  <si>
    <t>VII.13.</t>
  </si>
  <si>
    <t>Administracinės paskirties pastatų, statinių nusidėvėjimo sąnaudos</t>
  </si>
  <si>
    <t>Kitos paskirties pastatų nusidėvėjimo sąnaudos</t>
  </si>
  <si>
    <t>VII.15.</t>
  </si>
  <si>
    <t>Kitos įrangos, prietaisų, įrankių, įrenginių (kelių, aikštelių, šaligatvių, tvorų) nusidėvėjimo sąnaudos</t>
  </si>
  <si>
    <t>VII.16.</t>
  </si>
  <si>
    <t>Mašinų ir įrengimų (katilinių įrengimų, stacionariųjų garo katilų) nusidėvėjimo sąnaudos</t>
  </si>
  <si>
    <t>VII.17.</t>
  </si>
  <si>
    <t>Mašinų ir įrengimų (vandens šildymo katilų) nusidėvėjimo sąnaudos</t>
  </si>
  <si>
    <t>Mašinų ir įrengimų (siurblių, kitų siurblinės įrengimų) nusidėvėjimo sąnaudos</t>
  </si>
  <si>
    <t>VII.19.</t>
  </si>
  <si>
    <t>Mašinų ir įrengimų (šilumos punktų, mazgų, modulių) nusidėvėjimo sąnaudos</t>
  </si>
  <si>
    <t>VII.20.</t>
  </si>
  <si>
    <t>Kitų mašinų ir įrengimų (nurodyti) nusidėvėjimo sąnaudos</t>
  </si>
  <si>
    <t>VII.21.</t>
  </si>
  <si>
    <t>Kitos įrangos, prietaisų, įrankių, įrenginių nusidėvėjimo sąnaudos</t>
  </si>
  <si>
    <t>VII.22.</t>
  </si>
  <si>
    <t>Kitos įrangos, prietaisų, įrankių, įrenginių (šilumos kiekio apskaitos prietaisų) nusidėvėjimo sąnaudos</t>
  </si>
  <si>
    <t>VII.23.</t>
  </si>
  <si>
    <t>Kitos įrangos, prietaisų, įrankių, įrenginių (kitų šilumos matavimo ir reguliavimo prietaisų) nusidėvėjimo sąnaudos</t>
  </si>
  <si>
    <t>VII.24.</t>
  </si>
  <si>
    <t>Transporto priemonių nusidėvėjimo sąnaudos</t>
  </si>
  <si>
    <t>VII.25.</t>
  </si>
  <si>
    <t>Kito materialaus turto nusidėvėjimo sąnaudos</t>
  </si>
  <si>
    <t>VII.26.</t>
  </si>
  <si>
    <t>Investicinio turto nusidėvėjimo sąnaudos</t>
  </si>
  <si>
    <t>VII.27.</t>
  </si>
  <si>
    <t>Kito ilgalaikio turto nusidėvėjimo sąnaudos</t>
  </si>
  <si>
    <t>Medžiagų, žaliavų sąnaudos tinklams</t>
  </si>
  <si>
    <t>VIII.14.</t>
  </si>
  <si>
    <t>VIII.22.</t>
  </si>
  <si>
    <t>Kitos einamojo remonto ir aptarnavimo sąnaudos</t>
  </si>
  <si>
    <t>Administracijos DU sąnaudos</t>
  </si>
  <si>
    <t>IX.9.</t>
  </si>
  <si>
    <t>Kitos su personalu susijusios sąnaudos</t>
  </si>
  <si>
    <t>X.7.</t>
  </si>
  <si>
    <t>Kitų mokesčių valstybei sąnaudos</t>
  </si>
  <si>
    <t>XI.4.</t>
  </si>
  <si>
    <t>XII.10.</t>
  </si>
  <si>
    <t>Kitos administravimo sąnaudos</t>
  </si>
  <si>
    <t>Švietimo ir konsultavimo sąnaudos1</t>
  </si>
  <si>
    <t>XIII.9.</t>
  </si>
  <si>
    <t>XIV.2.</t>
  </si>
  <si>
    <t>Kitos sąnaudos, susijusios su šilumos ūkio turto nuoma, koncesija</t>
  </si>
  <si>
    <t>Audito (reguliuojamos veiklos ataskaitų) sąnaudos</t>
  </si>
  <si>
    <t>Nurašytų atsiskaitomųjų karšto vandens apskaitos prietaisų sąnaudos</t>
  </si>
  <si>
    <t>XV.15.</t>
  </si>
  <si>
    <t>Kitos pastoviosios sąnaudos - paskirstomos</t>
  </si>
  <si>
    <t>XV.16.</t>
  </si>
  <si>
    <t>Kitos pastoviosios sąnaudos - nepaskirstomos</t>
  </si>
  <si>
    <t>RVA PRIEDAI</t>
  </si>
  <si>
    <t xml:space="preserve">
ŠILUMOS RVA 5 PR.</t>
  </si>
  <si>
    <t xml:space="preserve">
VANDENS
RVA 4 PR.</t>
  </si>
  <si>
    <t>4 priedas Vandens</t>
  </si>
  <si>
    <t>3 priedas Vandens</t>
  </si>
  <si>
    <t>5 priedas Šilumos</t>
  </si>
  <si>
    <t>Šilumos gamybos VV</t>
  </si>
  <si>
    <t>Šilumos (produkto) gamyba - katilinės</t>
  </si>
  <si>
    <t>Šilumos (produkto) gamyba - kogeneracija'</t>
  </si>
  <si>
    <t>Šilumos poreikio piko pajėgumų ir rezervinės galios užtikrinimas - katilinės</t>
  </si>
  <si>
    <t>Šilumos poreikio piko pajėgumų ir rezervinės galios užtikrinimas - kogeneracija</t>
  </si>
  <si>
    <t>Šilumos perdavimo VV</t>
  </si>
  <si>
    <t>Termofikato pardavimas</t>
  </si>
  <si>
    <t>Mažmeninio aptarnavimo VV</t>
  </si>
  <si>
    <t>Karšto vandens tiekimo VV</t>
  </si>
  <si>
    <t>Neatsiskaitomųjų šilumos apskaitos prietaisų aptarnavimo veiklos VV</t>
  </si>
  <si>
    <t>Pastatų šildymo ir karšto vandens sistemų priežiūros VV</t>
  </si>
  <si>
    <t>Prekybos apyvartiniais taršos leidimais ir su ja susijusios veiklos VV</t>
  </si>
  <si>
    <t>Kitos reguliuojamosios veiklos VV</t>
  </si>
  <si>
    <t>Vanduo</t>
  </si>
  <si>
    <t>Nereguliuojamosios veiklos VV</t>
  </si>
  <si>
    <t>Kita 1</t>
  </si>
  <si>
    <t>Kita 2</t>
  </si>
  <si>
    <t>Kita 3</t>
  </si>
  <si>
    <t>Kita 4</t>
  </si>
  <si>
    <t>ŠILUMOS RVA 11 PR.</t>
  </si>
  <si>
    <t>VANDENS 3 PR.</t>
  </si>
  <si>
    <t>RVA 6 ŠILUMOS</t>
  </si>
  <si>
    <t>RVA 7 ŠILUMOS</t>
  </si>
  <si>
    <t>RVA 11 ŠILUMOS</t>
  </si>
  <si>
    <t>RVA 5 ŠILUMOS</t>
  </si>
  <si>
    <t>RVA 4 VANDENS</t>
  </si>
  <si>
    <t>RVA 3  VANDENS</t>
  </si>
  <si>
    <t>11 priedas apima VANDENS ir ŠILUMOS veiklas, todėl DK sumuojasi 2 kartus</t>
  </si>
  <si>
    <t xml:space="preserve"> ŠILUMOS</t>
  </si>
  <si>
    <t xml:space="preserve"> VANDENS</t>
  </si>
  <si>
    <t xml:space="preserve"> ŠILUMOS </t>
  </si>
  <si>
    <t>Skirtumo paaiškinimas</t>
  </si>
  <si>
    <t>Skirtumas po paaiškinimo</t>
  </si>
  <si>
    <t>10 priedas VANDENS</t>
  </si>
  <si>
    <t xml:space="preserve"> ŠILUMOS SEKTORIUS</t>
  </si>
  <si>
    <t xml:space="preserve"> VANDENS SEKTORIUS</t>
  </si>
  <si>
    <t>8. Reklamos, rinkodaros sąnaudos ir sąnaudos, susijusios su įmonės įvaizdžio kūrimo tikslais, išskyrus vadovaujantis teisės aktais privalomas informavimo veiklos sąnaudas bei Įmonės tinklalapio palaikymą</t>
  </si>
  <si>
    <t>9. Atidėjinių sąnaudos</t>
  </si>
  <si>
    <t>10.1. Sąnaudos įvairioms kultūros, sveikatinimo ir sporto paslaugoms</t>
  </si>
  <si>
    <t>10.2. Pašalpos gimus vaikui, pašalpos mirties atveju, pašalpos už nepilnamečius ir neįgalius šeimos narius</t>
  </si>
  <si>
    <t>10.3. Mokymosi ir papildomų atostogų sąnaudos</t>
  </si>
  <si>
    <t>10.4. Parama profsąjungoms</t>
  </si>
  <si>
    <t>10.5. Kitos išmokos darbuotojams, viršijančios LR darbo kodekse numatytas privalomas išmokas (kai darbo sutartis nutraukiama šalių susitarimu, sąnaudas, viršijančias darbo sutarties nutraukimo darbdavio iniciatyva be darbuotojo kaltės atveju Darbo kodekse numatytas privalomas išmokas)</t>
  </si>
  <si>
    <t>11.1. Mokymų dalyvių ir svečių maitinimo, salių nuomos, konkursų, parodų, įvairių renginių, nesusijusių su reguliuojamosios veiklos vykdymu, organizavimo sąnaudos</t>
  </si>
  <si>
    <t>11.2. Žalos atlyginimo, išskyrus dėl gamtos stichijų ar force majeure aplinkybių, vartotojų patirtų nuostolių atlyginimo, kitas panašaus pobūdžio sąnaudos</t>
  </si>
  <si>
    <t>11.3. Dovanų pirkimo sąnaudos</t>
  </si>
  <si>
    <t>11.4. Sporto salių ir kaimo turizmo teikiamų paslaugų bei kitų panašaus pobūdžio paslaugų, susijusių su rekreacija, įsigijimo sąnaudos</t>
  </si>
  <si>
    <t>12. Sąnaudos, patirtos dėl Įmonės neteisėtų veiksmų ar neveikimo (pavyzdžiui, kompensacijos dėl nelaimingų atsitikimų darbe, kompensacijos už darbuotojo patirtą žalą (nuostolius) dėl profesinės ligos, sužalojimo, kompensacijos, kai pažeidžiami darbuotojo turtiniai interesai dėl neteisėto darbo sutarties sąlygų pakeitimo, nušalinimo nuo darbo ar atleidimo iš darbo ir kiti Įmonės neteisėti veiksmai ar neveikimas)</t>
  </si>
  <si>
    <t>13. Darbuotojų gyvybės draudimo sąnaudos ir papildomo draudimo sąnaudas, kai draudžiamieji įvykiai kyla iš neteisėtų Įmonės veiksmų, t. y. kai draudžiamasis įvykis atsiranda dėl Įmonės padarytų teisės aktų pažeidimų arba pareigų pažeidimų, aplaidumo, klaidų, netikslumų, neteisėtų veiksmų, neveikimo, kuriuos atliko apdrausti darbuotojai ar Ūkio subjektas (pvz., vadovų civilinės atsakomybės draudimas, darbdavio draudimas nuo nelaimingų atsitikimų darbe ir pan.), išskyrus darbuotojų, dirbančių pavojingus darbus ir (ar) su potencialiai pavojingais įrenginiais, draudimo nuo nelaimingų atsitikimų darbe sąnaudas</t>
  </si>
  <si>
    <t>14. Koncesijos, šilumos ūkio turto nuomos užmokesčių (mokesčių) sąnaudos, nesusijusios su reguliuojamų kainų paslaugų (produktų) teikimu, t. y. sąnaudos, kurios nebūtų susidariusios, jeigu reguliuojamą veiklą vykdytų turto savininkas</t>
  </si>
  <si>
    <t>15. Likviduoto, nurašyto, esančio atsargose, nenaudojamo (užkonservuoto) ilgalaikio turto nusidėvėjimo bei palaikymo sąnaudas (išskyrus užkonservuoto turto palaikymo sąnaudas, jei Ūkio subjektas pateikia ekonominį ar teisinį pagrindimą dėl turto užkonservavimo pagrįstumo) bei išnuomoto (išskyrus Aprašo 22 punkte nurodytą atvejį) ar panaudos teisėmis perduoto kitam ūkio subjektui ilgalaikio turto sąnaudas ir išsinuomoto, Ūkio subjektui neatlygintinai (nemokamai) perduoto, panaudos teisėmis naudojamo turto nusidėvėjimo sąnaudos, išskyrus Aprašo 26 punkte nurodytą atvejį</t>
  </si>
  <si>
    <t>16. Nebaigtos statybos ilgalaikio turto sąnaudos</t>
  </si>
  <si>
    <t>18. Nurašyto į sąnaudas ilgalaikio turto vertė</t>
  </si>
  <si>
    <t>Kitos nepaskirstomos sąnaudos - nuomojamų patalpų priežiūros</t>
  </si>
  <si>
    <t>NEPASKIRSTOMŲJŲ SĄNAUDŲ SUVESTINĖ</t>
  </si>
  <si>
    <t xml:space="preserve">
ŠILUMOS RVA 1 ir 5 PR. </t>
  </si>
  <si>
    <t>VANDENS RVA 3 PR.</t>
  </si>
  <si>
    <t>ŠILUMOS RVA 5 PR.</t>
  </si>
  <si>
    <t>Bendrosios sąnaudos nusidėvėjimas</t>
  </si>
  <si>
    <t>RVA 4 VANDENS (netiesioginės)</t>
  </si>
  <si>
    <t xml:space="preserve">ŠILUMOS 11 PR.  </t>
  </si>
  <si>
    <t>RVA 8 ŠILUMOS</t>
  </si>
  <si>
    <t xml:space="preserve"> RVA 4 VANDENS Bendrosios sąnaudos ne nusidėvėjimas</t>
  </si>
  <si>
    <t>Infrastruktūros valdymas</t>
  </si>
  <si>
    <t>Infrastruktūros valdymas, Tiesiogiai priskirto turto vertė įsigijimo vertė laikotarpio pabaigai (Be nenaudojamo turto)</t>
  </si>
  <si>
    <t>Klientų aptarnavimas</t>
  </si>
  <si>
    <t>Sąskaitų parengimas (Klientų aptarnavimas), Pajamos</t>
  </si>
  <si>
    <t>x</t>
  </si>
  <si>
    <t>NS</t>
  </si>
  <si>
    <t>K16</t>
  </si>
  <si>
    <t>K17</t>
  </si>
  <si>
    <t>K18</t>
  </si>
  <si>
    <t>K19</t>
  </si>
  <si>
    <t>K20</t>
  </si>
  <si>
    <t>K21</t>
  </si>
  <si>
    <t>KOREGAVIMO APRAŠYMAS</t>
  </si>
  <si>
    <t>K22</t>
  </si>
  <si>
    <t>K23</t>
  </si>
  <si>
    <t>K24</t>
  </si>
  <si>
    <t>K25</t>
  </si>
  <si>
    <t>K26</t>
  </si>
  <si>
    <t>K27</t>
  </si>
  <si>
    <t>K28</t>
  </si>
  <si>
    <t>K29</t>
  </si>
  <si>
    <t>NUS1</t>
  </si>
  <si>
    <t>NUS2</t>
  </si>
  <si>
    <t>DU</t>
  </si>
  <si>
    <t>9.5.</t>
  </si>
  <si>
    <t>TS_1GAM-KAT</t>
  </si>
  <si>
    <t>TS_1GAM-KOG</t>
  </si>
  <si>
    <t>TS_1PIK-KAT</t>
  </si>
  <si>
    <t>TS_1PIK-KOG</t>
  </si>
  <si>
    <t>TS_2PER</t>
  </si>
  <si>
    <t>TS_2BAL</t>
  </si>
  <si>
    <t>TS_2TER</t>
  </si>
  <si>
    <t>TS_3MAŽ</t>
  </si>
  <si>
    <t>TS_4KVT</t>
  </si>
  <si>
    <t>TS_4KVG</t>
  </si>
  <si>
    <t>TS_4KVP</t>
  </si>
  <si>
    <t>TS_5NKVP</t>
  </si>
  <si>
    <t>TS_6SIP</t>
  </si>
  <si>
    <t>TS_6SIR</t>
  </si>
  <si>
    <t>TS_7ATL</t>
  </si>
  <si>
    <t>TS_8ELE</t>
  </si>
  <si>
    <t>TS_9KITA</t>
  </si>
  <si>
    <t>TS_9KITA2</t>
  </si>
  <si>
    <t>TS_9KITA3</t>
  </si>
  <si>
    <t>TS_9KITA4</t>
  </si>
  <si>
    <t>NS_1NS</t>
  </si>
  <si>
    <t>NS_2NS</t>
  </si>
  <si>
    <t>NS_3NS</t>
  </si>
  <si>
    <t>NS_4NS</t>
  </si>
  <si>
    <t>NS_5NS</t>
  </si>
  <si>
    <t>NS_6NS</t>
  </si>
  <si>
    <t>Skirtumas susidaro dėl 2024.11-12 mėn. gamtinių dujų sąnaudų, kurios dėl dujų skaitliuko gedimo (ne dėl VKŪ kaltės) buvo įtrauktos į dujų tiekėjo 2025.01 mėn. sąskaitą (ir buhalterinėje apskaitoje apskaitytos 2025 metais).</t>
  </si>
  <si>
    <t>Skirtumas susidaro dėl 2024.11-12 mėn. gamtinių dujų sąnaudų, kurios dėl dujų skaitliuko gedimo (ne dėl VKŪ kaltės) buvo įtrauktos į dujų tiekėjo 2025.01 mėn. sąskaitą (ir buhalterinėje apskaitoje apskaitytos 2025 metais). Kadangi šios sąnaudos buvo įtrauktos į 2024 m. RVA, 2025 m. jos eliminuojamos.</t>
  </si>
  <si>
    <t>V.Nereguliuojama</t>
  </si>
  <si>
    <t>NEPASKIRSTOMOSIOS SĄNAUDOS</t>
  </si>
  <si>
    <t>Netiesioginis_turtas</t>
  </si>
  <si>
    <t>Tiesiogiai paslaugoms priskita ilgalaikio turto vertė, Eur</t>
  </si>
  <si>
    <t>Administracinių sąnaudų perkėlimas į administracijos DU sąnaudų pogrupį</t>
  </si>
  <si>
    <t>INMT buhalterinio nusidėvėjimo eliminavimas</t>
  </si>
  <si>
    <t>INMT perskaičiuoto nusidėvėjimo sąnaudų įkėlimas</t>
  </si>
  <si>
    <t>Pirktų paslaugų koregavimas</t>
  </si>
  <si>
    <t>Administarcijos elektros atskyrimas</t>
  </si>
  <si>
    <t>Ruošimo paslaugos elektros sąnaudų iškėlimas į gavybą bei valymo paslaugos elektros sąnaudų iškėlimas į dumblo tvarkymą pagal kWh</t>
  </si>
  <si>
    <t>Natrio hipochlorito sąnaudų iškėlimas į technologinių medžiagų sąnaudų pogrupį</t>
  </si>
  <si>
    <t>Laboratorijos paslaugų pirkimo sąnaudų perkėlimas į paslaugas tiesiogiai susijusias su tyrimais</t>
  </si>
  <si>
    <t>Vandentvarkos VERT mokesčio sąnaudų paskirstymas pagal praėjusio laikotarpio pajamas ir Garantinio tiekėjo įmokų grąžinimo iškėlimas į nepaskirtomas sąnaudas</t>
  </si>
  <si>
    <t>Taršos mokesčių padidinto tarifo perkėlimas į nepaskirstomas sąnaudas bei iškelti mokesčiai už mobilią taršą į kitų mokesčių pogrupį</t>
  </si>
  <si>
    <t>DU sąnaudų perskirstymas pagal dirbtą laiką</t>
  </si>
  <si>
    <t>Soc.draudimo sąnaudų perskirstymas pagal dirbtą laiką</t>
  </si>
  <si>
    <t>Kitų remonto ir eksploatavimo sąnaudų koregavimas - medžiagų, avarijų šalinimo bei ruošimo veiklos sąnaudų iškėlimas.</t>
  </si>
  <si>
    <t>Elektros energijos sąnaudų iškėlimas iš gamybos į perdavimą</t>
  </si>
  <si>
    <t>Premijų jubiliejaus proga iškėlimas į nepaskirstomas</t>
  </si>
  <si>
    <t>Medžiagų sąnaudų iškėlima iš technologinių medžiagų</t>
  </si>
  <si>
    <t>Šilumos sektoriaus vandens sąnaudų korekcija</t>
  </si>
  <si>
    <t>Šilumos sektoriaus nuotekų sąnaudų korekcija</t>
  </si>
  <si>
    <t>Šilumos apskaitos prietaisų sąnaudų perkėlimas iš gamybos į perdavimą</t>
  </si>
  <si>
    <t>Gyventojų įmokų administravimo sąnaudų paskirstymas pagal pajamas</t>
  </si>
  <si>
    <t>Briketų kuro sąnaudų koregavimas</t>
  </si>
  <si>
    <t>Granulių sąnaudų perkėlimas į nereguliuojamą</t>
  </si>
  <si>
    <t>Valstybinių išteklių mokesčių ir aplinkos taršos mokesčių perkėlimas į kintamas (šilumoje)</t>
  </si>
  <si>
    <t>Šilumos medžiagų, žaliavų sąnaudų IT perkėlims į kitą pogrupį</t>
  </si>
  <si>
    <t xml:space="preserve">                                                                          </t>
  </si>
  <si>
    <t xml:space="preserve">8704006 8710108                                                                         </t>
  </si>
  <si>
    <t xml:space="preserve">8710105 8710112                                                                         </t>
  </si>
  <si>
    <t xml:space="preserve">8710109                                                                          </t>
  </si>
  <si>
    <t xml:space="preserve">8710104 8710111                                                                         </t>
  </si>
  <si>
    <t xml:space="preserve">8710103                                                                          </t>
  </si>
  <si>
    <t xml:space="preserve">8710107                                                                          </t>
  </si>
  <si>
    <t xml:space="preserve">8710102 8710110                                                                         </t>
  </si>
  <si>
    <t xml:space="preserve">8704002 8704003                                                                         </t>
  </si>
  <si>
    <t xml:space="preserve">8704004                                                                          </t>
  </si>
  <si>
    <t xml:space="preserve">8712011                                                                          </t>
  </si>
  <si>
    <t xml:space="preserve">8710106                                                                          </t>
  </si>
  <si>
    <t xml:space="preserve">8704011                                                                          </t>
  </si>
  <si>
    <t xml:space="preserve">8703002 8713301 8713302 8713303 8703002_koreg 8713301_koreg 8713302_koreg 8713303_koreg                                                                   </t>
  </si>
  <si>
    <t xml:space="preserve">8708103                                                                          </t>
  </si>
  <si>
    <t xml:space="preserve">8708109                                                                          </t>
  </si>
  <si>
    <t xml:space="preserve">8709006 8710113 8709006_koreg                                                                        </t>
  </si>
  <si>
    <t xml:space="preserve">8710101 8710101_koreg                                                                         </t>
  </si>
  <si>
    <t xml:space="preserve">8713305                                                                          </t>
  </si>
  <si>
    <t xml:space="preserve">8708102                                                                          </t>
  </si>
  <si>
    <t xml:space="preserve">8708201                                                                          </t>
  </si>
  <si>
    <t xml:space="preserve">8711001 8711002 8711009 8711001_koreg 8711002_koreg                                                                      </t>
  </si>
  <si>
    <t xml:space="preserve">8704001                                                                          </t>
  </si>
  <si>
    <t xml:space="preserve">8706005 8706009                                                                         </t>
  </si>
  <si>
    <t xml:space="preserve">8706001                                                                          </t>
  </si>
  <si>
    <t xml:space="preserve">8706002                                                                          </t>
  </si>
  <si>
    <t xml:space="preserve">8712010                                                                          </t>
  </si>
  <si>
    <t xml:space="preserve">8704010 8708101 8708209 8708210 8713201                                                                      </t>
  </si>
  <si>
    <t xml:space="preserve">8701101 8701104                                                                         </t>
  </si>
  <si>
    <t xml:space="preserve">8702001 8702003                                                                         </t>
  </si>
  <si>
    <t xml:space="preserve">8707001 8707009                                                                         </t>
  </si>
  <si>
    <t xml:space="preserve">8701103                                                                          </t>
  </si>
  <si>
    <t xml:space="preserve">8705001                                                                          </t>
  </si>
  <si>
    <t xml:space="preserve">8701102 8701105 8701106 8702105 8709003 8713308 8709003_koreg 8713308_koreg                                                                   </t>
  </si>
  <si>
    <t xml:space="preserve">8713205 zem_mok 8713205_koreg                                                                        </t>
  </si>
  <si>
    <t xml:space="preserve">8706004 8713101 8713102 8713103 8713101_koreg                                                                      </t>
  </si>
  <si>
    <t xml:space="preserve">8713106                                                                          </t>
  </si>
  <si>
    <t xml:space="preserve">8713209                                                                          </t>
  </si>
  <si>
    <t xml:space="preserve">8713107 8713108                                                                         </t>
  </si>
  <si>
    <t xml:space="preserve">8713199                                                                          </t>
  </si>
  <si>
    <t xml:space="preserve">8712002                                                                          </t>
  </si>
  <si>
    <t xml:space="preserve">8910001                                                                          </t>
  </si>
  <si>
    <t xml:space="preserve">8713210 8713211                                                                         </t>
  </si>
  <si>
    <t xml:space="preserve">8712015                                                                          </t>
  </si>
  <si>
    <t xml:space="preserve">8704005                                                                          </t>
  </si>
  <si>
    <t xml:space="preserve">8704012                                                                          </t>
  </si>
  <si>
    <t xml:space="preserve">8713202 8713202_koreg                                                                         </t>
  </si>
  <si>
    <t xml:space="preserve">8712005                                                                          </t>
  </si>
  <si>
    <t xml:space="preserve">8704009                                                                          </t>
  </si>
  <si>
    <t xml:space="preserve">8712001                                                                          </t>
  </si>
  <si>
    <t xml:space="preserve">8712099 8713099 8713208 8713306 8713307 8713099_koreg 8713306_koreg                                                                    </t>
  </si>
  <si>
    <t xml:space="preserve">8712006                                                                          </t>
  </si>
  <si>
    <t xml:space="preserve">8712003                                                                          </t>
  </si>
  <si>
    <t xml:space="preserve">8706003 8713207                                                                         </t>
  </si>
  <si>
    <t xml:space="preserve">8713206                                                                          </t>
  </si>
  <si>
    <t xml:space="preserve">8712012                                                                          </t>
  </si>
  <si>
    <t xml:space="preserve">8712013                                                                          </t>
  </si>
  <si>
    <t xml:space="preserve">8712014                                                                          </t>
  </si>
  <si>
    <t xml:space="preserve">8709001 8709002 8709002_koreg                                                                        </t>
  </si>
  <si>
    <t xml:space="preserve">8920001                                                                          </t>
  </si>
  <si>
    <t xml:space="preserve">8712004 8712007 8712008 8712009 8713203 8713299 8712004_koreg 8713203_koreg                                                                   </t>
  </si>
  <si>
    <t xml:space="preserve">8713104 8713105 8713212 komand 8713105_koreg 8713212_koreg                                                                     </t>
  </si>
  <si>
    <t>8920001 8713101</t>
  </si>
  <si>
    <t>XI.1, XI.2., XI.4</t>
  </si>
  <si>
    <t>8701101 8702001</t>
  </si>
  <si>
    <t>X.1., XIV.2.</t>
  </si>
  <si>
    <t>8704001 8713105 8713210 8713212 8704004</t>
  </si>
  <si>
    <t>IX.1., IX.2.</t>
  </si>
  <si>
    <t>Pagal Sistemos aprašo 3 priedą</t>
  </si>
  <si>
    <t>Šilumos infrastruktūros aptarnavimas</t>
  </si>
  <si>
    <t>Netaikoma</t>
  </si>
  <si>
    <t>administratorė-personalo specialistė</t>
  </si>
  <si>
    <t>buhalterė</t>
  </si>
  <si>
    <t>vyr. finansininkė</t>
  </si>
  <si>
    <t>direktorius</t>
  </si>
  <si>
    <t>direktoriaus pavaduotojas</t>
  </si>
  <si>
    <t>administratorė-vieš.pirkimų specialistė</t>
  </si>
  <si>
    <t>Darbininkė</t>
  </si>
  <si>
    <t>ekonomistė</t>
  </si>
  <si>
    <t>šaltkalvis santechnikas ( v. apsk. pr.)</t>
  </si>
  <si>
    <t>vandentvarkos inžinierė</t>
  </si>
  <si>
    <t>tarnybos vadovas</t>
  </si>
  <si>
    <t>vandentvarkos inžinierius</t>
  </si>
  <si>
    <t>šaltkalvis santechnikas-suvirintojas</t>
  </si>
  <si>
    <t>inžinierius šilumininkas</t>
  </si>
  <si>
    <t>šaltkalvis santechnikas</t>
  </si>
  <si>
    <t>katilinės kūrikė</t>
  </si>
  <si>
    <t>automatizuotų katilų operatorius brigadoje</t>
  </si>
  <si>
    <t>katilinės kūrikas</t>
  </si>
  <si>
    <t>elektrikas automatikas</t>
  </si>
  <si>
    <t>elektrotechnikas</t>
  </si>
  <si>
    <t>šaltkalvis-ekskavat.-aseniz.m.vair.</t>
  </si>
  <si>
    <t>darbininkas</t>
  </si>
  <si>
    <t>pastatų priežiūros ir administravimo specialistė</t>
  </si>
  <si>
    <t>šaltkalvis santechnikas-statybininkas</t>
  </si>
  <si>
    <t>pastatų priežiūros ir remonto meistras</t>
  </si>
  <si>
    <t>pastatų  priež. ir remonto  inžinierius</t>
  </si>
  <si>
    <t>Naujamiesčio pirties pirtininkė</t>
  </si>
  <si>
    <t>Smilgių pirties pirtininkė</t>
  </si>
  <si>
    <t>Dembavos pirties pirtininkė</t>
  </si>
  <si>
    <t>Krekenavos pirties pirtininkė</t>
  </si>
  <si>
    <t>Velžio pirties pirtininkas</t>
  </si>
  <si>
    <t>Ėriškių pirties pirtininkė</t>
  </si>
  <si>
    <t>Vadoklių pirties pirtininkas</t>
  </si>
  <si>
    <t>Upytės pirties pirtininkė</t>
  </si>
  <si>
    <t>Raguvos pirties pirtininkė</t>
  </si>
  <si>
    <t>Ramygalos pirties pirtininkė</t>
  </si>
  <si>
    <t>...</t>
  </si>
  <si>
    <t>Konsultacinių sąnaudų perskirstymas veikloms</t>
  </si>
  <si>
    <t>8704011</t>
  </si>
  <si>
    <t>8704004</t>
  </si>
  <si>
    <t>8704002</t>
  </si>
  <si>
    <t>8704003</t>
  </si>
  <si>
    <t>8704006</t>
  </si>
  <si>
    <t>8710101</t>
  </si>
  <si>
    <t>8710102</t>
  </si>
  <si>
    <t>8710103</t>
  </si>
  <si>
    <t>8710104</t>
  </si>
  <si>
    <t>8710107</t>
  </si>
  <si>
    <t>8710109</t>
  </si>
  <si>
    <t>8710110</t>
  </si>
  <si>
    <t>8710111</t>
  </si>
  <si>
    <t>8710112</t>
  </si>
  <si>
    <t>8710108</t>
  </si>
  <si>
    <t>8706001</t>
  </si>
  <si>
    <t>8708209</t>
  </si>
  <si>
    <t>8708201</t>
  </si>
  <si>
    <t>8713307</t>
  </si>
  <si>
    <t>8713305</t>
  </si>
  <si>
    <t>8708109</t>
  </si>
  <si>
    <t>8708101</t>
  </si>
  <si>
    <t>8708102</t>
  </si>
  <si>
    <t>8708210</t>
  </si>
  <si>
    <t>8706009</t>
  </si>
  <si>
    <t>8708103</t>
  </si>
  <si>
    <t>8712010</t>
  </si>
  <si>
    <t>8713201</t>
  </si>
  <si>
    <t>8706005</t>
  </si>
  <si>
    <t>8703002</t>
  </si>
  <si>
    <t>8713301</t>
  </si>
  <si>
    <t>8713302</t>
  </si>
  <si>
    <t>8713303</t>
  </si>
  <si>
    <t>8701101</t>
  </si>
  <si>
    <t>8701104</t>
  </si>
  <si>
    <t>8702001</t>
  </si>
  <si>
    <t>8702003</t>
  </si>
  <si>
    <t>8705001</t>
  </si>
  <si>
    <t>8707009</t>
  </si>
  <si>
    <t>8707001</t>
  </si>
  <si>
    <t>8701105</t>
  </si>
  <si>
    <t>8701102</t>
  </si>
  <si>
    <t>8702105</t>
  </si>
  <si>
    <t>8713106</t>
  </si>
  <si>
    <t>8713101</t>
  </si>
  <si>
    <t>8713102</t>
  </si>
  <si>
    <t>8713104</t>
  </si>
  <si>
    <t>8713205</t>
  </si>
  <si>
    <t>8706004</t>
  </si>
  <si>
    <t>8713103</t>
  </si>
  <si>
    <t>8713107</t>
  </si>
  <si>
    <t>8713108</t>
  </si>
  <si>
    <t>8713199</t>
  </si>
  <si>
    <t>8712002</t>
  </si>
  <si>
    <t>8713211</t>
  </si>
  <si>
    <t>8713209</t>
  </si>
  <si>
    <t>8712015</t>
  </si>
  <si>
    <t>8704005</t>
  </si>
  <si>
    <t>8704012</t>
  </si>
  <si>
    <t>8713202</t>
  </si>
  <si>
    <t>8712005</t>
  </si>
  <si>
    <t>8712012</t>
  </si>
  <si>
    <t>8712013</t>
  </si>
  <si>
    <t>8712014</t>
  </si>
  <si>
    <t>8706002</t>
  </si>
  <si>
    <t>8712003</t>
  </si>
  <si>
    <t>8712006</t>
  </si>
  <si>
    <t>8713203</t>
  </si>
  <si>
    <t>8713099</t>
  </si>
  <si>
    <t>8713306</t>
  </si>
  <si>
    <t>8711001</t>
  </si>
  <si>
    <t>8711009</t>
  </si>
  <si>
    <t>8706003</t>
  </si>
  <si>
    <t>8713206</t>
  </si>
  <si>
    <t>8713207</t>
  </si>
  <si>
    <t>8712007</t>
  </si>
  <si>
    <t>8712008</t>
  </si>
  <si>
    <t>8712009</t>
  </si>
  <si>
    <t>8704009</t>
  </si>
  <si>
    <t>8712001</t>
  </si>
  <si>
    <t>8712004</t>
  </si>
  <si>
    <t>8712099</t>
  </si>
  <si>
    <t>8713208</t>
  </si>
  <si>
    <t>8713299</t>
  </si>
  <si>
    <t>8709006</t>
  </si>
  <si>
    <t>8710113</t>
  </si>
  <si>
    <t>8710106</t>
  </si>
  <si>
    <t>8712011</t>
  </si>
  <si>
    <t>8709001</t>
  </si>
  <si>
    <t>8711002</t>
  </si>
  <si>
    <t>8713105</t>
  </si>
  <si>
    <t>8701103</t>
  </si>
  <si>
    <t>8713210</t>
  </si>
  <si>
    <t>8713212</t>
  </si>
  <si>
    <t>8701106</t>
  </si>
  <si>
    <t>8704010</t>
  </si>
  <si>
    <t>8910001</t>
  </si>
  <si>
    <t>8709002</t>
  </si>
  <si>
    <t>8704001</t>
  </si>
  <si>
    <t>8920001</t>
  </si>
  <si>
    <t>8713308</t>
  </si>
  <si>
    <t xml:space="preserve">8920001
</t>
  </si>
  <si>
    <t>Beviltiškos skolos, baudos, delspinigiai (GVTNT)</t>
  </si>
  <si>
    <t>Paramą, labdarą, vartotojų švietimo sąnaudas, išskyrus tas, kurios privalomos pagal teisės aktų reikalavimus, papildomo draudimo sąnaudas, išskyrus darbuotojų, dirbančių pavojingus darbus ir (ar) su potencialiai pavojingais įrenginiais, draudimo nuo nelaimingų atsitikimų darbe sąnaudas (GVTNT)</t>
  </si>
  <si>
    <t>Tantjemų išmokos (GVTNT)</t>
  </si>
  <si>
    <t>Narystės, stojamųjų įmokų sąnaudos, išskyrus sąnaudas dėl teisės aktuose numatyto privalomo dalyvavimo, tiesiogiai susijusio su reguliuojamu verslo vienetu (GVTNT)</t>
  </si>
  <si>
    <t>Patirtos palūkanų ir kitos finansinės-investicinės veiklos sąnaudos (GVTNT)</t>
  </si>
  <si>
    <t>Komandiruočių sąnaudas (išskyrus tas, kurios yra būtinos reguliuojamai veiklai vykdyti), personalo mokymo sąnaudas, sudarančias daugiau kaip 1,4 proc. Sąvado 11.1.-11.4. papunkčiuose nurodytų verslo vienetų veiklos sąnaudų, nurodytų Sąvado 19.8–19.14 papunkčiuose;</t>
  </si>
  <si>
    <t>Reprezentacijos, reklamos, viešųjų ryšių, rinkodaros, konsultacijų, tyrimų sąnaudos (išskyrus tas, kurios yra būtinos reguliuojamai veiklai vykdyti) (GVTNT)</t>
  </si>
  <si>
    <t>Nenaudojamo, likviduoto, nurašyto, esančio atsargose, išnuomoto (išskyrus Sąvado 14 punkte numatytu atveju, kai ne mažiau kaip pusė nuomos pajamų priskiriama reguliuojamai veiklai), panaudos teise perduoto kitam ūkio subjektui ilgalaikio turto sąnaudos (išskyrus užkonservuoto turto palaikymo sąnaudas, jei Ūkio subjektas pateikia ekonominį ar teisinį pagrindimą dėl turto užkonservavimo pagrįstumo), išsinuomoto, Ūkio subjektui neatlygintinai (nemokamai) perduoto, panaudos teisėmis disponuojamo turto nusidėvėjimo sąnaudos (GVTNT)</t>
  </si>
  <si>
    <t>Nebaigtos statybos ilgalaikio turto sąnaudos (GVTNT)</t>
  </si>
  <si>
    <t>8701101
8702001</t>
  </si>
  <si>
    <t>Išmokos įvairioms kultūros, sveikatinimo ir sporto paslaugoms, gimimo pašalpos, išmokos už mokymosi ir papildomas atostogas, pašalpos mirties atveju, pašalpos už nepilnamečius ir neįgalius šeimos narius, parama profsąjungoms bei išmokos darbuotojams, kurios viršija Lietuvos Respublikos darbo kodekse ir kituose teisės aktuose numatytas privalomas išmokas, kitos su darbuotojo darbo rezultatais nesusijusių išmokų sąnaudos (GVTNT)</t>
  </si>
  <si>
    <t>Mokymų dalyvių maitinimo, konkursų, parodų, įvairių renginių, organizavimo, dovanų pirkimo, žalos atlyginimo, išskyrus dėl gamtos stichijų ar force majeure aplinkybių, vartotojų patirtų nuostolių atlyginimas, pelno mokesčio, mokesčių nuo dividendų, sporto salių ir kaimo turizmo teikiamų paslaugų bei kitų panašaus pobūdžio paslaugų, susijusių su rekreacija, įsigijimo sąnaudos (GVTNT)</t>
  </si>
  <si>
    <t>Sąnaudos, susijusias su Ūkio subjekto įvaizdžio kūrimo tikslais, atidėjinių, valdybos narių atlyginimų, salių nuomos, svečių maitinimo ir kitos panašaus pobūdžio sąnaudos (GVTNT)</t>
  </si>
  <si>
    <t>Nurašyto į sąnaudas ilgalaikio turto vertė (GVTNT)*</t>
  </si>
  <si>
    <t>Kitos reguliuojamos veiklos nepaskirstomosios sąnaudos, kitos nereguliuojamos veiklos sąnaudos</t>
  </si>
  <si>
    <t>VAND</t>
  </si>
  <si>
    <t>VGBAR</t>
  </si>
  <si>
    <t>VGBERNA1</t>
  </si>
  <si>
    <t>VGBERNA2</t>
  </si>
  <si>
    <t>VGBERNI</t>
  </si>
  <si>
    <t>VGBUR</t>
  </si>
  <si>
    <t>VGDAN</t>
  </si>
  <si>
    <t>VGDAU</t>
  </si>
  <si>
    <t>VGERI1</t>
  </si>
  <si>
    <t>VGERI2</t>
  </si>
  <si>
    <t>VGGEG</t>
  </si>
  <si>
    <t>VGGEN</t>
  </si>
  <si>
    <t>VGGUS</t>
  </si>
  <si>
    <t>VGIBU1</t>
  </si>
  <si>
    <t>VGIBU2</t>
  </si>
  <si>
    <t>VGJAS</t>
  </si>
  <si>
    <t>VGJOT</t>
  </si>
  <si>
    <t>VGKAR</t>
  </si>
  <si>
    <t>VGKAT</t>
  </si>
  <si>
    <t>VGKRE1</t>
  </si>
  <si>
    <t>VGKRE2</t>
  </si>
  <si>
    <t>VGKRE3</t>
  </si>
  <si>
    <t>VGLIB</t>
  </si>
  <si>
    <t>VGLIN1</t>
  </si>
  <si>
    <t>VGLIN2</t>
  </si>
  <si>
    <t>VGLIU1</t>
  </si>
  <si>
    <t>VGLIU2</t>
  </si>
  <si>
    <t>VGMEM</t>
  </si>
  <si>
    <t>VGMIE</t>
  </si>
  <si>
    <t>VGMIK</t>
  </si>
  <si>
    <t>VGNAU</t>
  </si>
  <si>
    <t>VGNEV</t>
  </si>
  <si>
    <t>VGPER</t>
  </si>
  <si>
    <t>VGPRA</t>
  </si>
  <si>
    <t>VGPRE</t>
  </si>
  <si>
    <t>VGRAB</t>
  </si>
  <si>
    <t>VGRAG1</t>
  </si>
  <si>
    <t>VGRAG2</t>
  </si>
  <si>
    <t>VGSILA</t>
  </si>
  <si>
    <t>VGSILU</t>
  </si>
  <si>
    <t>VGSMI</t>
  </si>
  <si>
    <t>VGSUJ</t>
  </si>
  <si>
    <t>VGTRA1</t>
  </si>
  <si>
    <t>VGTRA2</t>
  </si>
  <si>
    <t>VGUPY1</t>
  </si>
  <si>
    <t>VGUPY2</t>
  </si>
  <si>
    <t>VGUZU</t>
  </si>
  <si>
    <t>VGVAI</t>
  </si>
  <si>
    <t>VGVEL1</t>
  </si>
  <si>
    <t>VGVEL2</t>
  </si>
  <si>
    <t>VGBERNA</t>
  </si>
  <si>
    <t>VGERI</t>
  </si>
  <si>
    <t>VGKRE</t>
  </si>
  <si>
    <t>VGKREK</t>
  </si>
  <si>
    <t>VGLIN</t>
  </si>
  <si>
    <t>VGLIU</t>
  </si>
  <si>
    <t>VGPAI</t>
  </si>
  <si>
    <t>VGRAG</t>
  </si>
  <si>
    <t>VGTRA</t>
  </si>
  <si>
    <t>VGUPYT1</t>
  </si>
  <si>
    <t>VGUPYT2</t>
  </si>
  <si>
    <t>VGVEL</t>
  </si>
  <si>
    <t>VGZIB1</t>
  </si>
  <si>
    <t>VGPUO</t>
  </si>
  <si>
    <t>VGTIL</t>
  </si>
  <si>
    <t>VGIBU</t>
  </si>
  <si>
    <t>VGZIB2</t>
  </si>
  <si>
    <t>NUGELEZ</t>
  </si>
  <si>
    <t>VNBAR</t>
  </si>
  <si>
    <t>VNBERNA</t>
  </si>
  <si>
    <t>VNBERNI</t>
  </si>
  <si>
    <t>VNBUR</t>
  </si>
  <si>
    <t>VNDAN</t>
  </si>
  <si>
    <t>VNDAU</t>
  </si>
  <si>
    <t>VNERI</t>
  </si>
  <si>
    <t>VNGEG</t>
  </si>
  <si>
    <t>VNIBU</t>
  </si>
  <si>
    <t>VNKAR</t>
  </si>
  <si>
    <t>VNKAT</t>
  </si>
  <si>
    <t>VNKRE</t>
  </si>
  <si>
    <t>VNLIB</t>
  </si>
  <si>
    <t>VNLIN</t>
  </si>
  <si>
    <t>VNLIU</t>
  </si>
  <si>
    <t>VNMIE</t>
  </si>
  <si>
    <t>VNMIK</t>
  </si>
  <si>
    <t>VNNAU</t>
  </si>
  <si>
    <t>VNNEV</t>
  </si>
  <si>
    <t>VNPAI</t>
  </si>
  <si>
    <t>VNPER</t>
  </si>
  <si>
    <t>VNPUO</t>
  </si>
  <si>
    <t>VNPRA</t>
  </si>
  <si>
    <t>VNRAG</t>
  </si>
  <si>
    <t>VNSILU</t>
  </si>
  <si>
    <t>VNSUJ</t>
  </si>
  <si>
    <t>VNTRA</t>
  </si>
  <si>
    <t>VNUPY</t>
  </si>
  <si>
    <t>VNUZU</t>
  </si>
  <si>
    <t>VNVAI</t>
  </si>
  <si>
    <t>VNVEL</t>
  </si>
  <si>
    <t>VNGUS</t>
  </si>
  <si>
    <t>VNSMI</t>
  </si>
  <si>
    <t>VNTIL</t>
  </si>
  <si>
    <t>VNZIB</t>
  </si>
  <si>
    <t>VTBAR</t>
  </si>
  <si>
    <t>VTBERNA</t>
  </si>
  <si>
    <t>VTBERNI</t>
  </si>
  <si>
    <t>VTBUR</t>
  </si>
  <si>
    <t>VTDAN</t>
  </si>
  <si>
    <t>VTDAU</t>
  </si>
  <si>
    <t>VTERI</t>
  </si>
  <si>
    <t>VTGEG</t>
  </si>
  <si>
    <t>VTGEN</t>
  </si>
  <si>
    <t>VTGUS</t>
  </si>
  <si>
    <t>VTIBU</t>
  </si>
  <si>
    <t>VTJAS</t>
  </si>
  <si>
    <t>VTJOT</t>
  </si>
  <si>
    <t>VTKAR</t>
  </si>
  <si>
    <t>VTKAT</t>
  </si>
  <si>
    <t>VTKRE</t>
  </si>
  <si>
    <t>VTLIB</t>
  </si>
  <si>
    <t>VTLIN</t>
  </si>
  <si>
    <t>VTLIU</t>
  </si>
  <si>
    <t>VTMEM</t>
  </si>
  <si>
    <t>VTMIE</t>
  </si>
  <si>
    <t>VTMIK</t>
  </si>
  <si>
    <t>VTNAU</t>
  </si>
  <si>
    <t>VTNEV</t>
  </si>
  <si>
    <t>VTPAI</t>
  </si>
  <si>
    <t>VTPER</t>
  </si>
  <si>
    <t>VTPRA</t>
  </si>
  <si>
    <t>VTPRE</t>
  </si>
  <si>
    <t>VTRAB</t>
  </si>
  <si>
    <t>VTRAG</t>
  </si>
  <si>
    <t>VTSILA</t>
  </si>
  <si>
    <t>VTSILU</t>
  </si>
  <si>
    <t>VTSMI</t>
  </si>
  <si>
    <t>VTSUJ</t>
  </si>
  <si>
    <t>VTTRA</t>
  </si>
  <si>
    <t>VTUPY</t>
  </si>
  <si>
    <t>VTUZU</t>
  </si>
  <si>
    <t>VTVAI</t>
  </si>
  <si>
    <t>VTVEL</t>
  </si>
  <si>
    <t>VBAR</t>
  </si>
  <si>
    <t>VTKKRE</t>
  </si>
  <si>
    <t>VT</t>
  </si>
  <si>
    <t>VTPUO</t>
  </si>
  <si>
    <t>VTTIL</t>
  </si>
  <si>
    <t>VTTILTA</t>
  </si>
  <si>
    <t>VTZIB</t>
  </si>
  <si>
    <t>NT</t>
  </si>
  <si>
    <t>NSBERNA1</t>
  </si>
  <si>
    <t>NSBERNA2</t>
  </si>
  <si>
    <t>NSBERNI1</t>
  </si>
  <si>
    <t>NSDAU1</t>
  </si>
  <si>
    <t>NSDAU2</t>
  </si>
  <si>
    <t>NSGUS1</t>
  </si>
  <si>
    <t>NSGUS2</t>
  </si>
  <si>
    <t>NSKRE1</t>
  </si>
  <si>
    <t>NSKRE2</t>
  </si>
  <si>
    <t>NSKRE3</t>
  </si>
  <si>
    <t>NSKRE4</t>
  </si>
  <si>
    <t>NSKRE5</t>
  </si>
  <si>
    <t>NSKRE6</t>
  </si>
  <si>
    <t>NSRAG2</t>
  </si>
  <si>
    <t>NSRAG3</t>
  </si>
  <si>
    <t>NSLIB1</t>
  </si>
  <si>
    <t>NSLIN1</t>
  </si>
  <si>
    <t>NSLIN2</t>
  </si>
  <si>
    <t>NSLIN3</t>
  </si>
  <si>
    <t>NSLIN4</t>
  </si>
  <si>
    <t>NSLIU1</t>
  </si>
  <si>
    <t>NSLIU2</t>
  </si>
  <si>
    <t>NSLIU3</t>
  </si>
  <si>
    <t>NSMIE1</t>
  </si>
  <si>
    <t>NSMIE2</t>
  </si>
  <si>
    <t>NSMIE3</t>
  </si>
  <si>
    <t>NSMIE4</t>
  </si>
  <si>
    <t>NSMIE5</t>
  </si>
  <si>
    <t>NSMIE6</t>
  </si>
  <si>
    <t>NSMIE7</t>
  </si>
  <si>
    <t>NSNAU1</t>
  </si>
  <si>
    <t>NSNEV1</t>
  </si>
  <si>
    <t>NSRAG1</t>
  </si>
  <si>
    <t>NSSIL1</t>
  </si>
  <si>
    <t>NSSIL2</t>
  </si>
  <si>
    <t>NSSIL3</t>
  </si>
  <si>
    <t>NSSIL4</t>
  </si>
  <si>
    <t>NSUPY1</t>
  </si>
  <si>
    <t>NSUPY2</t>
  </si>
  <si>
    <t>NSVEL1</t>
  </si>
  <si>
    <t>NSVEL2</t>
  </si>
  <si>
    <t>NSZIB1</t>
  </si>
  <si>
    <t>NSZIB2</t>
  </si>
  <si>
    <t>NSZIB3</t>
  </si>
  <si>
    <t>NTBERNA</t>
  </si>
  <si>
    <t>NTBERNI</t>
  </si>
  <si>
    <t>NTDAU</t>
  </si>
  <si>
    <t>NTERI</t>
  </si>
  <si>
    <t>NTGUS</t>
  </si>
  <si>
    <t>NTKAT</t>
  </si>
  <si>
    <t>NTKRE</t>
  </si>
  <si>
    <t>NTLIB</t>
  </si>
  <si>
    <t>NTLIN</t>
  </si>
  <si>
    <t>NTLIU</t>
  </si>
  <si>
    <t>NTMIE</t>
  </si>
  <si>
    <t>NTNAU</t>
  </si>
  <si>
    <t>NTNEV</t>
  </si>
  <si>
    <t>NTPAI</t>
  </si>
  <si>
    <t>NTRAG</t>
  </si>
  <si>
    <t>NTSIL</t>
  </si>
  <si>
    <t>NTSILA</t>
  </si>
  <si>
    <t>NTSMI</t>
  </si>
  <si>
    <t>NTUPY</t>
  </si>
  <si>
    <t>NTVAD</t>
  </si>
  <si>
    <t>NTVEL</t>
  </si>
  <si>
    <t>NTZIB</t>
  </si>
  <si>
    <t xml:space="preserve"> NSVEL1</t>
  </si>
  <si>
    <t>NSNEV</t>
  </si>
  <si>
    <t>NTSIL2</t>
  </si>
  <si>
    <t>NTSILU</t>
  </si>
  <si>
    <t>NV</t>
  </si>
  <si>
    <t>NVDAU</t>
  </si>
  <si>
    <t>NVERI</t>
  </si>
  <si>
    <t>NVERIPIR</t>
  </si>
  <si>
    <t>NVGUS</t>
  </si>
  <si>
    <t>NVKAT</t>
  </si>
  <si>
    <t>NVKRE</t>
  </si>
  <si>
    <t>NVLIB</t>
  </si>
  <si>
    <t>NVLIN</t>
  </si>
  <si>
    <t>NVMIE</t>
  </si>
  <si>
    <t>NVNAU</t>
  </si>
  <si>
    <t>NVNEV</t>
  </si>
  <si>
    <t>NVPAI</t>
  </si>
  <si>
    <t>NVRAG</t>
  </si>
  <si>
    <t>NVSILA</t>
  </si>
  <si>
    <t>NVSILU</t>
  </si>
  <si>
    <t>NVSMI</t>
  </si>
  <si>
    <t>NVUPY</t>
  </si>
  <si>
    <t>NVUPYTAC</t>
  </si>
  <si>
    <t>NVVAD</t>
  </si>
  <si>
    <t>NVZIB</t>
  </si>
  <si>
    <t>NVKREK</t>
  </si>
  <si>
    <t>NVUPYT</t>
  </si>
  <si>
    <t>NVBERNA</t>
  </si>
  <si>
    <t>NVBERNI</t>
  </si>
  <si>
    <t>NVLIŪ</t>
  </si>
  <si>
    <t>NVVEL</t>
  </si>
  <si>
    <t>TVDUMB</t>
  </si>
  <si>
    <t>SVPARD</t>
  </si>
  <si>
    <t>SSPS</t>
  </si>
  <si>
    <t>1</t>
  </si>
  <si>
    <t>10</t>
  </si>
  <si>
    <t>11</t>
  </si>
  <si>
    <t>12</t>
  </si>
  <si>
    <t>13</t>
  </si>
  <si>
    <t>2</t>
  </si>
  <si>
    <t>3</t>
  </si>
  <si>
    <t>4</t>
  </si>
  <si>
    <t>5</t>
  </si>
  <si>
    <t>6</t>
  </si>
  <si>
    <t>8</t>
  </si>
  <si>
    <t>9</t>
  </si>
  <si>
    <t>BernatAPK</t>
  </si>
  <si>
    <t>BernatBNK</t>
  </si>
  <si>
    <t>BernatMDK</t>
  </si>
  <si>
    <t>DarirGir</t>
  </si>
  <si>
    <t>DauknMK</t>
  </si>
  <si>
    <t>DembavMK</t>
  </si>
  <si>
    <t>DembGuob</t>
  </si>
  <si>
    <t>DembMelK</t>
  </si>
  <si>
    <t>DembVeter</t>
  </si>
  <si>
    <t>EriskiuKC</t>
  </si>
  <si>
    <t>GelezMK</t>
  </si>
  <si>
    <t>GustonMK</t>
  </si>
  <si>
    <t>JotainKC</t>
  </si>
  <si>
    <t>KarsakBNK</t>
  </si>
  <si>
    <t>KarsakSK</t>
  </si>
  <si>
    <t>KastK</t>
  </si>
  <si>
    <t>Katinuk</t>
  </si>
  <si>
    <t>KREKKAT</t>
  </si>
  <si>
    <t>KREKLIGON</t>
  </si>
  <si>
    <t>KurgSkk</t>
  </si>
  <si>
    <t>LINKAUCIU</t>
  </si>
  <si>
    <t>LINKVAIKU</t>
  </si>
  <si>
    <t>MiezKK</t>
  </si>
  <si>
    <t>MiezMokk</t>
  </si>
  <si>
    <t>NaLig</t>
  </si>
  <si>
    <t>NaujamMK</t>
  </si>
  <si>
    <t>NaujamPK</t>
  </si>
  <si>
    <t>NaujamSK</t>
  </si>
  <si>
    <t>NevezMK</t>
  </si>
  <si>
    <t>PaistrKNK</t>
  </si>
  <si>
    <t>PaistrMK</t>
  </si>
  <si>
    <t>PaistrVDK</t>
  </si>
  <si>
    <t>PereksMK</t>
  </si>
  <si>
    <t>RagKCK</t>
  </si>
  <si>
    <t>RagPK</t>
  </si>
  <si>
    <t>Ragsenk</t>
  </si>
  <si>
    <t>RaguvVDK</t>
  </si>
  <si>
    <t>SilagKN</t>
  </si>
  <si>
    <t>SiluMK</t>
  </si>
  <si>
    <t>SmilgKCK</t>
  </si>
  <si>
    <t>SmilgMK</t>
  </si>
  <si>
    <t>SmilgSK</t>
  </si>
  <si>
    <t>SmilgVDK</t>
  </si>
  <si>
    <t>SujetuMK</t>
  </si>
  <si>
    <t>TiltagKNK</t>
  </si>
  <si>
    <t>TiltagMK</t>
  </si>
  <si>
    <t>TrakisBNK</t>
  </si>
  <si>
    <t>UpytKK</t>
  </si>
  <si>
    <t>Vad10kat</t>
  </si>
  <si>
    <t>VADNEST</t>
  </si>
  <si>
    <t>VadoklMK</t>
  </si>
  <si>
    <t>VadoklSK</t>
  </si>
  <si>
    <t>VadokPPK</t>
  </si>
  <si>
    <t>VelzioAPK</t>
  </si>
  <si>
    <t>Velziogim</t>
  </si>
  <si>
    <t>VelzioGSS</t>
  </si>
  <si>
    <t>VelzioKK</t>
  </si>
  <si>
    <t>VelzKUK</t>
  </si>
  <si>
    <t>VKU62</t>
  </si>
  <si>
    <t>ZIBARTK</t>
  </si>
  <si>
    <t>Piniava</t>
  </si>
  <si>
    <t>PALIUNISK</t>
  </si>
  <si>
    <t>VELCGS</t>
  </si>
  <si>
    <t>DuknMK</t>
  </si>
  <si>
    <t>Ragsen</t>
  </si>
  <si>
    <t>14</t>
  </si>
  <si>
    <t>15</t>
  </si>
  <si>
    <t>7</t>
  </si>
  <si>
    <t>RAGMOK</t>
  </si>
  <si>
    <t>KARSTASV</t>
  </si>
  <si>
    <t>RAGGim</t>
  </si>
  <si>
    <t>BerniunMK</t>
  </si>
  <si>
    <t>GustonGLOB</t>
  </si>
  <si>
    <t>RAMKC</t>
  </si>
  <si>
    <t>ADMINISTRA</t>
  </si>
  <si>
    <t>AMDS</t>
  </si>
  <si>
    <t>EUAS</t>
  </si>
  <si>
    <t>GAP</t>
  </si>
  <si>
    <t>KPS</t>
  </si>
  <si>
    <t>MODERNIZAV</t>
  </si>
  <si>
    <t>PASKOLA</t>
  </si>
  <si>
    <t>PSUT</t>
  </si>
  <si>
    <t>TECHNINE</t>
  </si>
  <si>
    <t>DembavP</t>
  </si>
  <si>
    <t>ERISKIUP</t>
  </si>
  <si>
    <t>ERISKIUP1</t>
  </si>
  <si>
    <t>Gelezdus</t>
  </si>
  <si>
    <t>Krekepir</t>
  </si>
  <si>
    <t>NaujamP</t>
  </si>
  <si>
    <t>RaguvP</t>
  </si>
  <si>
    <t>RamygP</t>
  </si>
  <si>
    <t>SmilgP</t>
  </si>
  <si>
    <t>UpytesP</t>
  </si>
  <si>
    <t>VadokP</t>
  </si>
  <si>
    <t>ATPAS</t>
  </si>
  <si>
    <t>VelzioP</t>
  </si>
  <si>
    <t>VelzioP1</t>
  </si>
  <si>
    <t>RampirtK</t>
  </si>
  <si>
    <t>UpyttesP</t>
  </si>
  <si>
    <t>GARAZAS</t>
  </si>
  <si>
    <t>PSUTSILUMA</t>
  </si>
  <si>
    <t>PSUTVANDU</t>
  </si>
  <si>
    <t>ADMDS</t>
  </si>
  <si>
    <t>MODERMIZAV</t>
  </si>
  <si>
    <t>APLINKA</t>
  </si>
  <si>
    <t>EETS</t>
  </si>
  <si>
    <t>PSUTADMIN</t>
  </si>
  <si>
    <t>PSUTELEKTR</t>
  </si>
  <si>
    <t>PSUTKREKEN</t>
  </si>
  <si>
    <t>PSUTVANDUO</t>
  </si>
  <si>
    <t>PSUTŠILUMA</t>
  </si>
  <si>
    <t>KVS</t>
  </si>
  <si>
    <t>ERISKIUPIR</t>
  </si>
  <si>
    <t>ADM</t>
  </si>
  <si>
    <t>BENDRAS</t>
  </si>
  <si>
    <t>TEISMAS</t>
  </si>
  <si>
    <t>ILGALAIKIO TURTO VERTĖS IR NUSIDĖVĖJIMO (AMORTIZACIJOS) ATASKAITA</t>
  </si>
  <si>
    <t>Leidžiamos priskirti turto likutinės vertės paskirstymas</t>
  </si>
  <si>
    <t>Invento-rinis numeris</t>
  </si>
  <si>
    <t>Įvedimo į eksploataciją data</t>
  </si>
  <si>
    <t>Taikymo kainoje data</t>
  </si>
  <si>
    <t>Rekonstrukcijos ir remontų, didinančių turto vertę, atlikimo data</t>
  </si>
  <si>
    <t>Nudėvėjimo (eksploat.) laikotarpis</t>
  </si>
  <si>
    <r>
      <t>Bendrosios veiklos turtas</t>
    </r>
    <r>
      <rPr>
        <vertAlign val="superscript"/>
        <sz val="10"/>
        <rFont val="Arial"/>
        <family val="2"/>
      </rPr>
      <t>5</t>
    </r>
  </si>
  <si>
    <r>
      <t>Pagal koncesijos nuomos sutartį valdomas turtas</t>
    </r>
    <r>
      <rPr>
        <vertAlign val="superscript"/>
        <sz val="10"/>
        <rFont val="Arial"/>
        <family val="2"/>
      </rPr>
      <t>6</t>
    </r>
  </si>
  <si>
    <t>Suderinimo data ir nutarimo Nr.</t>
  </si>
  <si>
    <t>Ataskaitinio laikotarpio pradžiai</t>
  </si>
  <si>
    <t xml:space="preserve">Per ataskaitinį laikotarpį </t>
  </si>
  <si>
    <t>Ataskaitinio laikotarpio pabaigai</t>
  </si>
  <si>
    <t>IŠ VISO</t>
  </si>
  <si>
    <t>Įsigijimo savikaina, iš viso:</t>
  </si>
  <si>
    <t>Įsigijimo savikainos dalis iš</t>
  </si>
  <si>
    <t>Nesuderinta vertė</t>
  </si>
  <si>
    <r>
      <t>Reguliuojamų kainų verslo vienetams ir paslaugoms (produktams) draudžiamo priskirti turto vertė</t>
    </r>
    <r>
      <rPr>
        <vertAlign val="superscript"/>
        <sz val="10"/>
        <rFont val="Arial"/>
        <family val="2"/>
      </rPr>
      <t>2,4</t>
    </r>
  </si>
  <si>
    <t>Turto reguliavimo apskaitoje</t>
  </si>
  <si>
    <t>Įsigijimo savikainos pokytis iš viso:</t>
  </si>
  <si>
    <t>Įsigijimo savikainos pokytis iš</t>
  </si>
  <si>
    <t>Metinis nusidėvėjim. (leidžiamos priskirti turto vertės)</t>
  </si>
  <si>
    <t>Metinis nusidėvėjim. (draudžiamos priskirti turto vertės)</t>
  </si>
  <si>
    <r>
      <t>Reguliuojamų kainų verslo vienetams ir paslaugoms (produktams) draudžiamo priskirti turto vertė</t>
    </r>
    <r>
      <rPr>
        <vertAlign val="superscript"/>
        <sz val="10"/>
        <color rgb="FFFF0000"/>
        <rFont val="Arial"/>
        <family val="2"/>
      </rPr>
      <t>2,4</t>
    </r>
  </si>
  <si>
    <t>Šilumos energijos gamybos verslo vienetas</t>
  </si>
  <si>
    <t>Šilumos energijos perdavimo verslo vienetas</t>
  </si>
  <si>
    <t>Mažmeninio aptarnavimo verslo vienetas</t>
  </si>
  <si>
    <t>Karšto vandens tiekimo verslo vienetas</t>
  </si>
  <si>
    <t>Neatsiskaitomųjų šilumos apskaitos prietaisų aptarnavimo  verslo vienetas</t>
  </si>
  <si>
    <t>Pastatų šildymo ir karšto vandens sistemų priežiūros verslo vienetas</t>
  </si>
  <si>
    <t>Prekybos apyvartiniais taršos leidimais ir su ja susijusios veiklos verslo vienetas</t>
  </si>
  <si>
    <t>Nereguliuojamosios veiklos verslo vienetas</t>
  </si>
  <si>
    <t>Kitos reguliuojamos veiklos verslo vienetas</t>
  </si>
  <si>
    <t>ILGALAIKIO TURTO VIENETŲ SĄRAŠAS</t>
  </si>
  <si>
    <t>ES strukt. fondų</t>
  </si>
  <si>
    <t>Dotacijų, subsidijų</t>
  </si>
  <si>
    <t>ATL lėšomis</t>
  </si>
  <si>
    <t>Kiti finansavimo šaltiniai</t>
  </si>
  <si>
    <t>Vartotojų</t>
  </si>
  <si>
    <t>Ūkio subjekto lėšų</t>
  </si>
  <si>
    <t>Nudėvėtina įsigijimo savikaina (leidžiamos priskirti turto vertės)</t>
  </si>
  <si>
    <t>Sukauptas nusidėvėjim. (leidžiamos priskirti turto vertės)</t>
  </si>
  <si>
    <t>Nudėvėtina likutinė vertė (leidžiamos priskirti turto vertės)</t>
  </si>
  <si>
    <t>Nudėvėtinos įsigijimo savikainos pokytis (leidžiamos priskirti turto vertės)</t>
  </si>
  <si>
    <r>
      <t>Sukaupto nusidėvėjimo pokytis (leidžiamos priskirti turto vertės)</t>
    </r>
    <r>
      <rPr>
        <vertAlign val="superscript"/>
        <sz val="10"/>
        <rFont val="Arial"/>
        <family val="2"/>
      </rPr>
      <t>8</t>
    </r>
  </si>
  <si>
    <t>Nudėvėtinos likutinės vertės pokytis  (leidžiamos priskirti turto vertės)</t>
  </si>
  <si>
    <t>Šilumos (produkto) gamyba</t>
  </si>
  <si>
    <t>Šilumos poreikio piko pajėgumų ir rezervinės galios užtikrinimas</t>
  </si>
  <si>
    <t xml:space="preserve">Šilumos perdavimas centralizuoto šilumos tiekimo sistemos tinklais </t>
  </si>
  <si>
    <t>Karšto vandens temperatūros palaikymas</t>
  </si>
  <si>
    <t xml:space="preserve">Pastatų šildymo ir karšto vandens sistemų einamoji priežiūra) </t>
  </si>
  <si>
    <t xml:space="preserve">Elektros energijos (produkto) gamyba </t>
  </si>
  <si>
    <t>metai</t>
  </si>
  <si>
    <t>Eur</t>
  </si>
  <si>
    <t>katilinių ir elektrodinių katilinių kolektoriuose</t>
  </si>
  <si>
    <t>kogeneracinėse jėgainėse</t>
  </si>
  <si>
    <t>Pastabos</t>
  </si>
  <si>
    <t>(a)</t>
  </si>
  <si>
    <t>(b)</t>
  </si>
  <si>
    <t>(c)</t>
  </si>
  <si>
    <t>(d)</t>
  </si>
  <si>
    <t>(e)</t>
  </si>
  <si>
    <t>(f)</t>
  </si>
  <si>
    <t>(g)</t>
  </si>
  <si>
    <t>(h)</t>
  </si>
  <si>
    <t>(i)</t>
  </si>
  <si>
    <t>(j)</t>
  </si>
  <si>
    <t>(k)</t>
  </si>
  <si>
    <t>(l)</t>
  </si>
  <si>
    <t>(m)</t>
  </si>
  <si>
    <t>(n)</t>
  </si>
  <si>
    <t>(o)=(i)-(j)-(k)-(l)-(m)-(n)</t>
  </si>
  <si>
    <t>(p)</t>
  </si>
  <si>
    <t>(q)</t>
  </si>
  <si>
    <t>(t)=(o)-(p)-(q)</t>
  </si>
  <si>
    <t>(u)</t>
  </si>
  <si>
    <t>(v)=(t)-(u)</t>
  </si>
  <si>
    <t>(w)</t>
  </si>
  <si>
    <t>(x)</t>
  </si>
  <si>
    <t>(y)</t>
  </si>
  <si>
    <t>(z)</t>
  </si>
  <si>
    <t>(aa)</t>
  </si>
  <si>
    <t>(ab)</t>
  </si>
  <si>
    <t>(ac)=(w)-(x)-(y)-(z)-(aa)-(ab)</t>
  </si>
  <si>
    <t>(ad)</t>
  </si>
  <si>
    <t>(ae)</t>
  </si>
  <si>
    <t>(ah)</t>
  </si>
  <si>
    <t>(ai)</t>
  </si>
  <si>
    <t>(aj)=(ac)-(ad)-(ae)</t>
  </si>
  <si>
    <t>(ak)</t>
  </si>
  <si>
    <t>(al)=(aj)-(ak)</t>
  </si>
  <si>
    <t>(am)=(i)+(w)</t>
  </si>
  <si>
    <t>(an)=(j)+(x)</t>
  </si>
  <si>
    <t>(ao)=(k)+(y)</t>
  </si>
  <si>
    <t>(ap)=(l)+(z)</t>
  </si>
  <si>
    <t>(aq)=(m)+(aa)</t>
  </si>
  <si>
    <t>(ar)=(n)+(ab)</t>
  </si>
  <si>
    <t>(as)=(am)-(an)-(ao)-(ap)-(aq)-(ar)</t>
  </si>
  <si>
    <t>(at)=(p)+(ad)</t>
  </si>
  <si>
    <t>(au)=(q)+(ae)</t>
  </si>
  <si>
    <t>(ax)=(as)-(at)-(au)</t>
  </si>
  <si>
    <t>(ay)=(u)+(ak)</t>
  </si>
  <si>
    <t>(az)=(ax)-(ay)</t>
  </si>
  <si>
    <t>Geriamojo vandens tiekimo ir nuotekų tvarkymo licencija</t>
  </si>
  <si>
    <t>1_Patentai</t>
  </si>
  <si>
    <t>5/100 vandentiekio linijos - vandentiekio tinklų (4400-2440-6534) , 40,66 m</t>
  </si>
  <si>
    <t>2-2-11.PAST_KITA</t>
  </si>
  <si>
    <t>111169E</t>
  </si>
  <si>
    <t>5/100 vandentiekio linijos - vandentiekio tinklų (4400-2440-6562) , 247,18 m</t>
  </si>
  <si>
    <t>111170E</t>
  </si>
  <si>
    <t>5/100 vandentiekio linijos - vandentiekio tinklų (4400-2440-6584) , 160,65 m</t>
  </si>
  <si>
    <t>111171E</t>
  </si>
  <si>
    <t>5/100 vandentiekio linijos - vandentiekio tinklų (4400-2440-6619) , 437,82 m</t>
  </si>
  <si>
    <t>111172E</t>
  </si>
  <si>
    <t>5/100 vandentiekio linijos - vandentiekio tinklų (4400-2440-6622) , 40,24 m</t>
  </si>
  <si>
    <t>111173E</t>
  </si>
  <si>
    <t>5/100 vandentiekio linijos - vandentiekio tinklų (4400-2440-6636) , 169,84 m</t>
  </si>
  <si>
    <t>111174E</t>
  </si>
  <si>
    <t>5/100 vandentiekio linijos - vandentiekio tinklų (4400-2440-6651) , 217,39 m</t>
  </si>
  <si>
    <t>111175E</t>
  </si>
  <si>
    <t>5/100 vandentiekio linijos - vandentiekio tinklų (4400-2440-6662) , 30,19 m</t>
  </si>
  <si>
    <t>111176E</t>
  </si>
  <si>
    <t>5/100 vandentiekio linijos - vandentiekio tinklų (4400-2441-7690) , 119,60 m</t>
  </si>
  <si>
    <t>111177E</t>
  </si>
  <si>
    <t>5/100 nuotekų linijos-  nuotekų šalinimo tinklų (4400-2440-6840) , 41,06 m</t>
  </si>
  <si>
    <t>111178E</t>
  </si>
  <si>
    <t>5/100 nuotekų linijos-  nuotekų šalinimo tinklų (4400-2440-6862) , 247,20 m</t>
  </si>
  <si>
    <t>111179E</t>
  </si>
  <si>
    <t>5/100 nuotekų linijos-  nuotekų šalinimo tinklų (4400-2440-6884) , 359,95 m</t>
  </si>
  <si>
    <t>111180E</t>
  </si>
  <si>
    <t>5/100 nuotekų linijos-  nuotekų šalinimo tinklų (4400-2440-6908) , 39,82 m</t>
  </si>
  <si>
    <t>111181E</t>
  </si>
  <si>
    <t>5/100 nuotekų linijos-  nuotekų šalinimo tinklų (4400-2440-6918) , 587,95 m</t>
  </si>
  <si>
    <t>111182E</t>
  </si>
  <si>
    <t>5/100 nuotekų linijos-  nuotekų šalinimo tinklų (4400-2440-6928) , 27,22m</t>
  </si>
  <si>
    <t>111183E</t>
  </si>
  <si>
    <t>5/100 nuotekų linijos-  slėginių nuotekų  tinklų (4400-2440-6930) , 121,21 m</t>
  </si>
  <si>
    <t>111184E</t>
  </si>
  <si>
    <t>5/100 vandentiekio linijos -  vandentiekio tinklų (4400-2440-6519) , 1982,16 m</t>
  </si>
  <si>
    <t>111185E</t>
  </si>
  <si>
    <t>5/100 nuotekų linijos-   nuotekų šalinimo tinklų (4400-2440-6724) , 916,76 m</t>
  </si>
  <si>
    <t>111186E</t>
  </si>
  <si>
    <t>5/100 nuotekų linijos-   nuotekų šalinimo tinklų (4400-2440-6751) , 612,56 m</t>
  </si>
  <si>
    <t>111187E</t>
  </si>
  <si>
    <t>5/100 nuotekų linijos-   nuotekų šalinimo tinklų (4400-2440-6773) , 184,25 m</t>
  </si>
  <si>
    <t>111188E</t>
  </si>
  <si>
    <t>6/100 nuotekų linijos-buitinių nuotekų tinklų (4400-2427-5949) , 281,67 m</t>
  </si>
  <si>
    <t>111209E</t>
  </si>
  <si>
    <t>6/100 nuotekų linijos-buitinių nuotekų tinklų (4400-2427-5950) , 1287,89 m</t>
  </si>
  <si>
    <t>111210E</t>
  </si>
  <si>
    <t>6/100 nuotekų linijos-buitinių nuotekų tinklų (4400-2430-7531) , 386,31 m</t>
  </si>
  <si>
    <t>111211E</t>
  </si>
  <si>
    <t>6/100 nuotekų linijos-buitinių nuotekų tinklų (4400-2430-7542) , 3046,46m</t>
  </si>
  <si>
    <t>111212E</t>
  </si>
  <si>
    <t>6/100 pastato - technologinio pastato (69,69 kv. m) (4400-2447-1761) Kęstučio g.50, Krekena</t>
  </si>
  <si>
    <t>111213E</t>
  </si>
  <si>
    <t>6/100 kitų statinių (inžinerinių)- priėmimo kameros (4400-2447-1794) Kęstučio g.50, Krekenava</t>
  </si>
  <si>
    <t>111214E</t>
  </si>
  <si>
    <t>6/100 kitų statinių (inžinerinių)- dumblo rezervuaro (4400-2447-1783) Kęstučio g.50, Krekenava</t>
  </si>
  <si>
    <t>111215E</t>
  </si>
  <si>
    <t>6/100 nuotekų linijos-buitinių nuotekų  tinklų (4400-2586-4600) , 10,44 m</t>
  </si>
  <si>
    <t>111216E</t>
  </si>
  <si>
    <t>6/100 nuotekų linijos-buitinių nuotekų  tinklų (4400-2451-3451) , 17,70 m</t>
  </si>
  <si>
    <t>111217E</t>
  </si>
  <si>
    <t>6/100 nuotekų linijos-buitinių nuotekų  tinklų (4400-2586-4611) , 36,48 m</t>
  </si>
  <si>
    <t>111218E</t>
  </si>
  <si>
    <t>6/100 nuotekų linijos-drenažo tinklų (4400-2451-3438) , 104,04 m</t>
  </si>
  <si>
    <t>111219E</t>
  </si>
  <si>
    <t>6/100 vandentiekio linijos - vandentiekio tinklų (4400-2451-6900) 65,09 m</t>
  </si>
  <si>
    <t>111220E</t>
  </si>
  <si>
    <t>Spaudiminės kanalizacijos tinklai 149 m, (unik.Nr.4400-0355-5160), Gustonių k. Naujamiesčio sen.</t>
  </si>
  <si>
    <t>111239E</t>
  </si>
  <si>
    <t>Fekalinės kanalizacijos tinklai, 1464,60 m (unik.Nr.4400-0355-5393),šuliniai 53 vnt.Gustonių k.</t>
  </si>
  <si>
    <t>111240E</t>
  </si>
  <si>
    <t xml:space="preserve">Vandentiekio tinklai 1477,26 m, (unik.Nr.4400-0355-5582) ,šuliniai 8 vnt., Gustonių k. </t>
  </si>
  <si>
    <t>111241E</t>
  </si>
  <si>
    <t>Kompiuterinė programa Alga 2000</t>
  </si>
  <si>
    <t>BS</t>
  </si>
  <si>
    <t>1_Programine iranga_standartinė</t>
  </si>
  <si>
    <t>11200005E</t>
  </si>
  <si>
    <t>Žemė  (11,31 arai)</t>
  </si>
  <si>
    <t>2-1-0.Zeme</t>
  </si>
  <si>
    <t>12000001E</t>
  </si>
  <si>
    <t>Nuotekų šalinimo tinklai (4400-2427-5950) 1287,89 m</t>
  </si>
  <si>
    <t>2-2-3.PAST_GAM_tech_kita</t>
  </si>
  <si>
    <t>12100020E</t>
  </si>
  <si>
    <t>Nuotekų šalinimo tinklai (4400-2430-7531) 386,31 m</t>
  </si>
  <si>
    <t>12100021E</t>
  </si>
  <si>
    <t>Technologinis pastatas (4400-2447-1761)</t>
  </si>
  <si>
    <t>12100023E</t>
  </si>
  <si>
    <t>Priėmimo kamera (4400-2447-1794)</t>
  </si>
  <si>
    <t>12100024E</t>
  </si>
  <si>
    <t xml:space="preserve">Dumblo rezervuaras (4400-2447-1783) </t>
  </si>
  <si>
    <t>12100025E</t>
  </si>
  <si>
    <t>Nuotekų šalinimo tinklai (4400-2586-4600) 17,7 m</t>
  </si>
  <si>
    <t>12100026E</t>
  </si>
  <si>
    <t>Nuotekų šalinimo tinklai (4400-2451-3451) 10,44 m</t>
  </si>
  <si>
    <t>12100027E</t>
  </si>
  <si>
    <t>Nuotekų šalinimo tinklai (4400-2586-4611) 36,48 m</t>
  </si>
  <si>
    <t>12100028E</t>
  </si>
  <si>
    <t>5/100 nuotekų linijos-   nuotekų šalinimo tinklų (4400-2440-6808) , 308,47 m</t>
  </si>
  <si>
    <t>111189E</t>
  </si>
  <si>
    <t>5/100 nuotekų linijos-   nuotekų šalinimo tinklų (4400-2440-6819) , 452,59 m</t>
  </si>
  <si>
    <t>111190E</t>
  </si>
  <si>
    <t>6/100 pastato - orapūčių pastato (4400-2454-4305) , 38,76 kv.m</t>
  </si>
  <si>
    <t>111191E</t>
  </si>
  <si>
    <t>5/100 nuotekų linijos- nuotekų šalinimo tinklų (4400-2454-7428) , 28,93 m</t>
  </si>
  <si>
    <t>111192E</t>
  </si>
  <si>
    <t>5/100 nuotekų linijos- nuotekų šalinimo tinklų (4400-2454-7451) , 77,14 m</t>
  </si>
  <si>
    <t>111193E</t>
  </si>
  <si>
    <t>5/100 nuotekų linijos- slėginių nuotekų  tinklų (4400-2454-7462) , 25,61 m</t>
  </si>
  <si>
    <t>111194E</t>
  </si>
  <si>
    <t>5/100 nuotekų linijos- nuotekų šalinimo tinklų (4400-2454-7484) , 28,33 m</t>
  </si>
  <si>
    <t>111195E</t>
  </si>
  <si>
    <t>5/100 nuotekų linijos- nuotekų šalinimo tinklų (4400-2454-7495) , 14,83 m</t>
  </si>
  <si>
    <t>111196E</t>
  </si>
  <si>
    <t>5/100 nuotekų linijos- slėginių nuotekų  tinklų (4400-2454-7508) , 10,66 m</t>
  </si>
  <si>
    <t>111197E</t>
  </si>
  <si>
    <t>5/100 nuotekų linijos- slėginių nuotekų  tinklų (4400-2454-7519) , 21,20 m</t>
  </si>
  <si>
    <t>111198E</t>
  </si>
  <si>
    <t>5/100 nuotekų linijos- nuotekų šalinimo tinklų (4400-2454-7532) , 47,32 m</t>
  </si>
  <si>
    <t>111199E</t>
  </si>
  <si>
    <t>5/100 nuotekų linijos- lietaus nuotekų  tinklų (4400-2454-7584) , 1,96 m</t>
  </si>
  <si>
    <t>111200E</t>
  </si>
  <si>
    <t>6/100 vandentiekio linijos - vandentiekio tinklų (4400-2445-1186) 216,37m</t>
  </si>
  <si>
    <t>111201E</t>
  </si>
  <si>
    <t>6/100 vandentiekio linijos - vandentiekio tinklų (4400-2430-7553) 1647,90m</t>
  </si>
  <si>
    <t>111202E</t>
  </si>
  <si>
    <t>111203E</t>
  </si>
  <si>
    <t>6/100 vandentiekio linijos - vandentiekio tinklų (4400-2422-8859) 562,44 m</t>
  </si>
  <si>
    <t>111204E</t>
  </si>
  <si>
    <t>6/100 nuotekų linijos-buitinių nuotekų tinklų (4400-2445-1147) , 501,70 m</t>
  </si>
  <si>
    <t>111205E</t>
  </si>
  <si>
    <t>6/100 nuotekų linijos-buitinių nuotekų tinklų (4400-2447-0720) , 214,41 m</t>
  </si>
  <si>
    <t>111206E</t>
  </si>
  <si>
    <t>6/100 nuotekų linijos-buitinių nuotekų tinklų (4400-2430-7497) , 1387,07 m</t>
  </si>
  <si>
    <t>111207E</t>
  </si>
  <si>
    <t>6/100 nuotekų linijos-buitinių nuotekų tinklų (4400-2427-5916) , 488,40 m</t>
  </si>
  <si>
    <t>111208E</t>
  </si>
  <si>
    <t>Valymo įrenginiai (unik.Nr. 4400-0357-5416) Gustonių k. Naujamiesčio sen.</t>
  </si>
  <si>
    <t>111242E</t>
  </si>
  <si>
    <t>Kiemo aptvėrimas (unik.Nr.4400-0357-4812) Gustonių k. Naujamiesčio sen.</t>
  </si>
  <si>
    <t>111243E</t>
  </si>
  <si>
    <t>Operatorinė, b.plotas 3,17kv.m, (unik.Nr.4400-0357-4723) Gustonių k. Naujamiesčio sen.</t>
  </si>
  <si>
    <t>111244E</t>
  </si>
  <si>
    <t>Katilinės pastatas (unik.Nr.4400-3035-3007) Statybininkų g.32, Vadoklių mstl.,Panevėžio r.sav.</t>
  </si>
  <si>
    <t>2023-07-25 O3E-1122</t>
  </si>
  <si>
    <t>Negyvenamoji patalpa (unik.Nr. 6697-5000-3016:002) Kaštonų g. 2-2, Ramygalos m.,Panevėžio r.sav.</t>
  </si>
  <si>
    <t xml:space="preserve">Metalinė tvora (unik.Nr. 4400-4380-8502), ilgis 155,78 m, aukštis 1,50 m Ėriškių g. 4C, Upytės k. </t>
  </si>
  <si>
    <t>2-2-10.PAST_keliai_šaligatviai_aikštelės_tvoros</t>
  </si>
  <si>
    <t>5/100 pastato-nugeležinimo stoties (4400-3910-5934), plotas 10,35 kv.m.Ibutonių g. 19, Ibutonių k.</t>
  </si>
  <si>
    <t>5/100 pastato-nugeležinimo stoties (4400-3910-5956),plotas 10,35 kv.m, Ėriškių g.14B, Upytės k.</t>
  </si>
  <si>
    <t>5/100 pastato-nugeležinimo stoties (4400-3910-5990), plotas 8,19 kv.m, Ėriškėlių g. 18, Ėriškių k.</t>
  </si>
  <si>
    <t>Finansų valdymo sistema PROFIT-W SQL</t>
  </si>
  <si>
    <t>11200003E</t>
  </si>
  <si>
    <t>1,5 MW Konteinerinė katilinė</t>
  </si>
  <si>
    <t>2-2-2.PAST_GAM_kont_katilines_siurblines</t>
  </si>
  <si>
    <t>12100002E</t>
  </si>
  <si>
    <t>SMD katilinės pastatas Upytės sen. Panevėžio r.</t>
  </si>
  <si>
    <t>2-2-1.PAST_GAM_katilinės</t>
  </si>
  <si>
    <t>12100003E</t>
  </si>
  <si>
    <t>0,4 kv oro linija iš KT G-416 inv.. R323421 Skaisgirių k. Panevėžio r.</t>
  </si>
  <si>
    <t>12100004E</t>
  </si>
  <si>
    <t>Mechaninės dirbtuvės</t>
  </si>
  <si>
    <t>12100007E</t>
  </si>
  <si>
    <t>Magistralinės šilumos trąsos (plieno, 1562,81 m)</t>
  </si>
  <si>
    <t>12100010E</t>
  </si>
  <si>
    <t>Vandentiekio tinklai (4400-2445-1186) 216,37 m</t>
  </si>
  <si>
    <t>12100011E</t>
  </si>
  <si>
    <t>Vandentiekio tinklai (4400-2430-7553) 1647,9 m</t>
  </si>
  <si>
    <t>12100012E</t>
  </si>
  <si>
    <t>Vandentiekio tinklai (4400-2422-8859) 562,44 m</t>
  </si>
  <si>
    <t>12100013E</t>
  </si>
  <si>
    <t>Vandentiekio tinklai (4400-2422-8862) 1570,8 m</t>
  </si>
  <si>
    <t>12100014E</t>
  </si>
  <si>
    <t>Nuotekų šalinimo tinklai (4400-2445-1147) 501,7 m</t>
  </si>
  <si>
    <t>12100015E</t>
  </si>
  <si>
    <t>Nuotekų šalinimo tinklai (4400-2447-0720) 214,41 m</t>
  </si>
  <si>
    <t>12100016E</t>
  </si>
  <si>
    <t>Nuotekų šalinimo tinklai (4400-2430-7497) 1387,07 m</t>
  </si>
  <si>
    <t>12100017E</t>
  </si>
  <si>
    <t>Nuotekų šalinimo tinklai (4400-2427-5916) 488,4 m</t>
  </si>
  <si>
    <t>12100018E</t>
  </si>
  <si>
    <t>Nuotekų šalinimo tinklai (4400-2427-5949) 281,67 m</t>
  </si>
  <si>
    <t>12100019E</t>
  </si>
  <si>
    <t>Nuotekų šalinimo tinklai (4400-2440-6862) 247,20 m</t>
  </si>
  <si>
    <t>12100041E</t>
  </si>
  <si>
    <t>Nuotekų šalinimo tinklai (4400-2440-6884) 359,85 m</t>
  </si>
  <si>
    <t>12100042E</t>
  </si>
  <si>
    <t>Nuotekų šalinimo tinklai (4400-2447-6908) 39,82 m</t>
  </si>
  <si>
    <t>12100043E</t>
  </si>
  <si>
    <t>Nuotekų šalinimo tinklai (4400-2440-6919) 587,95 m</t>
  </si>
  <si>
    <t>12100044E</t>
  </si>
  <si>
    <t>Nuotekų šalinimo tinklai (4400-2440-6928) 27,22 m</t>
  </si>
  <si>
    <t>12100045E</t>
  </si>
  <si>
    <t>Nuotekų šalinimo tinklai (4400-2440-6930) 121,21 m</t>
  </si>
  <si>
    <t>12100046E</t>
  </si>
  <si>
    <t>Vandentiekio tinklai (4400-2440-6529) 181,75 m</t>
  </si>
  <si>
    <t>12100047E</t>
  </si>
  <si>
    <t>Nuotekų šalinimo tinklai (4400-2440-6724) 916,76 m</t>
  </si>
  <si>
    <t>12100048E</t>
  </si>
  <si>
    <t>Nuotekų šalinimo tinklai (4400-2440-6751) 612,56 m</t>
  </si>
  <si>
    <t>12100049E</t>
  </si>
  <si>
    <t>Nuotekų šalinimo tinklai (4400-2440-6773) 184,25 m</t>
  </si>
  <si>
    <t>12100050E</t>
  </si>
  <si>
    <t>Nuotekų šalinimo tinklai (4400-2440-6808) 308,47 m</t>
  </si>
  <si>
    <t>12100051E</t>
  </si>
  <si>
    <t>Nuotekų šalinimo tinklai (4400-2440-6819) 452,59 m</t>
  </si>
  <si>
    <t>12100052E</t>
  </si>
  <si>
    <t>Orapučių pastatas 1H 1/g (4400-2454-4305)</t>
  </si>
  <si>
    <t>12100053E</t>
  </si>
  <si>
    <t>Nuotekų šalinimo tinklai (4400-2454-7428) 28,93 m</t>
  </si>
  <si>
    <t>12100054E</t>
  </si>
  <si>
    <t>Nuotekų šalinimo tinklai (4400-2454-7451) 77,14 m</t>
  </si>
  <si>
    <t>12100055E</t>
  </si>
  <si>
    <t>Nuotekų šalinimo tinklai (4400-2454-7462) 25,61 m</t>
  </si>
  <si>
    <t>12100056E</t>
  </si>
  <si>
    <t>Nuotekų šalinimo tinklai (4400-2454-7484) 28,33 m</t>
  </si>
  <si>
    <t>12100057E</t>
  </si>
  <si>
    <t>Nuotekų šalinimo tinklai (4400-2454-7495) 14,83 m</t>
  </si>
  <si>
    <t>12100058E</t>
  </si>
  <si>
    <t>Nuotekų šalinimo tinklai (4400-2454-7508) 10,66 m</t>
  </si>
  <si>
    <t>12100059E</t>
  </si>
  <si>
    <t>Nuotekų šalinimo tinklai (4400-2454- 7519) 21,20 m</t>
  </si>
  <si>
    <t>12100060E</t>
  </si>
  <si>
    <t>Vandentiekio tinklai (unik.Nr.4400-1839-1087) 43,81 m, Veteranų g., Dembavos k.</t>
  </si>
  <si>
    <t>Šilumos tinklai (unik.Nr.4400-3806-6696) 388,57 m, Liepų g.,Dembavos k.</t>
  </si>
  <si>
    <t>Šilumos tinklai (unik.Nr.4400-3806-6641) 182,32 m, Melioratorių g., Dembavos k.</t>
  </si>
  <si>
    <t>94/100 nuotekų  tinklų, 229,23 m  Sodų  g., Krekenava (4400-3819-6676)</t>
  </si>
  <si>
    <t>94/100 nuotekų  tinklų, 265,93 m  M. Antanaičio  g., Krekenava (4400-3819-6680)</t>
  </si>
  <si>
    <t>94/100 nuotekų  tinklų, 241,93 m  Pušyno  g., Krekenava (4400-3819-6691)</t>
  </si>
  <si>
    <t>94/100 nuotekų  tinklų, 207,63 m  Mechanizatorių  g., Krekenava (4400-3819-6704)</t>
  </si>
  <si>
    <t>94/100 nuotekų  tinklų, 78,50 m  Nevėžio  g., Krekenava (4400-3819-6715)</t>
  </si>
  <si>
    <t>94/100 nuotekų  tinklų, 111,36 m  Beržytės  g., Krekenava (4400-3819-6726)</t>
  </si>
  <si>
    <t>94/100 nuotekų  tinklų, 650,68 m  Nevėžio  g., Krekenava (4400-3819-6748)</t>
  </si>
  <si>
    <t>94/100 vandentiekio  tinklų, 258,84 m  Kęstučio  g., Krekenava (4400-3819-6626)</t>
  </si>
  <si>
    <t>94/100 vandentiekio  tinklų, 263,80 m  M.Antanaičio  g., Krekenava (4400-3819-6637)</t>
  </si>
  <si>
    <t>94/100 vandentiekio  tinklų, 131,36 m  Vytauto  g., Krekenava (4400-3819-6648)</t>
  </si>
  <si>
    <t>94/100 vandentiekio  tinklų, 214,82 m  Mechanizatorių  g., Krekenava (4400-3819-6659)</t>
  </si>
  <si>
    <t>94/100 vandentiekio  tinklų, 296,42 m  Švenčiuliškių  g., Krekenava (4400-3819-6662)</t>
  </si>
  <si>
    <t>94/100 vandentiekio  tinklų, 1067,36 m  Švenčiuliškių  g., Krekenava (4400-3819-2298)</t>
  </si>
  <si>
    <t>Vandens šildymo katilas VŠPK-2</t>
  </si>
  <si>
    <t>2-3-2.MAS_vandens_šildymo_katilai</t>
  </si>
  <si>
    <t>12200024E</t>
  </si>
  <si>
    <t>Šilumokaitis 1 MW galios vandens šildymo katilui</t>
  </si>
  <si>
    <t>12200027E</t>
  </si>
  <si>
    <t>2023-07-25 O3E-1118</t>
  </si>
  <si>
    <t>Granulinis vandens šildymo katilas Granpal Eco 100 kW su POLMAR reguliatoriumi</t>
  </si>
  <si>
    <t>12200028E</t>
  </si>
  <si>
    <t>Dujinis katilas ATTACK 45 EZ</t>
  </si>
  <si>
    <t>12200029E</t>
  </si>
  <si>
    <t>12200030E</t>
  </si>
  <si>
    <t>Granulinis degiklis Pellas  150 Kw</t>
  </si>
  <si>
    <t>12200031E</t>
  </si>
  <si>
    <t>Nugeležinimo filtras</t>
  </si>
  <si>
    <t>2-3-5.MAS_KITA</t>
  </si>
  <si>
    <t>Oksidacinė talpa</t>
  </si>
  <si>
    <t>Srutvežis MMZ-6,6 kub.m (cisterna)</t>
  </si>
  <si>
    <t>2-5-5.TRAN_KITA</t>
  </si>
  <si>
    <t>12300012E</t>
  </si>
  <si>
    <t>Priekaba traktorinė 2PTI-4</t>
  </si>
  <si>
    <t>12300013E</t>
  </si>
  <si>
    <t>Drenažo tinklai (4400-2451-3438) 104,04 m</t>
  </si>
  <si>
    <t>12100029E</t>
  </si>
  <si>
    <t>Vandentiekio tinklai (4400-2451-6900) 65,09 m</t>
  </si>
  <si>
    <t>12100030E</t>
  </si>
  <si>
    <t>Vandentiekio  tinklai (4400-2440-6534) 40,66 m</t>
  </si>
  <si>
    <t>12100031E</t>
  </si>
  <si>
    <t>Vandentiekio tinklai (4400-2440-6562) 247,18 m</t>
  </si>
  <si>
    <t>12100032E</t>
  </si>
  <si>
    <t>Vandentiekio tinklai (4400-2440-6584)  160,65 m</t>
  </si>
  <si>
    <t>12100033E</t>
  </si>
  <si>
    <t>Vandentiekio tinklai (4400-2440-6619)  437,82 m</t>
  </si>
  <si>
    <t>12100034E</t>
  </si>
  <si>
    <t>Vandentiekio tinklai (4400-2440-6622)  40,24 m</t>
  </si>
  <si>
    <t>12100035E</t>
  </si>
  <si>
    <t>Vandentiekio tinklai (4400-2440-6636)  169,84 m</t>
  </si>
  <si>
    <t>12100036E</t>
  </si>
  <si>
    <t>Vandentiekio tinklai (4400-2440-6651)  217,39 m</t>
  </si>
  <si>
    <t>12100037E</t>
  </si>
  <si>
    <t>Vandentiekio tinklai (4400-2440-6662)  30,19 m</t>
  </si>
  <si>
    <t>12100038E</t>
  </si>
  <si>
    <t>Vandentiekio tinklai (4400-2441-7690) 119,6 m</t>
  </si>
  <si>
    <t>12100039E</t>
  </si>
  <si>
    <t>Nuotekų šalinimo tinklai (4400-2440-6840) 41,06 m</t>
  </si>
  <si>
    <t>12100040E</t>
  </si>
  <si>
    <t>Nuotekų šalinimo tinklai (4400-2454-7532) 47,32 m</t>
  </si>
  <si>
    <t>12100061E</t>
  </si>
  <si>
    <t>Nuotekų šalinimo tinklai (4400-2454-7584) 1,96 m</t>
  </si>
  <si>
    <t>12100062E</t>
  </si>
  <si>
    <t>Katilinė  Velžyje, Nevėžio g.62</t>
  </si>
  <si>
    <t>12100063E</t>
  </si>
  <si>
    <t>Buitinis pagalbinis pastatas</t>
  </si>
  <si>
    <t>12100064E</t>
  </si>
  <si>
    <t>Kiemo statiniai (vandens bokštas, arteziniai gręžiniai  3 vnt.)</t>
  </si>
  <si>
    <t>12100068E</t>
  </si>
  <si>
    <t>Nugeležinimo stotis</t>
  </si>
  <si>
    <t>12100069E</t>
  </si>
  <si>
    <t>Šilumos tinklai ( 1ŠT(TV)- 12ŠT(TV), 858,26 m, unik.Nr. 4400-0511-1771 Upytės k.</t>
  </si>
  <si>
    <t>12100070E</t>
  </si>
  <si>
    <t>Katilinė su joje sumontuota  dujine įranga (unik. Nr.4400-1007-5597), Žemdirbių g. Velžio k.</t>
  </si>
  <si>
    <t>12100071E</t>
  </si>
  <si>
    <t>Katilinė su joje sumontuota dujine įranga (unik.Nr.4400-2002-6473), Guobų g.Dembavos k.</t>
  </si>
  <si>
    <t>12100072E</t>
  </si>
  <si>
    <t>Katilinė su joje sumontuota dujine įranga (unik.Nr. 4400-1814-8636) Melioratorių g.Dembavos k.</t>
  </si>
  <si>
    <t>12100074E</t>
  </si>
  <si>
    <t>Automatizuota vandens nugeležinimo stotis Žibartonių k.</t>
  </si>
  <si>
    <t>Automatizuota vandens nugeležinimo stotis Ėriškių k., Upytės sen.</t>
  </si>
  <si>
    <t>Automatizuota vandens nugeležinimo stotis Upytės k., Upytės sen.</t>
  </si>
  <si>
    <t>Šilumos tinklai (unikalus Nr.4400-1839-0224), ilgis 38,07 m, Veteranų g. Dembavos k.,</t>
  </si>
  <si>
    <t>Lietaus nuotekų tinklai (šulinys 1 vnt., lietaus grotelės, unik. Nr.4400-1839-0292) 12,40 m Veteranų</t>
  </si>
  <si>
    <t>Traktorius  Belarus-820</t>
  </si>
  <si>
    <t>12200002E</t>
  </si>
  <si>
    <t>Suvirinimo aparatas ADD-3111</t>
  </si>
  <si>
    <t>12200004E</t>
  </si>
  <si>
    <t>Šienapjovė Z-178  (1,65 m)</t>
  </si>
  <si>
    <t>Vamzdynų plovimo vandens srove mašina KJ-3100</t>
  </si>
  <si>
    <t>2-3-3.MAS_siurbliai_kita</t>
  </si>
  <si>
    <t xml:space="preserve">Siurblys DS3057MT/230 2,4KW </t>
  </si>
  <si>
    <t>Šilumokaitis XB52M-1  60  su izoliacija</t>
  </si>
  <si>
    <t>50EUS-5,10SAK 230V Drenažinis siurblys</t>
  </si>
  <si>
    <t>Kieto kuro katilas Solid 2000B K45 S62</t>
  </si>
  <si>
    <t>Siurblys IL50/220-2,2/4</t>
  </si>
  <si>
    <t>Mini ekskavatorius KUBOTA U27-4 (Lizingo dalis)</t>
  </si>
  <si>
    <t>Mini ekskavatorius KUBOTA U27-4 (biudžeto lėšos)</t>
  </si>
  <si>
    <t>12200041-1</t>
  </si>
  <si>
    <t xml:space="preserve">Granulių siurbimo sistema </t>
  </si>
  <si>
    <t>Vakuuminis kuro siurblys (granulių siurbimo sistemoje)</t>
  </si>
  <si>
    <t>Priekaba Bazaltas 1</t>
  </si>
  <si>
    <t>12300001E</t>
  </si>
  <si>
    <t>Audi 80 B4</t>
  </si>
  <si>
    <t>2-5-2.TRAN_lengvieji</t>
  </si>
  <si>
    <t>12300008E</t>
  </si>
  <si>
    <t>Hidraulinis skaldytuvas SM 500E</t>
  </si>
  <si>
    <t>2-4-1.IRAN_valdymo_duomenų_perdavimo_kontrolės_sistemos</t>
  </si>
  <si>
    <t>12400003E</t>
  </si>
  <si>
    <t>Siurblys 2,4KW DP3057MT/230</t>
  </si>
  <si>
    <t>12400027E</t>
  </si>
  <si>
    <t>Suvirinimo aparatas-lygintuvas Handy Stick 180</t>
  </si>
  <si>
    <t>12400037E</t>
  </si>
  <si>
    <t>Bunkeris 95 L  Biokaitra</t>
  </si>
  <si>
    <t>12400042E</t>
  </si>
  <si>
    <t>Bunkeris 95 L Biokaitra</t>
  </si>
  <si>
    <t>12400043E</t>
  </si>
  <si>
    <t>Lengvasis automobilis Citroen Nemo 1,4 HDI SX</t>
  </si>
  <si>
    <t>12300018E</t>
  </si>
  <si>
    <t>Lengvasis aut. VW TRANSPORTER</t>
  </si>
  <si>
    <t>12300019E</t>
  </si>
  <si>
    <t>Lengvasis automobilis FIAT DUCATO</t>
  </si>
  <si>
    <t>12300020E</t>
  </si>
  <si>
    <t>Lengvasis automobilis VW Caddy</t>
  </si>
  <si>
    <t>12300025E</t>
  </si>
  <si>
    <t>Lengvasis automobilis  VW Caddy 1,9 l</t>
  </si>
  <si>
    <t>Krovininis automobilis VW TRANSPORTER</t>
  </si>
  <si>
    <t>Keleivinis mikroautobusas</t>
  </si>
  <si>
    <t>FORD TRANSIT FT 330, keleivinis mikroautobusas</t>
  </si>
  <si>
    <t>Asenizacinis automobilis MAN 18.280</t>
  </si>
  <si>
    <t>Lengvasis automobilis VOLKSWAGEN GOLF</t>
  </si>
  <si>
    <t>Priekaba HUMBAUR HS353016-2014 (Lizingo dalis)</t>
  </si>
  <si>
    <t>2-5-1.TRAN_traktoriai_ekskavatoriai_pan</t>
  </si>
  <si>
    <t>Priekaba HUMBAUR HS353016-2014 (Biudžeto lėšos)</t>
  </si>
  <si>
    <t>12300034-1</t>
  </si>
  <si>
    <t>Variklis FR 4KW 380V su kabeliu</t>
  </si>
  <si>
    <t>Siurblys DAB BPH120/280.50T+korpusas BPH 120/280.50T</t>
  </si>
  <si>
    <t>Daugiafunkcinis kopijuoklis  Bizhub 227</t>
  </si>
  <si>
    <t>Dūmsiurbė CRMT/4-280/115 2,2KW</t>
  </si>
  <si>
    <t>Šiluminis mazgas Šilelio g. 1,Krekenava (4400-0029-7538)</t>
  </si>
  <si>
    <t>2-3-4.MAS_SP_mazgai_moduliai</t>
  </si>
  <si>
    <t>ŠŠiluminis mazgas Sporto g. 9,Krekenava (4400-0029-7249</t>
  </si>
  <si>
    <t>Šiluminis mazgas Sporto g. 11,Krekenava (4400-0029-7292</t>
  </si>
  <si>
    <t>Šiluminis mazgas Sporto g. 14,Krekenava (4400-0029-7349)</t>
  </si>
  <si>
    <t>Šiluminis mazgas Sporto g. 15,Krekenava (4400-0029-7352)</t>
  </si>
  <si>
    <t>Šiluminis mazgas Vytauto g. 8,Krekenava (4400-0029-8479)</t>
  </si>
  <si>
    <t>Šiluminis mazgas Maironio g. 3,Krekenava (4400-0029-8057)</t>
  </si>
  <si>
    <t>Šiluminis mazgas Maironio g. 5,Krekenava (4400-0029-8435)</t>
  </si>
  <si>
    <t>Šiluminis mazgas Maironio g. 8,Krekenava (4400-0025-5736)</t>
  </si>
  <si>
    <t>Biuro baldų komplektas</t>
  </si>
  <si>
    <t>2-6-1.KITA_baldai</t>
  </si>
  <si>
    <t>Neš. kompiuteris Think Pad su  monitoriumi, pele, klaviatūra, portų kartotuvu</t>
  </si>
  <si>
    <t>Servo pavara GZ 1200E</t>
  </si>
  <si>
    <t>Neš. kompiuteris L470 20J4  su portų kartotuvu, klaviatūra, monitoriumi</t>
  </si>
  <si>
    <t>Šilumos skaitiklis QALCOMET HEAT1-U2-SDU-1 Qn 3,5 DN25</t>
  </si>
  <si>
    <t>2-4-2.IRAN_šilumos_kiekio_apskaitos_prietaisai</t>
  </si>
  <si>
    <t>Boiler Model CS Marina 69,60kW katilas su uždegėju, degimo kamera, torbuliatoriais</t>
  </si>
  <si>
    <t>Katilas Alkon 70 C/R NG su priedais</t>
  </si>
  <si>
    <t>Šilumos siurblys NIBE 2120-20 su valdymo moduliu SMO 20</t>
  </si>
  <si>
    <t>Boiler Modal 140 katilas su degikliu</t>
  </si>
  <si>
    <t>Dažnio keitiklis EFC5610-15K5 18,5 kw</t>
  </si>
  <si>
    <t>2-4-3.IRAN_kiti_šilumos_matavimo_ir_reguliavimo_prietaisai</t>
  </si>
  <si>
    <t>Duj. krautuvas YALE GLP25 s/n A875B27795B</t>
  </si>
  <si>
    <t>Dyz. krautuvas NISSAN EGH02A30U S/nEGH02-002052</t>
  </si>
  <si>
    <t>Vejos pjovimo traktorius John Deere X748 su žolės surinkimo bunkeriu 580H</t>
  </si>
  <si>
    <t>Priekaba TAURAS B700SP</t>
  </si>
  <si>
    <t>Automobilis Toyota Proace</t>
  </si>
  <si>
    <t>Ventiliatorious G3G250</t>
  </si>
  <si>
    <t>Automobilis Citroen Berlingo</t>
  </si>
  <si>
    <t>Automobilis Renault Trafic</t>
  </si>
  <si>
    <t>Katilas Vitoplex 200 SX2A 560kw</t>
  </si>
  <si>
    <t>Paskolų ir palūkanų valdymo programinė įranga</t>
  </si>
  <si>
    <t>Nuotekų valymo siurblys PRO V05DA-124/EAD1*2-T00011-540</t>
  </si>
  <si>
    <t>Nuotekų valymo siurblys SL1.50.65.09.2.50B</t>
  </si>
  <si>
    <t>Automobilis DACIA DOKKER</t>
  </si>
  <si>
    <t>Cirkuliacinis siurblys Yonos Maxo 40/0,5-12 PN6/10</t>
  </si>
  <si>
    <t>Automobilis Fiat Doblo</t>
  </si>
  <si>
    <t>Automobilis Opec Combo</t>
  </si>
  <si>
    <t>Automobilis Škoba Roomster</t>
  </si>
  <si>
    <t>Neš. kompiuteris Think Pad L470 su pele, klaviatūra,išplėtimo įr.</t>
  </si>
  <si>
    <t>Vandens šildymo kondensacinis katilas Modulex 900</t>
  </si>
  <si>
    <t>Variklis FR 2,2 KW 380V su kabeliu</t>
  </si>
  <si>
    <t>2-4-11.IRAN_Kita_įranga_prietaisai_įrankiai</t>
  </si>
  <si>
    <t>2018-05-30 Nr. T-105</t>
  </si>
  <si>
    <t>Dulkių siurblys MTL202DS KIT d40</t>
  </si>
  <si>
    <t>2021-12-10 Nr. O3E-1677</t>
  </si>
  <si>
    <t>Krūmapjovė STIHL  FS410-C su triš., autok., aps.</t>
  </si>
  <si>
    <t>Vandens šildymo kondensacinis katilas LUNA DUOTEC MP 1,5</t>
  </si>
  <si>
    <t>Vandens šildymo kondensacinis katilas LUNA DUOTEC MP 1,60</t>
  </si>
  <si>
    <t>Orapūtė LUTOS D/10 T-4</t>
  </si>
  <si>
    <t>Generatorius Generga TP7H AVR</t>
  </si>
  <si>
    <t>Dažnio keitiklis B603B 5,5KW 380V su tvirtinimu ir sl. dav.</t>
  </si>
  <si>
    <t>Dujinis konvektorius Modelis EcoSC45 Trakiškio BN</t>
  </si>
  <si>
    <t>Buitinių nuotekų šalinimo tinklai (unikalus Nr. 4400-4457-5544, statybos metai 2016,  ilgis 16,75 m,</t>
  </si>
  <si>
    <t>2021-12-10 Nr. O3E-1673</t>
  </si>
  <si>
    <t>Slėginiai nuotekų  šalinimo tinklai (unikalus Nr. 4400-4457-5555, statybos  metai  2016, ilgis</t>
  </si>
  <si>
    <t>Buitinių nuotekų šalinimo tinklai (unikalus Nr. 4400-4457-5522, statybos metai 201 6, ilgis 112,2</t>
  </si>
  <si>
    <t>Slėginiai  nuotekų  šalinimo tinklai (unikalus Nr. 4400-4457-5533, statybos metai 2016, ilgis  I 80</t>
  </si>
  <si>
    <t xml:space="preserve">Buitinių nuotekų šalinimo tinklai (unikalus Nr. 4400-4457-5611, statybos metai 2016, ilgis 53,08 m, </t>
  </si>
  <si>
    <t>Slėginiai nuotekų šalinimo tinklai (unikalus Nr. 4400-4457-5622, statybos metai 2016, ilgis</t>
  </si>
  <si>
    <t>Buitinių nuotekų šalinimo tinklai (unikalus Nr. 4400-4457-5566, statybos metai 2016, ilgis “ 247,20</t>
  </si>
  <si>
    <t>Buitinių nuotekų šalinimo tinklus (unikalus Nr. 4400-4457-5577, statybos metai 2016, ilgis 443,8</t>
  </si>
  <si>
    <t>Slėginiai nuotekų šalinimo tinklai (unikalus Nr. 4400-4457-5588, statybos metai 2016, ilgis 87,22</t>
  </si>
  <si>
    <t>Slėginiai nuotekų šalinimo tinklus (unikalus Nr. 4400-4457-5599, statybos metai 2016, ilgis 376,</t>
  </si>
  <si>
    <t>Krosnelė Profi L20  su akmenimis</t>
  </si>
  <si>
    <t>2-3-1.MAS_stacionarieji_garo_katilai</t>
  </si>
  <si>
    <t>Šildymo katilo darbinis korpusas Vitoplex 200 SX2A, Viessmann</t>
  </si>
  <si>
    <t>Ford WFOLMFE404W390891</t>
  </si>
  <si>
    <t>2-5-3.TRAN_kroviniai_priekabos_pan</t>
  </si>
  <si>
    <t>Aparatas FAST PUMP 500 PRO PLUS</t>
  </si>
  <si>
    <t>Suskistintų naftos dujų (propano-butano) degiklis</t>
  </si>
  <si>
    <t>Akumuliatorius su įkrovikliu MAKITA</t>
  </si>
  <si>
    <t>Siurblys DP3057. 181MT/230 2,4KW (nuotekų perpumpavimo)</t>
  </si>
  <si>
    <t>12400054E</t>
  </si>
  <si>
    <t xml:space="preserve">Bunkeris 1200 ltr </t>
  </si>
  <si>
    <t>12400068E</t>
  </si>
  <si>
    <t>Variklis FR 3KW 380V su kabeliu</t>
  </si>
  <si>
    <t>Granulių konteineris su granulių padavimo sraigtais</t>
  </si>
  <si>
    <t>Šilumos tinklai Krekenavos mstl. ( 4400-5524-2787)</t>
  </si>
  <si>
    <t>2-2-7.PAST_PER_vamzdynai</t>
  </si>
  <si>
    <t>Degikliai su automatika Paliūniškio katilinėje</t>
  </si>
  <si>
    <t>Bunkeris 6 t Paliūniškio katilinėje</t>
  </si>
  <si>
    <t>Kuro padavimo įranga Paliūniškio katilinėje</t>
  </si>
  <si>
    <t>Inform. programinio komplekso SĄMATA prograinė įranga</t>
  </si>
  <si>
    <t>Vandens šildymo katilas ABKH-100</t>
  </si>
  <si>
    <t>Vandens paruošimo (minkštinimo) įranga</t>
  </si>
  <si>
    <t>Žibartonių katilinė su įrengimais  ( Pastatas - katilinė, unik. Nr.4400-0448-6880 , Kiti statiniai(inžineriniai) - kiemo statiniai (kiemo aikštelė, kaminas), unik.Nr. 4400-0451-1480 ,  Inžineriniai tinklai - vandentiekio tinklai, unik.Nr. 4400-0450-2768 ,</t>
  </si>
  <si>
    <t>12100006E</t>
  </si>
  <si>
    <t>12100006E_pag</t>
  </si>
  <si>
    <t>12100006Ep</t>
  </si>
  <si>
    <t>Šilumos tinklai (unik.Nr.4400-3806-6685) 469,30 m, Melioratorių g. Dembavos k.      (dalininko įnašas turtu)</t>
  </si>
  <si>
    <t>12100085_pag</t>
  </si>
  <si>
    <t>Nuotekų šalinimo tinklai (4400-2430-7542)  3046,46 m Krekenavos mstl.</t>
  </si>
  <si>
    <t>12100022E</t>
  </si>
  <si>
    <t>12100022E_pag</t>
  </si>
  <si>
    <t>2021-12-02 Nr. O5E-1498</t>
  </si>
  <si>
    <t>Krekenavos katilinė su stacion. įrengimais   Vytauto g. 13B , Krekenava, unik. Nr. 6697-6027-8016:0001</t>
  </si>
  <si>
    <t>12100008E</t>
  </si>
  <si>
    <t>12100008Ep</t>
  </si>
  <si>
    <t>Šilumos tinklai (unik.Nr.4400-3806-6674) 828,84 m, Veteranų g., Dembavos k.      (dalininko įnašas turtu)</t>
  </si>
  <si>
    <t>12100083p</t>
  </si>
  <si>
    <t>Katilinė su joje sumontuota dujine įranga (unik.Nr.4400-1839-0157) Veteranų g. Dembavos k. , bendras plotas 30,36 kv.m</t>
  </si>
  <si>
    <t>12100073E</t>
  </si>
  <si>
    <t>12100073Ep</t>
  </si>
  <si>
    <t>230257p</t>
  </si>
  <si>
    <t>Automobilis Peugeot Bipper LIM-780</t>
  </si>
  <si>
    <t>Duj. kond. pakab. katilas su įranga</t>
  </si>
  <si>
    <t>Aotomobilis FIAT SCUDO</t>
  </si>
  <si>
    <t>Ultragarsinis šilumos kiekio skaitiklis E1 DN80</t>
  </si>
  <si>
    <t>Dujinis katilas Thermona THERM 45 EZ/B</t>
  </si>
  <si>
    <t>Automobilis DACIA LOGAN</t>
  </si>
  <si>
    <t>Gamtinių dujų degiklis BG 650M ir montavimas</t>
  </si>
  <si>
    <t>Automobilis  CITROEN C3 PICASSO</t>
  </si>
  <si>
    <t>Šilumos tinklai Dariaus ir Girėno g. Ramygala Un. nr. 4400-01515-4781</t>
  </si>
  <si>
    <t>Pastatas siurblinė 4400-0780-2351 Miško g.7 , Genėtinių k.,</t>
  </si>
  <si>
    <t>Vandens bokštas 4400-0780-2395 Miško g. 7, Genėtinių k</t>
  </si>
  <si>
    <t>Artezinis gręžinys 4400-0780-2673 Miško g. 7, Genėtinių k.,</t>
  </si>
  <si>
    <t>Pastatas siurblinė 4400-5308-7302 Jotainių g. 14B, Jotainių k.</t>
  </si>
  <si>
    <t>Artezinis gręžinys 4400-0780-3227 Jotainių g. 14B</t>
  </si>
  <si>
    <t xml:space="preserve">Vandentiekio tinklai-magistraliniai vandentiekio tinklai  Jotainių k.(4400-5292-7310) ilgis 4875,33 </t>
  </si>
  <si>
    <t>Vandentiekio tinklai-magistraliniai vandentiekio tinklai  Jotainių k.(4400-5292-7306) ilgis 870,85 m</t>
  </si>
  <si>
    <t>NX3069.160 SH 53-270  2,4KW siurblys su komplektu</t>
  </si>
  <si>
    <t>El.krosnelė Club K15G Krosnelė Velžio pirtyje</t>
  </si>
  <si>
    <t>Programinės įrangos NOD32 licencija ESE NOD32 Antivirus licencija</t>
  </si>
  <si>
    <t>Elektrinis katilas Thermona THERM 23EL Velžio pirtis</t>
  </si>
  <si>
    <t>Nuotekų šalinimo tinklai-slėginių nuotekų šalinimo tinklai,  Linkaučių k., ( 4400-5412-4033) ilgis – Nuotekų šalinimo tinklai-slėginių nuotekų šalinimo tinklai,  Linkaučių k., ( 4400-5412-4033) ilgis –</t>
  </si>
  <si>
    <t>2024-06-13 O3E-858</t>
  </si>
  <si>
    <t>Vandentiekio tinklai Raguvos mstl.( 4400-5411-7661) ilgis – 6 099,08 m Vandentiekio tinklai Raguvos mstl.( 4400-5411-7661) ilgis – 6 099,08 m</t>
  </si>
  <si>
    <t>Vandentiekio tinklai Užunevėžių k. (4400-5437-9303) ilgis – 839,40 m Vandentiekio tinklai Užunevėžių k. (4400-5437-9303) ilgis – 839,40 m</t>
  </si>
  <si>
    <t>Nuotekų šalinimo tinklai-Buitinių nuotekų tinklai Raguva,D.ir Girėno iki Pašto g. 4400-5574-6286 Nuotekų šalinimo tinklai-Buitinių nuotekų tinklai Raguva,D.ir Girėno iki Pašto g. 4400-5574-6286 ( nuosavos lėšos)</t>
  </si>
  <si>
    <t>230265-1</t>
  </si>
  <si>
    <t>Buitinių nuotekų tinklai Raguvos mstl. (4400-5411-7650) ilgis – 3 023,74 m Buitinių nuotekų tinklai Raguvos mstl. (4400-5411-7650) ilgis – 3 023,74 m</t>
  </si>
  <si>
    <t>Vandentiekio tinklai Nevėžio k. ( 4400-5365-8481) ilgis – 2 391,38 m Vandentiekio tinklai Nevėžio k. ( 4400-5365-8481) ilgis – 2 391,38 m</t>
  </si>
  <si>
    <t>Vandentiekio tinklai Miežiškių mstl. (4400-5448-8609) ilgis – 25,04 m Vandentiekio tinklai Miežiškių mstl. (4400-5448-8609) ilgis – 25,04 m</t>
  </si>
  <si>
    <t>Vandentiekio tinklai Užunevėžių k. (4400-5437-9270) ilgis – 691,97 m Vandentiekio tinklai Užunevėžių k. (4400-5437-9270) ilgis – 691,97 m</t>
  </si>
  <si>
    <t>Buitinių nuotekų tinklai Nevėžio k. (4400-5365-8492) ilgis – 59,68 m Buitinių nuotekų tinklai Nevėžio k. (4400-5365-8492) ilgis – 59,68 m</t>
  </si>
  <si>
    <t>Slėginių buitinių nuotekų tinklai Nevėžio k. (4400-5365-8505) ilgis – 1 484,28 m Slėginių buitinių nuotekų tinklai Nevėžio k. (4400-5365-8505) ilgis – 1 484,28 m</t>
  </si>
  <si>
    <t>Vandentiekio tinklai Miežiškių mstl. (4400-5448-8610) ilgis – 24,57 m Vandentiekio tinklai Miežiškių mstl. (4400-5448-8610) ilgis – 24,57 m</t>
  </si>
  <si>
    <t>Nuotekų šalinimo tinklai-Buitinių nuotekų tink. Raguva, D. ir Girėno,Tauryn.Paš ,  g. 4400-5574-6312 Nuotekų šalinimo tinklai-Buitinių nuotekų tink. Raguva, D. ir Girėno,Tauryn.Paš ,  g. 4400-5574-6312 (nuosavos lėšos)</t>
  </si>
  <si>
    <t>230268-1</t>
  </si>
  <si>
    <t>Slėginių buitinių nuotekų tinklai Raguvos mstl.(4400-5411-7644) ilgis – 208,99 m Slėginių buitinių nuotekų tinklai Raguvos mstl.(4400-5411-7644) ilgis – 208,99 m</t>
  </si>
  <si>
    <t>Nuotekų šalinimo tinklai Miežiškių mstl. (4400-5444-8389) ilgis – 2 166,07 m Nuotekų šalinimo tinklai Miežiškių mstl. (4400-5444-8389) ilgis – 2 166,07 m</t>
  </si>
  <si>
    <t>Nuotekų šalinimo tinklai-Buitinių nuotekų tinklai Raguva, Beržų g. 4400-5574-6275 Nuotekų šalinimo tinklai-Buitinių nuotekų tinklai Raguva, Beržų g. 4400-5574-6275 (nuosavos lėšos)</t>
  </si>
  <si>
    <t>230264-1</t>
  </si>
  <si>
    <t>Vandentiekio tinklai Miežiškių mstl. (4400-5448-8574) ilgis – 319,45 m Vandentiekio tinklai Miežiškių mstl. (4400-5448-8574) ilgis – 319,45 m</t>
  </si>
  <si>
    <t>Vandentiekio tinklai Ėriškių k. (4400-5429-8203) ilgis – 403,12 m Vandentiekio tinklai Ėriškių k. (4400-5429-8203) ilgis – 403,12 m</t>
  </si>
  <si>
    <t>Vandentiekio tinklai Miežiškių mstl. (4400-5448-8596) ilgis – 3 024,99 m Vandentiekio tinklai Miežiškių mstl. (4400-5448-8596) ilgis – 3 024,99 m</t>
  </si>
  <si>
    <t>Vandentiekio tinklai (4400-5411-7672) ilgis – 491,82 m. Raguvos mstl. Vandentiekio tinklai (4400-5411-7672) ilgis – 491,82 m. Raguvos mstl.</t>
  </si>
  <si>
    <t>Vandentiekio tinklai Miežiškių mstl. (4400-5448-8585) ilgis – 69,21 m Vandentiekio tinklai Miežiškių mstl. (4400-5448-8585) ilgis – 69,21 m</t>
  </si>
  <si>
    <t>Nuotekų šalinimo tinklai-buitinių nuotekų tinklai, Linkaučių k.,(4400-5399-9861) ilgis – 923,69 m Nuotekų šalinimo tinklai-buitinių nuotekų tinklai, Linkaučių k.,(4400-5399-9861) ilgis – 923,69 m</t>
  </si>
  <si>
    <t>Vandentiekio tinklai Užunevėžių k.4400-5437-9284, ilgis – 421,10 m Vandentiekio tinklai Užunevėžių k.4400-5437-9284, ilgis – 421,10 m</t>
  </si>
  <si>
    <t>Nuotekų šalinimo tinklai-Buitinių nuotekų tinklai Raguva, Beržų g. 4400-5574-6300 Nuotekų šalinimo tinklai-Buitinių nuotekų tinklai Raguva, Beržų g. 4400-5574-6300 (nuosavos lėšos)</t>
  </si>
  <si>
    <t>230267-1</t>
  </si>
  <si>
    <t>Slėginių buitinių nuotekų tinklai Raguvos mstl.,(4400-5411-7630) ilgis – 196,98 m Slėginių buitinių nuotekų tinklai Raguvos mstl.,(4400-5411-7630) ilgis – 196,98 m</t>
  </si>
  <si>
    <t>Vandentiekio tinklai Užunevėžių k. (4400-5437-9314) ilgis – 1 224,20 m Vandentiekio tinklai Užunevėžių k. (4400-5437-9314) ilgis – 1 224,20 m</t>
  </si>
  <si>
    <t>Nuotekų šalinimo tinklai- buitinių nuotekų tinklai, Linkaučių k.,  (4400-5401-2814) ilgis – 186,56 m Nuotekų šalinimo tinklai- buitinių nuotekų tinklai, Linkaučių k.,  (4400-5401-2814) ilgis – 186,56 m</t>
  </si>
  <si>
    <t>Nuotekų šalinimo tinklai-Buitinių nuotekų tinklaiRaguva,Pašto g. 4400-5574-6297 Nuotekų šalinimo tinklai-Buitinių nuotekų tinklaiRaguva,Pašto g. 4400-5574-6297 ( nuosavos lėšos)</t>
  </si>
  <si>
    <t>230266-1</t>
  </si>
  <si>
    <t>Slėginių nuotekų šalinimo tinklai Miežiškių mstl.4400-5444-8394, ilgis – 1 103,25 m Slėginių nuotekų šalinimo tinklai Miežiškių mstl.4400-5444-8394, ilgis – 1 103,25 m</t>
  </si>
  <si>
    <t>Nuotekų šalinimo tinklai- nuotekų šalinimo tinklai, Linkaučių k., (4400-5399-9872) ilgis – 154,67 m Nuotekų šalinimo tinklai- nuotekų šalinimo tinklai, Linkaučių k., (4400-5399-9872) ilgis – 154,67 m</t>
  </si>
  <si>
    <t>Vandentiekio tinklų Nevėžio k. ( 4400-5366-3404) ilgis – 16,40 m Vandentiekio tinklų Nevėžio k. ( 4400-5366-3404) ilgis – 16,40 m</t>
  </si>
  <si>
    <t>Buitinių nuotekų tinklai Nevėžio k. (4400-5365-8527) ilgis – 667,19 m Buitinių nuotekų tinklai Nevėžio k. (4400-5365-8527) ilgis – 667,19 m</t>
  </si>
  <si>
    <t>Vandentiekio tinklai-vandentiekio tinklai, Linkaučių k. (4400-5399-1361)  ilgis – 4 934,35 m</t>
  </si>
  <si>
    <t>Nuotekų šalinimo tinklai-Buitinių nuotekų tinklai Raguva,D.ir Girėno iki Pašto g. 4400-5574-6286 Nuotekų šalinimo tinklai-Buitinių nuotekų tinklai Raguva,D.ir Girėno iki Pašto g. 4400-5574-6286</t>
  </si>
  <si>
    <t>Nuotekų šalinimo tinklai-Buitinių nuotekų tinklaiRaguva,Pašto g. 4400-5574-6297 Nuotekų šalinimo tinklai-Buitinių nuotekų tinklaiRaguva,Pašto g. 4400-5574-6297</t>
  </si>
  <si>
    <t>Nuotekų šalinimo tinklai-Buitinių nuotekų tinklai Raguva, Beržų g. 4400-5574-6300 Nuotekų šalinimo tinklai-Buitinių nuotekų tinklai Raguva, Beržų g. 4400-5574-6300</t>
  </si>
  <si>
    <t>Nuotekų šalinimo tinklai-Buitinių nuotekų tink. Raguva, D. ir Girėno,Tauryn.Paš ,  g. 4400-5574-6312 Nuotekų šalinimo tinklai-Buitinių nuotekų tink. Raguva, D. ir Girėno,Taurynėsg, Pašto,  g. 4400-5574-6312</t>
  </si>
  <si>
    <t>Nuotekų šalinimo tinklai-Buitinių nuotekų tinklai Raguva, Beržų g. 4400-5574-6275 Nuotekų šalinimo tinklai-Buitinių nuotekų tinklai Raguva, Beržų g. 4400-5574-6275</t>
  </si>
  <si>
    <t>Krekenavos katilinė su stacion. įrengimais</t>
  </si>
  <si>
    <t>12100008E_pager</t>
  </si>
  <si>
    <t>12100072E_pager</t>
  </si>
  <si>
    <t>12100079_pager</t>
  </si>
  <si>
    <t>Šilumos tinklai (unik.Nr.4400-3806-6685) 469,30 m, Melioratorių g. Dembavos k.</t>
  </si>
  <si>
    <t>12100085_pager</t>
  </si>
  <si>
    <t>Neš. kom. Think Pad X13 Yoga 13/5-1135G7 16GB 256GB W10P LENOVO</t>
  </si>
  <si>
    <t>2-4-7.IRAN_Kompiuteriai_serveriai</t>
  </si>
  <si>
    <t>Lic.el.atn. Endpoint.prot.Std</t>
  </si>
  <si>
    <t>Integruotas sąnaudų skirstymo ir kainodaros modelis</t>
  </si>
  <si>
    <t>Dujų armatūra CG30</t>
  </si>
  <si>
    <t>Degimo kamera 150 kW</t>
  </si>
  <si>
    <t>Granulių degiklis</t>
  </si>
  <si>
    <t>Automobilis FIAT BRAVO</t>
  </si>
  <si>
    <t>Katilas MODULEX EXT 3507 M NAT</t>
  </si>
  <si>
    <t>Dujinis kondensacinis katilas Duo-tec compact E24</t>
  </si>
  <si>
    <t>Valdiklis Vitotronic 300-K MW1+DHL</t>
  </si>
  <si>
    <t>Medienos granulių degiklis PV180d</t>
  </si>
  <si>
    <t>Dažnio keitiklis B603B 7,5KW 380V su tvirtinimu ir sl. dav.</t>
  </si>
  <si>
    <t>2024-06-13 O3E-854</t>
  </si>
  <si>
    <t>Krūmapjovė STIHL  FS4160 C-EM trišakis+apsauga+autokul+krepšys</t>
  </si>
  <si>
    <t>Nuotekų siurblys NP3085.160 MT/463 1.3kW</t>
  </si>
  <si>
    <t>AP50B.11.3V 400V 10m. SIURBLYS</t>
  </si>
  <si>
    <t>Kiti inžineriniai statiniai –vandens bokštas Jotainių g. 14B, Jotainių k., 4400-0780-3205</t>
  </si>
  <si>
    <t>Pastatas – vandenvietė Laisvės g. 24A, Raguvos mstl., 6699-7005-4033</t>
  </si>
  <si>
    <t>Kiti inž, statiniai i(tvora, vand.bokštas)Laisvės g. 24A, Raguva 6699-7005-4022</t>
  </si>
  <si>
    <t>Pastatas  nugeležinimo Tabolsko g. 17, Krekenavos mstl.4400-0741-7485</t>
  </si>
  <si>
    <t>Inžineriniai tinklai  buitinių nuotekų tinklai Daukniūnų k., 4400-5718-3196</t>
  </si>
  <si>
    <t>Žemės sklypas (0,2188 ha)Miško g. 7, Genėtinių k., Vadoklių sen 4400-2018-3699</t>
  </si>
  <si>
    <t>Žemės sklypas (0,1457 ha) Jotainių g. 14B, Jotainių k., Vadoklių sen 4400-2029-1009</t>
  </si>
  <si>
    <t>230381p</t>
  </si>
  <si>
    <t>12100082p</t>
  </si>
  <si>
    <t>230257pp</t>
  </si>
  <si>
    <t>Vandentiekio tinklai Žemdirbių, Alantos g. sankryžos iki Nevėžio g. 62C Un. nr. 4400-5745-3042</t>
  </si>
  <si>
    <t>Granulių degiklis Rot Power 100</t>
  </si>
  <si>
    <t>Stacionarus kompiuteris Lenovo IdeaCentre 16 GB, 512 GB</t>
  </si>
  <si>
    <t>Nuotekų siurblys PRO C08DA-413/EAD1X2-T0015-540</t>
  </si>
  <si>
    <t>Granulių transportavimo sraigtas 6 m.</t>
  </si>
  <si>
    <t>Dūmsiurbė MF tipo</t>
  </si>
  <si>
    <t>Dujų detektorius Microtector II G450/3 02/LEL/H25</t>
  </si>
  <si>
    <t>Dujinis kondensacinis katilas LUNADDUOTEC MP 1.50</t>
  </si>
  <si>
    <t>Korpusiniai baldai</t>
  </si>
  <si>
    <t>Granulinis katilas PELEMAX 70 kW</t>
  </si>
  <si>
    <t>CITROEN JUMPER MRT504</t>
  </si>
  <si>
    <t>Granulių padavimo sistema su dviem sraigtais</t>
  </si>
  <si>
    <t>Kond. katilas Luna Duotec MP 1.60 BAX 221293</t>
  </si>
  <si>
    <t>Katilas Boiller Modal 140 katilas su degikliais GAS X3/2CE TL</t>
  </si>
  <si>
    <t>Nuotekų šalinimo tinklai – slėginiai nuotekų šalinimo tinklai Panevėžio m. sav. teritorija 4400-5698</t>
  </si>
  <si>
    <t>IT200001</t>
  </si>
  <si>
    <t>Nuotekų šalinimo tinklai – nuotekų šalinimo tinklai  Panevėžio r. sav., Bernatonių k. 4400-5698-9905</t>
  </si>
  <si>
    <t>IT200002</t>
  </si>
  <si>
    <t>Nuotekų šalinimo tinklai – slėginiai nuotekų šalinimo tinklai Panevėžio r. sav. teritorija 4400-5698</t>
  </si>
  <si>
    <t>IT200003</t>
  </si>
  <si>
    <t>Nuotekų šalinimo tinklai – nuotekų šalinimo tinklai  Panevėžio r. sav., Velžio k.  4400-5694-7936  8</t>
  </si>
  <si>
    <t>IT200004</t>
  </si>
  <si>
    <t>Nuotekų šalinimo tinklai – nuotekų šalinimo tinklai  Panevėžio r. sav., Velžio k. 4400-5694-7925  81</t>
  </si>
  <si>
    <t>IT200005</t>
  </si>
  <si>
    <t>Nuotekų šalinimo tinklai – slėginiai nuotekų šalinimo tinklai Panevėžio m. sav. teritorija 4400-5674</t>
  </si>
  <si>
    <t>IT200006</t>
  </si>
  <si>
    <t>Nuotekų šalinimo tinklai – slėginiai nuotekų šalinimo tinklai 4400-5674-2148  265,41m</t>
  </si>
  <si>
    <t>IT200007</t>
  </si>
  <si>
    <t>Nuotekų šalinimo tinklai – slėginiai nuotekų šalinimo tinklai Panevėžio r. sav. teritorija 4400-5674</t>
  </si>
  <si>
    <t>IT200008</t>
  </si>
  <si>
    <t>IT200009</t>
  </si>
  <si>
    <t>Nuotekų šalinimo tinklai – slėginiai nuotekų šalinimo tinklai Panevėžio r. sav. teritorija 4400-5662</t>
  </si>
  <si>
    <t>IT200010</t>
  </si>
  <si>
    <t>IT200011</t>
  </si>
  <si>
    <t>Vandentiekio tinklai – vandentiekio tinklai Panevėžio r. sav., Velžio k. 4400-5644-0012  7,34m</t>
  </si>
  <si>
    <t>IT200012</t>
  </si>
  <si>
    <t>Vandentiekio tinklai – vandentiekio tinklai  Panevėžio r. sav., Velžio k. 4400-5643-3819  3,79m</t>
  </si>
  <si>
    <t>IT200013</t>
  </si>
  <si>
    <t>Vandentiekio tinklai – vandentiekio tinklai Panevėžio r. sav., Velžio k. 4400-5643-3808  30,82m</t>
  </si>
  <si>
    <t>IT200014</t>
  </si>
  <si>
    <t>Vandentiekio tinklai – vandentiekio tinklai  Panevėžio r. sav., Velžio k. 4400-5639-47427  501,61m</t>
  </si>
  <si>
    <t>IT200015</t>
  </si>
  <si>
    <t xml:space="preserve">Nuotekų šalinimo tinklai – nuotekų  šalinimo tinklus  Panevėžio r. sav., Liūdynės k. 4400-5617-9178 </t>
  </si>
  <si>
    <t>IT200016</t>
  </si>
  <si>
    <t>Vandentiekio tinklai – vandentiekio tinklai Panevėžio r. sav., Liūdynės k. 4400-5613-4351  123,63m</t>
  </si>
  <si>
    <t>IT200017</t>
  </si>
  <si>
    <t>Vandentiekio tinklai –  vandentiekio tinklai  Panevėžio r. sav., Liūdynės k. 4400-5613-4340  2047,7m</t>
  </si>
  <si>
    <t>IT200018</t>
  </si>
  <si>
    <t>Inžineriniai  tinklai – artezinis šulinys Panevėžio r. sav., Perekšlių k. 4400-2253-5406</t>
  </si>
  <si>
    <t>IT200019</t>
  </si>
  <si>
    <t>Vandentiekio tinklai –  nugeležinimo stotis Panevėžio r. sav., Perekšlių k. , Saulėtekio g. 34400-22</t>
  </si>
  <si>
    <t>IT200020</t>
  </si>
  <si>
    <t>Vandentiekio tinklai – vandentiekio tinklai   Panevėžio r. sav., Perekšlių k. 4400-2242-2577  16,47m</t>
  </si>
  <si>
    <t>IT200021</t>
  </si>
  <si>
    <t>Vandentiekio tinklai – vandentiekio tinklai (šulinys 1 vnt.)  Panevėžio r. sav., Perekšlių k. 4400-2</t>
  </si>
  <si>
    <t>IT200022</t>
  </si>
  <si>
    <t>Vandentiekio tinklai – vandentiekio tinklai (šuliniai 6 vnt.) Panevėžio r. sav., Perekšlių k. 4400-2</t>
  </si>
  <si>
    <t>IT200023</t>
  </si>
  <si>
    <t>Pastatas – automatizuota nugeležinimo stotis  Panevėžio  r. sav., Daniūnų k. , Karklų g. 144400-2121</t>
  </si>
  <si>
    <t>IT200024</t>
  </si>
  <si>
    <t>Pastatas – automatizuota vandens nugeležinimo stotis Panevėžio r. sav., Užunevėžių k. , Vėjo g. 19 4</t>
  </si>
  <si>
    <t>IT200025</t>
  </si>
  <si>
    <t>Kiti inžineriniai statiniai – artezinis gręžinys Panevėžio r. sav., Užunevėžių k. , Vėjo g. 194400-5</t>
  </si>
  <si>
    <t>IT200026</t>
  </si>
  <si>
    <t>Pastatas – automatizuota nugeležinimo stotis Panevėžio r. sav., Liberiškio k. ,  Lapkalnio g. 1A 440</t>
  </si>
  <si>
    <t>IT200027</t>
  </si>
  <si>
    <t>Pastatas – automatizuota nugeležinimo stotis  Panevėžio r. sav., Berniūnų k. , Varpučių g. 44400-212</t>
  </si>
  <si>
    <t>IT200028</t>
  </si>
  <si>
    <t>Kiti inžineriniai statiniai – artezinis  gręžinys Panevėžio r. sav., Berniūnų k. ,Varpučių g. 4 4400</t>
  </si>
  <si>
    <t>IT200029</t>
  </si>
  <si>
    <t>Pastatas – automatizuota nugeležinimo stotis Panevėžio  r. sav., Mikėnų k. ,Bokšto  g. 8 4400-2121-4</t>
  </si>
  <si>
    <t>IT200030</t>
  </si>
  <si>
    <t>Pastatas – siurblinė Panevėžio r. sav., Mikėnų k. , Bokšto g. 86698-4025-0018</t>
  </si>
  <si>
    <t>IT200031</t>
  </si>
  <si>
    <t>Kiti inžineriniai statiniai – inžineriniai statiniai (vandens bokštas, artezinis  gręžinys) Panevėži</t>
  </si>
  <si>
    <t>IT200032</t>
  </si>
  <si>
    <t>Pastatas – automatizuota nugeležinimo stotis Panevėžio r. sav., Katinų k. , Naujakurių 2C 4400-2121-</t>
  </si>
  <si>
    <t>IT200033</t>
  </si>
  <si>
    <t>Pastatas – automatizuota nugeležinimo stotis Panevėžio r. sav.,  Nevėžio k. , Žibučių g. 3 4400-2121</t>
  </si>
  <si>
    <t>IT200034</t>
  </si>
  <si>
    <t>Vandentiekio tinklai – vandentiekio tinklai  Panevėžio r. sav., Paįstrio sen., Gegužinės k. 4400-584</t>
  </si>
  <si>
    <t>IT200035</t>
  </si>
  <si>
    <t>Vandentiekio tinklai – vandentiekio tinklai Panevėžio  r. sav., Paįstrio sen., Paįstrio k. 4400-5844</t>
  </si>
  <si>
    <t>IT200036</t>
  </si>
  <si>
    <t>12100010Ep</t>
  </si>
  <si>
    <t>12100068Ep</t>
  </si>
  <si>
    <t>230335p</t>
  </si>
  <si>
    <t>Automobilis FIAT DUKATO Automobilis Fiat Dukato NBY718, Administravimo tarnyba</t>
  </si>
  <si>
    <t>Dažnio keitiklis (Pump drive) Berniūnų nuotekų siurblinė4</t>
  </si>
  <si>
    <t>Dujinis kondensacinis katilas Buderus Logano plus KB372-300 Dariaus ir Girėno katilinė Ramygala</t>
  </si>
  <si>
    <t xml:space="preserve">Dujinis kondensacinis katilas LUNADDUOTEC MP 1.50 </t>
  </si>
  <si>
    <t xml:space="preserve">Dujinis kondensacinis vandens šildymo katilas Viessmann </t>
  </si>
  <si>
    <t>Dujinis radiatorius  su bendraašiu dūmtakiu BernatBNK pirkta iš UAB Orfėjas</t>
  </si>
  <si>
    <t>Dujinis radiatorius  su bendraašiu dūmtakiu Bernatonių BNK  pirkta iš UAB Orfėjus</t>
  </si>
  <si>
    <t>Dujinis radiatorius  su bendraašiu dūmtakiu ŠilagKN</t>
  </si>
  <si>
    <t>Dumsiūrbė Flue gas fan PV100/180/250, TD200r180W230V Kaštonų katilinė</t>
  </si>
  <si>
    <t xml:space="preserve">Frontalinė vejapjovė Kubota F251 </t>
  </si>
  <si>
    <t xml:space="preserve">Granulių degiklis Kipi Rot Power 100 kW </t>
  </si>
  <si>
    <t xml:space="preserve">Integracijos su Telia SMS paslauga modulis Mokestoje 2.0 licencija </t>
  </si>
  <si>
    <t>Kiti inžineriniai statiniai – aikštelė su privažiavimo keliu Un.nr.4400-5966-3880 (plotas 224,07 kv. m) Gustonių k. Nekilnojamojo turto bendra rinkos vertė 2023-03-15 pagal nekilnojamojo turto (pastato su inžineriniais statiniais ir inžineriniais tinklais</t>
  </si>
  <si>
    <t>Kiti inžineriniai statiniai – tvora su vartais Un.nr.4400-5966-3904 (ilgis 123,18 m, aukštis 1,80 m)Gustonių k. Nekilnojamojo turto bendra rinkos vertė 2023-03-15 pagal nekilnojamojo turto (pastato su inžineriniais statiniais ir inžineriniais tinklais) ri</t>
  </si>
  <si>
    <t xml:space="preserve">Klientų aptarnavimo sistema LT_AAR_369 </t>
  </si>
  <si>
    <t xml:space="preserve">Kompiuteris LENOVO YOGA SLIM 6 RYZEN  </t>
  </si>
  <si>
    <t xml:space="preserve">Kompiuteris Lenovo ThinkCenter P16s GEN MOBILE WORKSTATION </t>
  </si>
  <si>
    <t>Kond. katilas Luna Duotec MP 1.90 BAX Miežiškių kvartalinė katilinė</t>
  </si>
  <si>
    <t xml:space="preserve">Nuotekų šalinimo tinklai  Panevėžio r. sav., Paįstrio sen., Gegužinės k., Statybininkų g. 8A Unik.nr,4400-5876-3349,9,55m </t>
  </si>
  <si>
    <t>230495E</t>
  </si>
  <si>
    <t xml:space="preserve">Nuotekų šalinimo tinklai  Panevėžio r. sav., Paįstrio sen., Gegužinės k., Statybininkų g. 8A Unik.nr,44005876-3362,68,5m </t>
  </si>
  <si>
    <t>230494E</t>
  </si>
  <si>
    <t xml:space="preserve">Nuotekų šalinimo tinklai - Buitinių nuotekų tinklai Panevėžio r. sav., Upytės sen., Ėriškių k., Rojūnėlių  Rojūnėlių   (nuotekų valymo įrengin.)72,86mUnik.nr.4400-5897-4144 </t>
  </si>
  <si>
    <t>230474E</t>
  </si>
  <si>
    <t xml:space="preserve">Nuotekų šalinimo tinklai - Buitinių nuotekų valymo įrenginiai Rojūnėlių   (nuotekų valymo įrengin.)137,37mUnik.nr.4400-5897-4155 </t>
  </si>
  <si>
    <t>230475E</t>
  </si>
  <si>
    <t xml:space="preserve">Nuotekų šalinimo tinklai - Nuotekų šalinimo tinklai su valymo įrenginiais Panevėžio r. sav., Paįstrio sen., Paįstrio k., Šilo g. 5A Unik.nr,4400-5876-3292,169,65m </t>
  </si>
  <si>
    <t>230490E</t>
  </si>
  <si>
    <t>Nuotekų šalinimo tinklai (ilgis 94,12 m)4400-6073-6901 Gegužinės g., Paįstrio k., Paįstrio sen., Panevėžio r. sav. Nuotekų šalinimo tinklai (ilgis 94,12 m)4400-6073-6901 Gegužinės g., Paįstrio k., Paįstrio sen., Panevėžio r. sav. 2024 m. gruodžio 17 d Nr.</t>
  </si>
  <si>
    <t>Nuotekų šalinimo tinklai (ilgis21,64 m) 4400-6190-8069Jaunystės g., Paįstrio k., Paįstrio sen., Panevėžio r. sav. Nuotekų šalinimo tinklai (ilgis21,64 m) 4400-6190-8069Jaunystės g., Paįstrio k., Paįstrio sen., Panevėžio r. sav. 2024 m. gruodžio 17 d Nr. T</t>
  </si>
  <si>
    <t>Nuotekų šalinimo tinklai – fekalinės kanalizacijos tinklai (bendras ilgis 5 682,02 m, sėsdintuvai – 5 vnt., fekalinės kanalizacijos šuliniai 161 vnt.)4400-1529-9786 Žibartonių k., Panevėžio r. sav. Nuotekų šalinimo tinklai – fekalinės kanalizacijos tinkla</t>
  </si>
  <si>
    <t>Nuotekų šalinimo tinklai – fekalinės kanalizacijos tinklai (ilgis 78,99 m)4400-1819-7147Žirgeliųg., Bernatonių k., Panevėžio r. sav.  Nuotekų šalinimo tinklai – fekalinės kanalizacijos tinklai (ilgis 78,99 m)4400-1819-7147Žirgeliųg., Bernatonių k., Panevė</t>
  </si>
  <si>
    <t>Nuotekų šalinimo tinklai – gamybinių nuotekų tinklai (ilgis 11,10 m)  Gustonių k. 4400-5966-3872  Nekilnojamojo turto bendra rinkos vertė 2023-03-15 pagal nekilnojamojo turto (pastato su inžineriniais statiniais ir inžineriniais tinklais) rinkos vertės nu</t>
  </si>
  <si>
    <t xml:space="preserve">Nuotekų šalinimo tinklai Panevėžio r. sav., Paįstrio sen., Gegužinės g., Įstros g., Lauko g. Unik.nr,4400-5976-4419,1119,22m </t>
  </si>
  <si>
    <t>230484E</t>
  </si>
  <si>
    <t xml:space="preserve">Nuotekų šalinimo tinklai Panevėžio r. sav., Paįstrio sen., Gegužinės g., Kaštonų g., Užtvankos g. Darbo g., Žembirbių g. Unik.nr,4400-5976-4373,3531,25m </t>
  </si>
  <si>
    <t>230487E</t>
  </si>
  <si>
    <t xml:space="preserve">Nuotekų šalinimo tinklai Panevėžio r. sav., Paįstrio sen., J. Zikaro g. Unik.nr,4400-5976-4320,458,94m </t>
  </si>
  <si>
    <t>230483E</t>
  </si>
  <si>
    <t xml:space="preserve">Nuotekų šalinimo tinklai Panevėžio r. sav., Paįstrio sen., Jaunystės g. J. Gudavičiaus g. Unik.nr,4400-5976-4434,1314,68m </t>
  </si>
  <si>
    <t>230485E</t>
  </si>
  <si>
    <t xml:space="preserve">Nuotekų šalinimo tinklai Panevėžio r. sav., Paįstrio sen., Topolių g., Statybininkų g., J. Zikaro g. Unik.nr,4400-5976-4362,1114,94m </t>
  </si>
  <si>
    <t>230482E</t>
  </si>
  <si>
    <t xml:space="preserve">Nuotekų šalinimo tinklai Panevėžio r. sav., Paįstrio sen., Užtvankos  g. Unik.nr,4400-6014-1517,10,14m </t>
  </si>
  <si>
    <t>230481E</t>
  </si>
  <si>
    <t xml:space="preserve">Nuotekų šalinimo tinklai Panevėžio r. sav., Paįstrio sen., Žibučių g. Ramybės g., Pušyno g., Gegužinės g. Unik.nr,4400-5976-4384,917,4m </t>
  </si>
  <si>
    <t>230486E</t>
  </si>
  <si>
    <t xml:space="preserve">Nuotekų šalinimo tinklai Panevėžio r. sav., Upytės sen., Ėriškių k. Mingelionių, Žaibgalos, Dubulių, Tvanksties  986,41mUnik.nr.4400-5920-3422 </t>
  </si>
  <si>
    <t>230457E</t>
  </si>
  <si>
    <t xml:space="preserve">Nuotekų šalinimo tinklai Panevėžio r. sav., Upytės sen., Ėriškių k. Rojūnų, Rojūnėlių, Rojūnėlių I-oji, Ėriškių, Gėlainių, Mingelionių, Žaibgalos   3118,38mUnik.nr.4400-5920-3500 </t>
  </si>
  <si>
    <t>230456E</t>
  </si>
  <si>
    <t xml:space="preserve">Nuotekų šalinimo tinklai Panevėžio r. sav., Upytės sen., Ėriškių k.Ėriškėlių  144,32mUnik.nr.4400-5920-3499 </t>
  </si>
  <si>
    <t>230458E</t>
  </si>
  <si>
    <t xml:space="preserve">Nuotekų šalinimo tinklai Panevėžio r. sav., Upytės sen., Ėriškių k.Ėriškėlių  281,76mUnik.nr.4400-5928-0989 </t>
  </si>
  <si>
    <t>230466E</t>
  </si>
  <si>
    <t xml:space="preserve">Nuotekų šalinimo tinklai Panevėžio r. sav., Upytės sen., Ėriškių k.Ėriškėlių  30,4mUnik.nr.4400-6115-8821 </t>
  </si>
  <si>
    <t>230468E</t>
  </si>
  <si>
    <t xml:space="preserve">Nuotekų šalinimo tinklai Panevėžio r. sav., Upytės sen., Ėriškių k.Ėriškėlių, Sabonių  397,55mUnik.nr.4400-5920-3444 </t>
  </si>
  <si>
    <t>230465E</t>
  </si>
  <si>
    <t xml:space="preserve">Nuotekų šalinimo tinklai Panevėžio r. sav., Upytės sen., Ėriškių k.Ėriškių, Radikonių  940,68mUnik.nr.4400-5920-3488 </t>
  </si>
  <si>
    <t>230463E</t>
  </si>
  <si>
    <t xml:space="preserve">Nuotekų šalinimo tinklai Panevėžio r. sav., Upytės sen., Ėriškių k.Palivarko, Valatkiškių, Papiškių, Žaibgalos, Žvirblių, Mingelionių,  2186mUnik.nr.4400-5920-3511 </t>
  </si>
  <si>
    <t>230464E</t>
  </si>
  <si>
    <t xml:space="preserve">Nuotekų šalinimo tinklai Panevėžio r. sav., Upytės sen., Ėriškių k.Rojūnų  15,05mUnik.nr.4400-5920-3477 </t>
  </si>
  <si>
    <t>230461E</t>
  </si>
  <si>
    <t xml:space="preserve">Nuotekų šalinimo tinklai Panevėžio r. sav., Upytės sen., Ėriškių k.Rojūnų  20,9mUnik.nr.4400-5920-3455 </t>
  </si>
  <si>
    <t>230462E</t>
  </si>
  <si>
    <t xml:space="preserve">Nuotekų šalinimo tinklai Panevėžio r. sav., Upytės sen., Ėriškių k.Sabonių  112,03mUnik.nr.4400-5920-3522 </t>
  </si>
  <si>
    <t>230459E</t>
  </si>
  <si>
    <t xml:space="preserve">Nuotekų šalinimo tinklai Panevėžio r. sav., Upytės sen., Ėriškių k.Sabonių  373,65mUnik.nr.4400-5920-3433 </t>
  </si>
  <si>
    <t>230460E</t>
  </si>
  <si>
    <t xml:space="preserve">Nuotekų šalinimo tinklai Panevėžio r. sav., Upytės sen., Ėriškių k.Sabonių  50,6mUnik.nr.4400-5928-0978 </t>
  </si>
  <si>
    <t>230467E</t>
  </si>
  <si>
    <t xml:space="preserve">Nuotekų šalinimo tinklai-buitinės nuotekos (Nr.4400-6321-1372) ilgis 293,30 m.  Velžio k. Tuopų g. </t>
  </si>
  <si>
    <t xml:space="preserve">Nuotekų šalinimo tinklai-buitinių nuotekų tinklai 231,91 m. Velžio k. Lankų g.(Nr. 4400-6321-1383) </t>
  </si>
  <si>
    <t xml:space="preserve">Paslaugų valdymo sistema </t>
  </si>
  <si>
    <t>Pastatas – vandens gerinimo įrenginių pastatas Stoties g. 21E,Gustonių k.  Un. nr.4400-5966-3891 Nekilnojamojo turto bendra rinkos vertė 2023-03-15 pagal nekilnojamojo turto (pastato su inžineriniais statiniais ir inžineriniais tinklais) rinkos vertės nus</t>
  </si>
  <si>
    <t xml:space="preserve">Pastatas- Smėliagaudės ir orapučių pastatas Panevėžio r., Ėriškių k., Rojūnėlių g.2, Un.nr.4400-5897-4199 </t>
  </si>
  <si>
    <t>230499E</t>
  </si>
  <si>
    <t xml:space="preserve">Pastatas- Smėliagaudės ir orapučių pastatas Panevėžio r., Paįstrio sen. Paįstrio k. Šilo g. 5A, Un.nr.4400-5878-4582 </t>
  </si>
  <si>
    <t>230498E</t>
  </si>
  <si>
    <t xml:space="preserve">Pastatas- Vandens gerinimo įrenginių pastatas Panevėžio r., Jotainių k., Jotainių g. 14B,Un.nr. 4400-6110-6845 </t>
  </si>
  <si>
    <t>230497E</t>
  </si>
  <si>
    <t xml:space="preserve">Pastatas- Vandens gerinimo įrenginių pastatas Panevėžio r., Paįstrio sen. Gegužinės k., Statybininkų g. 8A, Un.nr. 4400-5878-5110 </t>
  </si>
  <si>
    <t>230496E</t>
  </si>
  <si>
    <t xml:space="preserve">Priekaba RYDWAN A750  Valst.nr.VI476 Priekaba RYDWAN A750 Valst.nr.VI476  Ident. Nr. SYBL10000R0000595 </t>
  </si>
  <si>
    <t>Priekaba RYDWAN A750 Valst.nr. VI477 Priekaba RYDWAN A750 Valst.nr. VI477  Ident. Nr. SYBL10000R0000596</t>
  </si>
  <si>
    <t>Raguvos VGĮ  Laisvės g.24, Raguva Žemės sklypas su statiniais  6655-0003-0119; Vandentiekio tinklai  ilgis 19,65 m. 4400-6109-2828; 
gtręžinys nr. 83505</t>
  </si>
  <si>
    <t>230379E</t>
  </si>
  <si>
    <t>RENAULT KANGOO VFKW40B161406208 kre715, 2018-10-29,93500</t>
  </si>
  <si>
    <t xml:space="preserve">Slėginiai nuotekų šalinimo tinklai  Panevėžio r. sav., Paįstrio sen., J.Zikaro g. Unik.nr,4400-5976-4332,131,94m </t>
  </si>
  <si>
    <t>230476E</t>
  </si>
  <si>
    <t xml:space="preserve">Slėginiai nuotekų šalinimo tinklai  Panevėžio r. sav., Paįstrio sen., Jaunystės g. Unik.nr,4400-5976-4340,239,63m </t>
  </si>
  <si>
    <t>230480E</t>
  </si>
  <si>
    <t xml:space="preserve">Slėginiai nuotekų šalinimo tinklai  Panevėžio r. sav., Paįstrio sen., Šilo g. Unik.nr,4400-5976-4308,243,56m </t>
  </si>
  <si>
    <t>230478E</t>
  </si>
  <si>
    <t xml:space="preserve">Slėginiai nuotekų šalinimo tinklai  Panevėžio r. sav., Paįstrio sen.,,Gegužinės g., Ramybės g. Unik.nr,4400-5976-4408,753,53m </t>
  </si>
  <si>
    <t>230479E</t>
  </si>
  <si>
    <t xml:space="preserve">Slėginiai nuotekų šalinimo tinklai  Panevėžio r. sav., Paįstrio sen.,Gegužinės g., Statybininkų g. Unik.nr,4400-5976-4351,307,14m </t>
  </si>
  <si>
    <t>230477E</t>
  </si>
  <si>
    <t xml:space="preserve">Slėginiai nuotekų šalinimo tinklai Panevėžio r. sav., Upytės sen., Ėriškių k.Ėriškėlių  220,26mUnik.nr.4400-5920-3577 </t>
  </si>
  <si>
    <t>230454E</t>
  </si>
  <si>
    <t xml:space="preserve">Slėginiai nuotekų šalinimo tinklai Panevėžio r. sav., Upytės sen., Ėriškių k.Ėriškių  185,9mUnik.nr.4400-5920-3611 </t>
  </si>
  <si>
    <t>230452E</t>
  </si>
  <si>
    <t xml:space="preserve">Slėginiai nuotekų šalinimo tinklai Panevėžio r. sav., Upytės sen., Ėriškių k.Mingelionių   244,83 m Unik.nr.4400-5920-3644 </t>
  </si>
  <si>
    <t>230450E</t>
  </si>
  <si>
    <t xml:space="preserve">Slėginiai nuotekų šalinimo tinklai Panevėžio r. sav., Upytės sen., Ėriškių k.Palivarko  250,29mUnik.nr.4400-5920-3588 </t>
  </si>
  <si>
    <t>230453E</t>
  </si>
  <si>
    <t xml:space="preserve">Slėginiai nuotekų šalinimo tinklai Panevėžio r. sav., Upytės sen., Ėriškių k.Sabonių   71,83mUnik.nr.4400-5920-3599 </t>
  </si>
  <si>
    <t>230451E</t>
  </si>
  <si>
    <t xml:space="preserve">Slėginiai nuotekų šalinimo tinklai Panevėžio r. sav., Upytės sen., Ėriškių k.Sabonių  103mUnik.nr.4400-5920-3622 </t>
  </si>
  <si>
    <t>230455E</t>
  </si>
  <si>
    <t xml:space="preserve">Slėginiai nuotekų šalinimo tinklai Rojūnėlių   (nuotekų valymo įrengin.)56,22mUnik.nr.4400-5897-4133 </t>
  </si>
  <si>
    <t>230472E</t>
  </si>
  <si>
    <t xml:space="preserve">Slėginiai nuotekų šalinimo tinklai Rojūnėlių   (nuotekų valymo įrengin.)7,36mUnik.nr.4400-5897-4166 </t>
  </si>
  <si>
    <t>230473E</t>
  </si>
  <si>
    <t>Vandens šildymo kondensacinis katilas LUNA DUOTEC MP 1,60 Bernatonių MDK</t>
  </si>
  <si>
    <t xml:space="preserve">Vandentiekio tinklai - Vandentiekio tinklai Panevėžio r. sav., Paįstrio sen., Gegužinės k., Statybininkų g. 8A Unik.nr,4400-5876-3370,61,19m </t>
  </si>
  <si>
    <t>230493E</t>
  </si>
  <si>
    <t xml:space="preserve">Vandentiekio tinklai - Vandentiekio tinklai Panevėžio r. sav., Paįstrio sen., Gegužinės k., Statybininkų g. 8A Unik.nr,4400-5876-3381,8,97m </t>
  </si>
  <si>
    <t>230491E</t>
  </si>
  <si>
    <t xml:space="preserve">Vandentiekio tinklai - Vandentiekio tinklai Panevėžio r. sav., Paįstrio sen., Gegužinės k., Statybininkų g. 8A Unik.nr,4400-5876-3392,19,97m </t>
  </si>
  <si>
    <t>230492E</t>
  </si>
  <si>
    <t xml:space="preserve">Vandentiekio tinklai - Vandentiekio tinklas Panevėžio r. sav., Paįstrio sen., Paįstrio k. Statybininkų g., J.Zikaro g., Topolių g. Unik.nr,4400-5841-6948,1993,51m </t>
  </si>
  <si>
    <t>230489E</t>
  </si>
  <si>
    <t xml:space="preserve">Vandentiekio tinklai - Vandentiekio tinklas Panevėžio r. sav., Paįstrio sen., Paįstrio k. Užtvankos g. Gegužinės g., Įstros g. Lauko g. Unik.nr,4400-5844-4845,7442,94m </t>
  </si>
  <si>
    <t>230488E</t>
  </si>
  <si>
    <t>Vandentiekio tinklai (ilgis 11,43 m, gylis 2,05 m) Gustonių k. 4400-5966-3860 Nekilnojamojo turto bendra rinkos vertė 2023-03-15 pagal nekilnojamojo turto (pastato su inžineriniais statiniais ir inžineriniais tinklais) rinkos vertės nustatymo ataskaitą Nr</t>
  </si>
  <si>
    <t xml:space="preserve">Vandentiekio tinklai (ilgis 3204,03 m) Bernatonių k. 4400-5698-0630 Nekilnojamojo turto bendra rinkos vertė 2023-10-12 pagal nekilnojamojo turto (inžinerinių tinklų) rinkos vertės nustatymo ataskaitą Nr. 50A0-2310-0013 – 110 854 Eur Statybos metai 1970   </t>
  </si>
  <si>
    <t>Vandentiekio tinklai (ilgis 46,63 m)4400-6072-6849 Gegužinės g.,  Paįstrio k.,  Vandentiekio tinklai (ilgis 46,63 m)4400-6072-6849 Gegužinės g.,  Paįstrio k.,  2024 m. gruodžio 17 d Nr. T-303 
Nekilnojamojo turto bendra rinkos vertė 2024-02-13 pagal neki</t>
  </si>
  <si>
    <t>Vandentiekio tinklai (ilgis 47,06 m) 4400-6284-3867 Vilniaus g., Fermos k., Raguvos sen., Panevėžio r. sav. Vandentiekio tinklai (ilgis 47,06 m) 4400-6284-3867 Vilniaus g., Fermos k., Raguvos sen., Panevėžio r. sav. 2024 m. gruodžio 17 d Nr. T-303 
Nekil</t>
  </si>
  <si>
    <t>Vandentiekio tinklai (ilgis 488,80 m)4400-6272-7324 Vilniaus g., Fermos k.,  Vandentiekio tinklai (ilgis 488,80 m)4400-6272-7324 Vilniaus g., Fermos k.,  2024 m. gruodžio 17 d Nr. T-303 
Nekilnojamojo turto bendra rinkos vertė 2024-04-25 pagal nekilnojam</t>
  </si>
  <si>
    <t>Vandentiekio tinklai (ilgis 558,66 m) Užunevėžių k. 4400-0097-6605 Nekilnojamojo turto bendra rinkos vertė 2023-06-22 pagal nekilnojamojo turto (inžinerinių tinklų) rinkos vertės nustatymo ataskaitą Nr. 50A0-2306-0030 – 15 089 Eur  Statybos metai 1972  Li</t>
  </si>
  <si>
    <t>Vandentiekio tinklai (ilgis 7,19 m) Gustonių k.4400-5966-3859 Nekilnojamojo turto bendra rinkos vertė 2023-03-15 pagal nekilnojamojo turto (pastato su inžineriniais statiniais ir inžineriniais tinklais) rinkos vertės nustatymo ataskaitą Nr. 50A0-2305-0025</t>
  </si>
  <si>
    <t xml:space="preserve">Vandentiekio tinklai (nr. 4400-6321-1394) Velžio k., Lankų g. ilgis 221,20 m. </t>
  </si>
  <si>
    <t xml:space="preserve">Vandentiekio tinklai ilgis 298,24 m. ( Nr. 4400-6321-1361)Velžio k. Tuopų g. </t>
  </si>
  <si>
    <t xml:space="preserve">Vandentiekio tinklai Panevėžio r. sav., Upytės sen., Ėriškių k.,Rojūnėlių  39,86mUnik.nr.4400-5897-4122 </t>
  </si>
  <si>
    <t>230471E</t>
  </si>
  <si>
    <t xml:space="preserve">Vandentiekio tinklai Panevėžio r. sav., Upytės sen., Ėriškių k.241,37mUnik.nr.4400-6095-8456 </t>
  </si>
  <si>
    <t>230470E</t>
  </si>
  <si>
    <t xml:space="preserve">Vandentiekio tinklai Panevėžio r. sav., Upytės sen., Ėriškių k.Ėriškėlių, Ėriškių, Radikonių, Gėlainių  2077,95mUnik.nr.4400-5920-3666 </t>
  </si>
  <si>
    <t>230469E</t>
  </si>
  <si>
    <t>Vandentiekio tinklai vandentiekio tinklai (bendras ilgis 6 347,03 m, vandentiekio bokštas, gręžiniai –      3 vnt., šuliniai – 61 vnt.) 4400-1529-9742  Žibartonių k., Panevėžio r. sav. 
Vandentiekio tinklai vandentiekio tinklai (bendras ilgis 6 347,03 m,</t>
  </si>
  <si>
    <t>12100071Ep</t>
  </si>
  <si>
    <t>230330p</t>
  </si>
  <si>
    <t>230379p</t>
  </si>
  <si>
    <t>Automobilis Renault Trafic  MDV345</t>
  </si>
  <si>
    <t>Automobilis Fiat Scudo 2. , v/n ZFA27000064353435</t>
  </si>
  <si>
    <t>Pirties krosnelė PK3D</t>
  </si>
  <si>
    <t>Pastatas – pirtis su katiline ir šarvojimo sale Laisvės g. 39, Raguvos mstl., Panevėžio r. sav.6699-7005-5020</t>
  </si>
  <si>
    <t>230557a</t>
  </si>
  <si>
    <t>Šilumos siurblys PANASONIC AQUAREA SXC T-CAP (oras-vanduo)</t>
  </si>
  <si>
    <t>Kondensacinis ekonomaizeris Vitotrans 300, gamtinės dujos</t>
  </si>
  <si>
    <t>Degiklis Rot Power 70 kW</t>
  </si>
  <si>
    <t>Siurblys Wilo MAXO 40/0,5-12 PN6/10</t>
  </si>
  <si>
    <t>EVO70 rotacinė degimo kamera</t>
  </si>
  <si>
    <t>Granulinis katilas PBK-300 centriniam šildymui su degikliu KIPI, degimo produktų šalinimo sistema</t>
  </si>
  <si>
    <t>Šilumos tinklai (282,14 m) adresu: Miežiškių k., Panevėžio r. sav.4400-0515-5346</t>
  </si>
  <si>
    <t>Dūmsiurbė degikliui PV100/180</t>
  </si>
  <si>
    <t>Šlumos skaitiklis Dn65</t>
  </si>
  <si>
    <t>Siurblys Pedrollo MC30/50 400V 2,2KW</t>
  </si>
  <si>
    <t>Siurblys DP3045 1,2kW</t>
  </si>
  <si>
    <t>Nuotekų šalinimo tinklai- buitinių ir gamybinių nuotekų tinklai Nr.4400-6344-1696 Velžio sen. Katinų k.</t>
  </si>
  <si>
    <t>Nuotekų šalinimo tinklai Nr.4400-6413-2507, Velžio sen., Katinų k., Kabelių g.</t>
  </si>
  <si>
    <t>Nuotekų šalinimo tinklai – slėginių nuotekų tinklai (bendras ilgis 325,66 m) adresu: Linkaučių k.,4400-6331-5879</t>
  </si>
  <si>
    <t>Nuotekų šalinimo tinklai – slėginių nuotekų tinklai (bendras ilgis 126,18 m) adresu: Linkaučių k.,4400-6331-5924</t>
  </si>
  <si>
    <t>Nuotekų šalinimo tinklai – slėginių nuotekų tinklai (bendras ilgis 54,51 m) adresu: Linkaučių k., 4400-6331-5880</t>
  </si>
  <si>
    <t>Nuotekų šalinimo tinklai – buitinių nuotekų tinklai (bendras ilgis 1 169,13 m) adresu: Linkaučių k., Panevėžio r. sav.4400-6332-6194</t>
  </si>
  <si>
    <t xml:space="preserve">Nuotekų šalinimo tinklai – buitinių nuotekų tinklai (bendras ilgis113,99 m) adresu: Linkaučių k., 4400-6331-5686 </t>
  </si>
  <si>
    <t>Nuotekų šalinimo tinklai – buitinių nuotekų tinklai (bendras ilgis 367,89 m) adresu: Linkaučių k., 4400-6331-5913</t>
  </si>
  <si>
    <t>Nuotekų šalinimo tinklai – buitinių nuotekų tinklai (bendras ilgis 15,19 m) adresu: Linkaučių k., 4400-6341-0277</t>
  </si>
  <si>
    <t>Vandentiekio tinklai (bendras ilgis 39,70 m) adresu: Linkaučių k., Panevėžio r. sav.4400-6341-0288</t>
  </si>
  <si>
    <t>Nuotekų šalinimo tinklai – buitinių nuotekų tinklai (bendras ilgis 143,81 m) adresu: Linkaučių k.,4400-6331-5935</t>
  </si>
  <si>
    <t>Kiti inžineriniai statiniai – kiemo statiniai (rezervuarai R1, R2, R3, R4) adresu: Laisvės g. 39, Raguvos mstl., Panevėžio r. sav.6699-7005-5074</t>
  </si>
  <si>
    <t>Dažnio keitiklis FC202 4KW IP55</t>
  </si>
  <si>
    <t>Fotometras Dulcotest DTB</t>
  </si>
  <si>
    <t>Chloro dioksido generatorius Bello Zon CDLb</t>
  </si>
  <si>
    <t>Pastatas – biofiltras adresu: Laisvės g. 39, Raguvos mstl., Panevėžio r. sav.6699-7005-5063</t>
  </si>
  <si>
    <t>230555a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</si>
</sst>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
    <numFmt numFmtId="166" formatCode="#,##0.0;\-#,##0.0;\-"/>
    <numFmt numFmtId="167" formatCode="_-* #,##0_-;\-* #,##0_-;_-* &quot;-&quot;??_-;_-@_-"/>
    <numFmt numFmtId="168" formatCode="#,##0\ ;\-#,##0\ ;\-"/>
    <numFmt numFmtId="169" formatCode="_-* #,##0.00\ _€_-;\-* #,##0.00\ _€_-;_-* &quot;-&quot;??\ _€_-;_-@_-"/>
    <numFmt numFmtId="170" formatCode="_-* #,##0.00\ _L_t_-;\-* #,##0.00\ _L_t_-;_-* &quot;-&quot;??\ _L_t_-;_-@_-"/>
    <numFmt numFmtId="171" formatCode="_-* #,##0\ _L_t_-;\-* #,##0\ _L_t_-;_-* &quot;-&quot;??\ _L_t_-;_-@_-"/>
  </numFmts>
  <fonts count="58" x14ac:knownFonts="1">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86"/>
    </font>
    <font>
      <sz val="11"/>
      <color theme="1"/>
      <name val="Calibri"/>
      <family val="2"/>
      <charset val="186"/>
      <scheme val="minor"/>
    </font>
    <font>
      <sz val="10"/>
      <name val="Times New Roman"/>
      <family val="1"/>
    </font>
    <font>
      <b/>
      <sz val="10"/>
      <name val="Times New Roman"/>
      <family val="1"/>
    </font>
    <font>
      <sz val="10"/>
      <name val="Times New Roman"/>
      <family val="1"/>
      <charset val="186"/>
    </font>
    <font>
      <b/>
      <sz val="10"/>
      <name val="Arial"/>
      <family val="2"/>
      <charset val="186"/>
    </font>
    <font>
      <b/>
      <sz val="10"/>
      <name val="Times New Roman"/>
      <family val="1"/>
      <charset val="186"/>
    </font>
    <font>
      <sz val="8"/>
      <name val="Arial"/>
      <family val="2"/>
      <charset val="186"/>
    </font>
    <font>
      <sz val="8"/>
      <name val="Times New Roman"/>
      <family val="1"/>
      <charset val="186"/>
    </font>
    <font>
      <b/>
      <sz val="11"/>
      <color theme="1"/>
      <name val="Calibri"/>
      <family val="2"/>
      <charset val="186"/>
      <scheme val="minor"/>
    </font>
    <font>
      <sz val="10"/>
      <color theme="1"/>
      <name val="Times New Roman"/>
      <family val="1"/>
    </font>
    <font>
      <b/>
      <sz val="8"/>
      <name val="Times New Roman"/>
      <family val="1"/>
    </font>
    <font>
      <b/>
      <sz val="11"/>
      <name val="Times New Roman"/>
      <family val="1"/>
    </font>
    <font>
      <b/>
      <sz val="11"/>
      <color theme="1"/>
      <name val="Times New Roman"/>
      <family val="1"/>
    </font>
    <font>
      <i/>
      <sz val="10"/>
      <name val="Times New Roman"/>
      <family val="1"/>
    </font>
    <font>
      <b/>
      <sz val="12"/>
      <name val="Times New Roman"/>
      <family val="1"/>
      <charset val="186"/>
    </font>
    <font>
      <b/>
      <sz val="11"/>
      <name val="Times New Roman"/>
      <family val="1"/>
      <charset val="186"/>
    </font>
    <font>
      <sz val="11"/>
      <color theme="1"/>
      <name val="Times New Roman"/>
      <family val="1"/>
    </font>
    <font>
      <b/>
      <sz val="10"/>
      <color theme="1"/>
      <name val="Times New Roman"/>
      <family val="1"/>
    </font>
    <font>
      <sz val="10"/>
      <color theme="1"/>
      <name val="Arial"/>
      <family val="2"/>
    </font>
    <font>
      <sz val="10"/>
      <color theme="1"/>
      <name val="Times New Roman"/>
      <family val="1"/>
      <charset val="186"/>
    </font>
    <font>
      <i/>
      <sz val="10"/>
      <color theme="1"/>
      <name val="Times New Roman"/>
      <family val="1"/>
      <charset val="186"/>
    </font>
    <font>
      <b/>
      <sz val="8"/>
      <color theme="1"/>
      <name val="Times New Roman"/>
      <family val="1"/>
    </font>
    <font>
      <sz val="8"/>
      <color theme="1"/>
      <name val="Times New Roman"/>
      <family val="1"/>
    </font>
    <font>
      <sz val="8"/>
      <color theme="1"/>
      <name val="Arial"/>
      <family val="2"/>
    </font>
    <font>
      <b/>
      <sz val="10"/>
      <color theme="1"/>
      <name val="Times New Roman"/>
      <family val="1"/>
      <charset val="186"/>
    </font>
    <font>
      <sz val="10"/>
      <name val="Arial"/>
      <family val="2"/>
    </font>
    <font>
      <sz val="11"/>
      <color theme="1"/>
      <name val="Times New Roman"/>
      <family val="1"/>
      <charset val="186"/>
    </font>
    <font>
      <sz val="8"/>
      <color theme="1"/>
      <name val="Times New Roman"/>
      <family val="1"/>
      <charset val="186"/>
    </font>
    <font>
      <b/>
      <sz val="10"/>
      <color theme="0" tint="-0.499984740745262"/>
      <name val="Times New Roman"/>
      <family val="1"/>
      <charset val="186"/>
    </font>
    <font>
      <sz val="10"/>
      <color theme="0" tint="-0.499984740745262"/>
      <name val="Times New Roman"/>
      <family val="1"/>
      <charset val="186"/>
    </font>
    <font>
      <b/>
      <sz val="11"/>
      <color theme="1"/>
      <name val="Times New Roman"/>
      <family val="1"/>
      <charset val="186"/>
    </font>
    <font>
      <sz val="8"/>
      <color rgb="FFFF0000"/>
      <name val="Times New Roman"/>
      <family val="1"/>
      <charset val="186"/>
    </font>
    <font>
      <sz val="10"/>
      <color rgb="FF000000"/>
      <name val="Times New Roman"/>
      <family val="1"/>
      <charset val="186"/>
    </font>
    <font>
      <b/>
      <sz val="10"/>
      <color rgb="FF000000"/>
      <name val="Times New Roman"/>
      <family val="1"/>
      <charset val="186"/>
    </font>
    <font>
      <sz val="10"/>
      <color rgb="FFFF0000"/>
      <name val="Times New Roman"/>
      <family val="1"/>
      <charset val="186"/>
    </font>
    <font>
      <i/>
      <sz val="10"/>
      <color indexed="8"/>
      <name val="Times New Roman"/>
      <family val="1"/>
      <charset val="186"/>
    </font>
    <font>
      <sz val="10"/>
      <color indexed="8"/>
      <name val="Times New Roman"/>
      <family val="1"/>
      <charset val="186"/>
    </font>
    <font>
      <b/>
      <sz val="10"/>
      <color indexed="8"/>
      <name val="Times New Roman"/>
      <family val="1"/>
    </font>
    <font>
      <b/>
      <sz val="10"/>
      <color indexed="8"/>
      <name val="Arial"/>
      <family val="2"/>
    </font>
    <font>
      <sz val="11"/>
      <name val="Times New Roman"/>
      <family val="1"/>
      <charset val="186"/>
    </font>
    <font>
      <sz val="7"/>
      <color rgb="FF000000"/>
      <name val="Times New Roman"/>
      <family val="1"/>
      <charset val="186"/>
    </font>
    <font>
      <sz val="8"/>
      <name val="Calibri"/>
      <family val="2"/>
      <charset val="186"/>
      <scheme val="minor"/>
    </font>
    <font>
      <b/>
      <sz val="10"/>
      <color theme="1"/>
      <name val="Arial"/>
      <family val="2"/>
    </font>
    <font>
      <i/>
      <sz val="10"/>
      <color theme="1"/>
      <name val="Times New Roman"/>
      <family val="1"/>
    </font>
    <font>
      <sz val="10"/>
      <color rgb="FFFF0000"/>
      <name val="Arial"/>
      <family val="2"/>
    </font>
    <font>
      <b/>
      <sz val="10"/>
      <color rgb="FFFF0000"/>
      <name val="Arial"/>
      <family val="2"/>
    </font>
    <font>
      <b/>
      <sz val="10"/>
      <name val="Arial"/>
      <family val="2"/>
    </font>
    <font>
      <sz val="8"/>
      <color theme="0" tint="-0.499984740745262"/>
      <name val="Arial"/>
      <family val="2"/>
    </font>
    <font>
      <vertAlign val="superscript"/>
      <sz val="10"/>
      <name val="Arial"/>
      <family val="2"/>
    </font>
    <font>
      <vertAlign val="superscript"/>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theme="2" tint="-9.9978637043366805E-2"/>
        <bgColor indexed="64"/>
      </patternFill>
    </fill>
    <fill>
      <patternFill patternType="solid">
        <fgColor rgb="FFEAEAEA"/>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auto="1"/>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2">
    <xf numFmtId="0" fontId="0" fillId="0" borderId="0"/>
    <xf numFmtId="0" fontId="7" fillId="0" borderId="0"/>
    <xf numFmtId="0" fontId="8"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6" fillId="0" borderId="0"/>
    <xf numFmtId="0" fontId="8" fillId="0" borderId="0"/>
    <xf numFmtId="0" fontId="5" fillId="0" borderId="0"/>
    <xf numFmtId="0" fontId="8" fillId="0" borderId="0"/>
    <xf numFmtId="0" fontId="4" fillId="0" borderId="0"/>
    <xf numFmtId="0" fontId="47" fillId="0" borderId="0"/>
    <xf numFmtId="0" fontId="48" fillId="0" borderId="0">
      <alignment horizontal="right" vertical="top"/>
    </xf>
    <xf numFmtId="0" fontId="8" fillId="0" borderId="0"/>
    <xf numFmtId="169" fontId="8" fillId="0" borderId="0" applyFont="0" applyFill="0" applyBorder="0" applyAlignment="0" applyProtection="0"/>
    <xf numFmtId="9" fontId="8" fillId="0" borderId="0" applyFont="0" applyFill="0" applyBorder="0" applyAlignment="0" applyProtection="0"/>
    <xf numFmtId="164" fontId="8" fillId="0" borderId="0" applyFont="0" applyFill="0" applyBorder="0" applyAlignment="0" applyProtection="0"/>
    <xf numFmtId="0" fontId="8" fillId="0" borderId="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 fillId="0" borderId="0"/>
    <xf numFmtId="0" fontId="8" fillId="0" borderId="0"/>
    <xf numFmtId="170" fontId="1" fillId="0" borderId="0" applyFont="0" applyFill="0" applyBorder="0" applyAlignment="0" applyProtection="0"/>
  </cellStyleXfs>
  <cellXfs count="674">
    <xf numFmtId="0" fontId="0" fillId="0" borderId="0" xfId="0"/>
    <xf numFmtId="0" fontId="11" fillId="2" borderId="4" xfId="2" applyFont="1" applyFill="1" applyBorder="1" applyAlignment="1">
      <alignment vertical="center" wrapText="1"/>
    </xf>
    <xf numFmtId="0" fontId="7" fillId="2" borderId="0" xfId="0" applyFont="1" applyFill="1"/>
    <xf numFmtId="0" fontId="12" fillId="2" borderId="0" xfId="0" applyFont="1" applyFill="1"/>
    <xf numFmtId="0" fontId="13" fillId="2" borderId="0" xfId="0" applyFont="1" applyFill="1"/>
    <xf numFmtId="0" fontId="13" fillId="3" borderId="1" xfId="0" applyFont="1" applyFill="1" applyBorder="1" applyAlignment="1">
      <alignment horizontal="center" vertical="center"/>
    </xf>
    <xf numFmtId="0" fontId="11" fillId="2" borderId="1" xfId="0" applyFont="1" applyFill="1" applyBorder="1" applyAlignment="1">
      <alignment vertical="center"/>
    </xf>
    <xf numFmtId="0" fontId="14" fillId="2" borderId="0" xfId="0" applyFont="1" applyFill="1"/>
    <xf numFmtId="0" fontId="13" fillId="2" borderId="8" xfId="0" applyFont="1" applyFill="1" applyBorder="1" applyAlignment="1">
      <alignment horizontal="center"/>
    </xf>
    <xf numFmtId="0" fontId="13" fillId="2" borderId="7" xfId="0" applyFont="1" applyFill="1" applyBorder="1"/>
    <xf numFmtId="0" fontId="11" fillId="2" borderId="12" xfId="0" applyFont="1" applyFill="1" applyBorder="1" applyAlignment="1">
      <alignment horizontal="center"/>
    </xf>
    <xf numFmtId="0" fontId="11" fillId="2" borderId="0" xfId="0" applyFont="1" applyFill="1"/>
    <xf numFmtId="0" fontId="11" fillId="2" borderId="15" xfId="0" applyFont="1" applyFill="1" applyBorder="1"/>
    <xf numFmtId="0" fontId="11" fillId="2" borderId="1" xfId="0" applyFont="1" applyFill="1" applyBorder="1" applyAlignment="1">
      <alignment horizontal="center" vertical="center"/>
    </xf>
    <xf numFmtId="0" fontId="11" fillId="2" borderId="0" xfId="0" applyFont="1" applyFill="1" applyAlignment="1">
      <alignment vertical="center"/>
    </xf>
    <xf numFmtId="0" fontId="13" fillId="2" borderId="0" xfId="0" applyFont="1" applyFill="1" applyAlignment="1">
      <alignment vertical="top"/>
    </xf>
    <xf numFmtId="0" fontId="11" fillId="2" borderId="1" xfId="0" applyFont="1" applyFill="1" applyBorder="1" applyAlignment="1">
      <alignment horizontal="right" vertical="top"/>
    </xf>
    <xf numFmtId="0" fontId="11" fillId="2" borderId="1" xfId="0" applyFont="1" applyFill="1" applyBorder="1" applyAlignment="1">
      <alignment vertical="top" wrapText="1"/>
    </xf>
    <xf numFmtId="0" fontId="7" fillId="2" borderId="0" xfId="0" applyFont="1" applyFill="1" applyAlignment="1">
      <alignment vertical="center"/>
    </xf>
    <xf numFmtId="0" fontId="13" fillId="2" borderId="0" xfId="0" applyFont="1" applyFill="1" applyAlignment="1">
      <alignment vertical="center"/>
    </xf>
    <xf numFmtId="0" fontId="12" fillId="2" borderId="0" xfId="0" applyFont="1" applyFill="1" applyAlignment="1">
      <alignment vertical="center"/>
    </xf>
    <xf numFmtId="3" fontId="11" fillId="2" borderId="1" xfId="3" applyNumberFormat="1" applyFont="1" applyFill="1" applyBorder="1" applyAlignment="1">
      <alignment horizontal="left" vertical="center"/>
    </xf>
    <xf numFmtId="0" fontId="14" fillId="2" borderId="0" xfId="0" applyFont="1" applyFill="1" applyAlignment="1">
      <alignment vertical="center"/>
    </xf>
    <xf numFmtId="0" fontId="11" fillId="2" borderId="12" xfId="0" applyFont="1" applyFill="1" applyBorder="1" applyAlignment="1">
      <alignment vertical="center"/>
    </xf>
    <xf numFmtId="0" fontId="11" fillId="2" borderId="12"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 xfId="2" applyFont="1" applyFill="1" applyBorder="1" applyAlignment="1">
      <alignment horizontal="left" vertical="center" wrapText="1"/>
    </xf>
    <xf numFmtId="0" fontId="9" fillId="2" borderId="0" xfId="0" applyFont="1" applyFill="1"/>
    <xf numFmtId="0" fontId="11" fillId="3" borderId="17" xfId="0" applyFont="1" applyFill="1" applyBorder="1"/>
    <xf numFmtId="0" fontId="13" fillId="3" borderId="17" xfId="0" applyFont="1" applyFill="1" applyBorder="1" applyAlignment="1">
      <alignment horizontal="right" vertical="top" wrapText="1"/>
    </xf>
    <xf numFmtId="0" fontId="13" fillId="3" borderId="17" xfId="0" applyFont="1" applyFill="1" applyBorder="1" applyAlignment="1">
      <alignment horizontal="center" vertical="center"/>
    </xf>
    <xf numFmtId="0" fontId="9" fillId="2" borderId="1" xfId="2" applyFont="1" applyFill="1" applyBorder="1" applyAlignment="1">
      <alignment horizontal="left" vertical="center"/>
    </xf>
    <xf numFmtId="0" fontId="9" fillId="3" borderId="1" xfId="0" applyFont="1" applyFill="1" applyBorder="1" applyAlignment="1">
      <alignment horizontal="center" vertical="center" wrapText="1"/>
    </xf>
    <xf numFmtId="0" fontId="9" fillId="2" borderId="0" xfId="0" applyFont="1" applyFill="1" applyAlignment="1">
      <alignment vertical="center"/>
    </xf>
    <xf numFmtId="0" fontId="12" fillId="2" borderId="0" xfId="0" applyFont="1" applyFill="1" applyAlignment="1">
      <alignment vertical="center" wrapText="1"/>
    </xf>
    <xf numFmtId="0" fontId="17" fillId="2" borderId="0" xfId="0" applyFont="1" applyFill="1"/>
    <xf numFmtId="0" fontId="25" fillId="2" borderId="0" xfId="0" applyFont="1" applyFill="1"/>
    <xf numFmtId="0" fontId="25"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6" fillId="2" borderId="0" xfId="0" applyFont="1" applyFill="1"/>
    <xf numFmtId="0" fontId="17" fillId="2" borderId="1" xfId="0" applyFont="1" applyFill="1" applyBorder="1" applyAlignment="1">
      <alignment vertical="center"/>
    </xf>
    <xf numFmtId="4" fontId="25" fillId="2" borderId="5" xfId="0" applyNumberFormat="1" applyFont="1" applyFill="1" applyBorder="1" applyAlignment="1">
      <alignment vertical="center"/>
    </xf>
    <xf numFmtId="4" fontId="27" fillId="2" borderId="1" xfId="0" applyNumberFormat="1" applyFont="1" applyFill="1" applyBorder="1" applyAlignment="1">
      <alignment horizontal="center" vertical="center"/>
    </xf>
    <xf numFmtId="166" fontId="27" fillId="2" borderId="1" xfId="0" applyNumberFormat="1" applyFont="1" applyFill="1" applyBorder="1" applyAlignment="1">
      <alignment vertical="center"/>
    </xf>
    <xf numFmtId="4" fontId="25" fillId="2" borderId="1" xfId="0" applyNumberFormat="1" applyFont="1" applyFill="1" applyBorder="1" applyAlignment="1">
      <alignment vertical="center"/>
    </xf>
    <xf numFmtId="0" fontId="17" fillId="3" borderId="1" xfId="0" applyFont="1" applyFill="1" applyBorder="1" applyAlignment="1">
      <alignment vertical="center" wrapText="1"/>
    </xf>
    <xf numFmtId="0" fontId="25" fillId="3" borderId="1" xfId="0" applyFont="1" applyFill="1" applyBorder="1" applyAlignment="1">
      <alignment horizontal="right" vertical="center"/>
    </xf>
    <xf numFmtId="4" fontId="25" fillId="3" borderId="1" xfId="0" applyNumberFormat="1" applyFont="1" applyFill="1" applyBorder="1" applyAlignment="1">
      <alignment horizontal="right" vertical="center"/>
    </xf>
    <xf numFmtId="0" fontId="17" fillId="2" borderId="0" xfId="0" applyFont="1" applyFill="1" applyAlignment="1">
      <alignment horizontal="right"/>
    </xf>
    <xf numFmtId="4" fontId="17" fillId="2" borderId="1" xfId="0" applyNumberFormat="1" applyFont="1" applyFill="1" applyBorder="1"/>
    <xf numFmtId="0" fontId="28" fillId="2" borderId="0" xfId="0" applyFont="1" applyFill="1" applyAlignment="1">
      <alignment horizontal="right"/>
    </xf>
    <xf numFmtId="166" fontId="28" fillId="2" borderId="1" xfId="0" applyNumberFormat="1" applyFont="1" applyFill="1" applyBorder="1" applyAlignment="1">
      <alignment vertical="center"/>
    </xf>
    <xf numFmtId="0" fontId="28" fillId="2" borderId="0" xfId="0" applyFont="1" applyFill="1" applyAlignment="1">
      <alignment horizontal="left"/>
    </xf>
    <xf numFmtId="0" fontId="29" fillId="2" borderId="0" xfId="0" applyFont="1" applyFill="1"/>
    <xf numFmtId="0" fontId="30" fillId="2" borderId="0" xfId="0" applyFont="1" applyFill="1"/>
    <xf numFmtId="0" fontId="25" fillId="2" borderId="8" xfId="0" applyFont="1" applyFill="1" applyBorder="1" applyAlignment="1">
      <alignment horizontal="center"/>
    </xf>
    <xf numFmtId="0" fontId="25" fillId="2" borderId="7" xfId="0" applyFont="1" applyFill="1" applyBorder="1"/>
    <xf numFmtId="0" fontId="31" fillId="2" borderId="7" xfId="0" applyFont="1" applyFill="1" applyBorder="1"/>
    <xf numFmtId="0" fontId="31" fillId="2" borderId="6" xfId="0" applyFont="1" applyFill="1" applyBorder="1"/>
    <xf numFmtId="0" fontId="31" fillId="2" borderId="0" xfId="0" applyFont="1" applyFill="1"/>
    <xf numFmtId="0" fontId="17" fillId="2" borderId="12" xfId="0" applyFont="1" applyFill="1" applyBorder="1" applyAlignment="1">
      <alignment horizontal="center"/>
    </xf>
    <xf numFmtId="0" fontId="31" fillId="2" borderId="11" xfId="0" applyFont="1" applyFill="1" applyBorder="1"/>
    <xf numFmtId="0" fontId="30" fillId="2" borderId="11" xfId="0" applyFont="1" applyFill="1" applyBorder="1"/>
    <xf numFmtId="0" fontId="17" fillId="2" borderId="11" xfId="0" applyFont="1" applyFill="1" applyBorder="1"/>
    <xf numFmtId="0" fontId="17" fillId="2" borderId="10" xfId="0" applyFont="1" applyFill="1" applyBorder="1" applyAlignment="1">
      <alignment horizontal="center"/>
    </xf>
    <xf numFmtId="0" fontId="17" fillId="2" borderId="15" xfId="0" applyFont="1" applyFill="1" applyBorder="1"/>
    <xf numFmtId="0" fontId="31" fillId="2" borderId="15" xfId="0" applyFont="1" applyFill="1" applyBorder="1"/>
    <xf numFmtId="0" fontId="31" fillId="2" borderId="9" xfId="0" applyFont="1" applyFill="1" applyBorder="1"/>
    <xf numFmtId="4" fontId="13" fillId="3" borderId="1" xfId="6" applyNumberFormat="1" applyFont="1" applyFill="1" applyBorder="1" applyAlignment="1">
      <alignment horizontal="left" vertical="center"/>
    </xf>
    <xf numFmtId="4" fontId="13" fillId="0" borderId="1" xfId="6" applyNumberFormat="1" applyFont="1" applyBorder="1" applyAlignment="1">
      <alignment horizontal="left" vertical="center"/>
    </xf>
    <xf numFmtId="0" fontId="17" fillId="2" borderId="0" xfId="0" applyFont="1" applyFill="1" applyAlignment="1">
      <alignment vertical="center"/>
    </xf>
    <xf numFmtId="0" fontId="7" fillId="2" borderId="0" xfId="0" applyFont="1" applyFill="1" applyAlignment="1">
      <alignment horizontal="left" vertical="center"/>
    </xf>
    <xf numFmtId="0" fontId="11" fillId="2" borderId="0" xfId="0" applyFont="1" applyFill="1" applyAlignment="1">
      <alignment horizontal="left" vertical="center"/>
    </xf>
    <xf numFmtId="0" fontId="13" fillId="3" borderId="1" xfId="3" applyFont="1" applyFill="1" applyBorder="1" applyAlignment="1">
      <alignment horizontal="left" vertical="center" wrapText="1"/>
    </xf>
    <xf numFmtId="0" fontId="9" fillId="2" borderId="4" xfId="2" applyFont="1" applyFill="1" applyBorder="1" applyAlignment="1">
      <alignment horizontal="left" vertical="center"/>
    </xf>
    <xf numFmtId="0" fontId="11" fillId="2" borderId="7" xfId="0" applyFont="1" applyFill="1" applyBorder="1" applyAlignment="1">
      <alignment horizontal="left" vertical="center"/>
    </xf>
    <xf numFmtId="0" fontId="11" fillId="2" borderId="15" xfId="0" applyFont="1" applyFill="1" applyBorder="1" applyAlignment="1">
      <alignment horizontal="left" vertical="center"/>
    </xf>
    <xf numFmtId="165" fontId="11" fillId="2" borderId="1" xfId="3" applyNumberFormat="1" applyFont="1" applyFill="1" applyBorder="1" applyAlignment="1">
      <alignment horizontal="left" vertical="center"/>
    </xf>
    <xf numFmtId="49" fontId="27" fillId="3" borderId="1" xfId="0" applyNumberFormat="1" applyFont="1" applyFill="1" applyBorder="1" applyAlignment="1">
      <alignment horizontal="left" vertical="center"/>
    </xf>
    <xf numFmtId="49" fontId="27" fillId="2" borderId="1" xfId="0" applyNumberFormat="1" applyFont="1" applyFill="1" applyBorder="1" applyAlignment="1">
      <alignment horizontal="left" vertical="center"/>
    </xf>
    <xf numFmtId="0" fontId="27" fillId="2" borderId="1" xfId="0" applyFont="1" applyFill="1" applyBorder="1" applyAlignment="1">
      <alignment horizontal="left" vertical="center" wrapText="1"/>
    </xf>
    <xf numFmtId="0" fontId="27" fillId="3" borderId="1" xfId="0" applyFont="1" applyFill="1" applyBorder="1" applyAlignment="1">
      <alignment horizontal="left" vertical="center"/>
    </xf>
    <xf numFmtId="0" fontId="27" fillId="2" borderId="19" xfId="0" applyFont="1" applyFill="1" applyBorder="1" applyAlignment="1">
      <alignment horizontal="left" vertical="center"/>
    </xf>
    <xf numFmtId="4" fontId="25" fillId="2" borderId="0" xfId="0" applyNumberFormat="1" applyFont="1" applyFill="1"/>
    <xf numFmtId="4" fontId="17" fillId="0" borderId="1" xfId="0" applyNumberFormat="1" applyFont="1" applyBorder="1"/>
    <xf numFmtId="0" fontId="17" fillId="0" borderId="0" xfId="0" applyFont="1"/>
    <xf numFmtId="0" fontId="17" fillId="0" borderId="0" xfId="0" applyFont="1" applyAlignment="1">
      <alignment horizontal="left"/>
    </xf>
    <xf numFmtId="167" fontId="32" fillId="2" borderId="19" xfId="9" applyNumberFormat="1" applyFont="1" applyFill="1" applyBorder="1" applyAlignment="1">
      <alignment vertical="center"/>
    </xf>
    <xf numFmtId="167" fontId="32" fillId="3" borderId="1" xfId="9" applyNumberFormat="1" applyFont="1" applyFill="1" applyBorder="1" applyAlignment="1">
      <alignment horizontal="right" vertical="center"/>
    </xf>
    <xf numFmtId="167" fontId="32" fillId="2" borderId="1" xfId="9" applyNumberFormat="1" applyFont="1" applyFill="1" applyBorder="1" applyAlignment="1">
      <alignment horizontal="right" vertical="center"/>
    </xf>
    <xf numFmtId="167" fontId="32" fillId="0" borderId="1" xfId="9" applyNumberFormat="1" applyFont="1" applyBorder="1" applyAlignment="1">
      <alignment horizontal="right" vertical="center"/>
    </xf>
    <xf numFmtId="167" fontId="32" fillId="2" borderId="1" xfId="9" applyNumberFormat="1" applyFont="1" applyFill="1" applyBorder="1" applyAlignment="1">
      <alignment horizontal="right" vertical="center" wrapText="1"/>
    </xf>
    <xf numFmtId="167" fontId="32" fillId="3" borderId="1" xfId="9" applyNumberFormat="1" applyFont="1" applyFill="1" applyBorder="1" applyAlignment="1">
      <alignment horizontal="right" vertical="center" wrapText="1"/>
    </xf>
    <xf numFmtId="167" fontId="32" fillId="0" borderId="1" xfId="9" applyNumberFormat="1" applyFont="1" applyBorder="1" applyAlignment="1">
      <alignment horizontal="right" vertical="center" wrapText="1"/>
    </xf>
    <xf numFmtId="167" fontId="32" fillId="2" borderId="17" xfId="9" applyNumberFormat="1" applyFont="1" applyFill="1" applyBorder="1" applyAlignment="1">
      <alignment horizontal="right" vertical="center"/>
    </xf>
    <xf numFmtId="167" fontId="32" fillId="3" borderId="14" xfId="9" applyNumberFormat="1" applyFont="1" applyFill="1" applyBorder="1" applyAlignment="1">
      <alignment vertical="center"/>
    </xf>
    <xf numFmtId="167" fontId="27" fillId="2" borderId="1" xfId="9" applyNumberFormat="1" applyFont="1" applyFill="1" applyBorder="1" applyAlignment="1">
      <alignment vertical="center"/>
    </xf>
    <xf numFmtId="167" fontId="28" fillId="2" borderId="1" xfId="9" applyNumberFormat="1" applyFont="1" applyFill="1" applyBorder="1" applyAlignment="1">
      <alignment vertical="center"/>
    </xf>
    <xf numFmtId="167" fontId="32" fillId="3" borderId="1" xfId="9" applyNumberFormat="1" applyFont="1" applyFill="1" applyBorder="1" applyAlignment="1">
      <alignment vertical="center"/>
    </xf>
    <xf numFmtId="167" fontId="32" fillId="2" borderId="1" xfId="9" applyNumberFormat="1" applyFont="1" applyFill="1" applyBorder="1" applyAlignment="1">
      <alignment vertical="center"/>
    </xf>
    <xf numFmtId="167" fontId="32" fillId="2" borderId="5" xfId="9" applyNumberFormat="1" applyFont="1" applyFill="1" applyBorder="1" applyAlignment="1">
      <alignment horizontal="right" vertical="center"/>
    </xf>
    <xf numFmtId="167" fontId="27" fillId="2" borderId="19" xfId="9" applyNumberFormat="1" applyFont="1" applyFill="1" applyBorder="1" applyAlignment="1">
      <alignment vertical="center"/>
    </xf>
    <xf numFmtId="167" fontId="27" fillId="3" borderId="1" xfId="9" applyNumberFormat="1" applyFont="1" applyFill="1" applyBorder="1" applyAlignment="1">
      <alignment vertical="center"/>
    </xf>
    <xf numFmtId="167" fontId="27" fillId="2" borderId="5" xfId="9" applyNumberFormat="1" applyFont="1" applyFill="1" applyBorder="1" applyAlignment="1">
      <alignment horizontal="right" vertical="center"/>
    </xf>
    <xf numFmtId="167" fontId="32" fillId="2" borderId="4" xfId="9" applyNumberFormat="1" applyFont="1" applyFill="1" applyBorder="1" applyAlignment="1">
      <alignment horizontal="right" vertical="center"/>
    </xf>
    <xf numFmtId="167" fontId="32" fillId="2" borderId="17" xfId="9" applyNumberFormat="1" applyFont="1" applyFill="1" applyBorder="1" applyAlignment="1">
      <alignment vertical="center"/>
    </xf>
    <xf numFmtId="167" fontId="27" fillId="3" borderId="1" xfId="9" applyNumberFormat="1" applyFont="1" applyFill="1" applyBorder="1" applyAlignment="1">
      <alignment horizontal="center" vertical="center"/>
    </xf>
    <xf numFmtId="167" fontId="27" fillId="2" borderId="1" xfId="9" applyNumberFormat="1" applyFont="1" applyFill="1" applyBorder="1" applyAlignment="1">
      <alignment horizontal="center" vertical="center"/>
    </xf>
    <xf numFmtId="167" fontId="27" fillId="0" borderId="1" xfId="9" applyNumberFormat="1" applyFont="1" applyBorder="1" applyAlignment="1">
      <alignment horizontal="center" vertical="center"/>
    </xf>
    <xf numFmtId="167" fontId="27" fillId="2" borderId="17" xfId="9" applyNumberFormat="1" applyFont="1" applyFill="1" applyBorder="1" applyAlignment="1">
      <alignment horizontal="center" vertical="center"/>
    </xf>
    <xf numFmtId="167" fontId="27" fillId="2" borderId="17" xfId="9" applyNumberFormat="1" applyFont="1" applyFill="1" applyBorder="1" applyAlignment="1">
      <alignment vertical="center"/>
    </xf>
    <xf numFmtId="167" fontId="32" fillId="2" borderId="14" xfId="9" applyNumberFormat="1" applyFont="1" applyFill="1" applyBorder="1" applyAlignment="1">
      <alignment vertical="center"/>
    </xf>
    <xf numFmtId="167" fontId="32" fillId="2" borderId="1" xfId="9" applyNumberFormat="1" applyFont="1" applyFill="1" applyBorder="1"/>
    <xf numFmtId="167" fontId="28" fillId="2" borderId="7" xfId="9" applyNumberFormat="1" applyFont="1" applyFill="1" applyBorder="1" applyAlignment="1">
      <alignment vertical="center"/>
    </xf>
    <xf numFmtId="167" fontId="27" fillId="2" borderId="5" xfId="9" applyNumberFormat="1" applyFont="1" applyFill="1" applyBorder="1" applyAlignment="1">
      <alignment vertical="center"/>
    </xf>
    <xf numFmtId="0" fontId="27" fillId="2" borderId="0" xfId="0" applyFont="1" applyFill="1"/>
    <xf numFmtId="0" fontId="27" fillId="2" borderId="0" xfId="0" applyFont="1" applyFill="1" applyAlignment="1">
      <alignment wrapText="1"/>
    </xf>
    <xf numFmtId="167" fontId="27" fillId="2" borderId="0" xfId="9" applyNumberFormat="1" applyFont="1" applyFill="1"/>
    <xf numFmtId="0" fontId="27" fillId="2" borderId="0" xfId="0" applyFont="1" applyFill="1" applyAlignment="1">
      <alignment horizontal="left" vertical="center" wrapText="1"/>
    </xf>
    <xf numFmtId="0" fontId="32" fillId="2" borderId="0" xfId="0" applyFont="1" applyFill="1"/>
    <xf numFmtId="0" fontId="32" fillId="3" borderId="1" xfId="0" applyFont="1" applyFill="1" applyBorder="1" applyAlignment="1">
      <alignment horizontal="center" vertical="center"/>
    </xf>
    <xf numFmtId="0" fontId="32" fillId="3" borderId="4" xfId="0" applyFont="1" applyFill="1" applyBorder="1" applyAlignment="1">
      <alignment horizontal="center" vertical="center"/>
    </xf>
    <xf numFmtId="0" fontId="32" fillId="3" borderId="1" xfId="0" applyFont="1" applyFill="1" applyBorder="1" applyAlignment="1">
      <alignment horizontal="center" vertical="center" wrapText="1"/>
    </xf>
    <xf numFmtId="167" fontId="32" fillId="3" borderId="1" xfId="9" applyNumberFormat="1" applyFont="1" applyFill="1" applyBorder="1" applyAlignment="1">
      <alignment horizontal="center" vertical="center"/>
    </xf>
    <xf numFmtId="167" fontId="32" fillId="3" borderId="1" xfId="9" applyNumberFormat="1" applyFont="1" applyFill="1" applyBorder="1" applyAlignment="1">
      <alignment horizontal="center" vertical="center" wrapText="1"/>
    </xf>
    <xf numFmtId="0" fontId="32" fillId="3" borderId="5" xfId="0" applyFont="1" applyFill="1" applyBorder="1" applyAlignment="1">
      <alignment horizontal="center" vertical="center"/>
    </xf>
    <xf numFmtId="0" fontId="32" fillId="3" borderId="12" xfId="0" applyFont="1" applyFill="1" applyBorder="1" applyAlignment="1">
      <alignment horizontal="center" vertical="center"/>
    </xf>
    <xf numFmtId="0" fontId="32" fillId="3" borderId="6" xfId="0" applyFont="1" applyFill="1" applyBorder="1" applyAlignment="1">
      <alignment horizontal="center" vertical="center"/>
    </xf>
    <xf numFmtId="167" fontId="32" fillId="3" borderId="5" xfId="9" applyNumberFormat="1" applyFont="1" applyFill="1" applyBorder="1" applyAlignment="1">
      <alignment horizontal="center" vertical="center"/>
    </xf>
    <xf numFmtId="0" fontId="27" fillId="2" borderId="0" xfId="7" applyFont="1" applyFill="1"/>
    <xf numFmtId="0" fontId="11" fillId="2" borderId="1" xfId="10" applyFont="1" applyFill="1" applyBorder="1" applyAlignment="1">
      <alignment vertical="top"/>
    </xf>
    <xf numFmtId="0" fontId="11" fillId="2" borderId="1" xfId="10" applyFont="1" applyFill="1" applyBorder="1" applyAlignment="1">
      <alignment vertical="center"/>
    </xf>
    <xf numFmtId="0" fontId="11" fillId="2" borderId="1" xfId="10" applyFont="1" applyFill="1" applyBorder="1" applyAlignment="1">
      <alignment horizontal="center" vertical="center" wrapText="1"/>
    </xf>
    <xf numFmtId="167" fontId="27" fillId="2" borderId="1" xfId="9" applyNumberFormat="1" applyFont="1" applyFill="1" applyBorder="1"/>
    <xf numFmtId="0" fontId="11" fillId="6" borderId="24" xfId="11" applyFont="1" applyFill="1" applyBorder="1"/>
    <xf numFmtId="0" fontId="34" fillId="2" borderId="0" xfId="7" applyFont="1" applyFill="1" applyAlignment="1">
      <alignment horizontal="left"/>
    </xf>
    <xf numFmtId="0" fontId="27" fillId="2" borderId="0" xfId="7" applyFont="1" applyFill="1" applyAlignment="1">
      <alignment horizontal="left"/>
    </xf>
    <xf numFmtId="0" fontId="11" fillId="2" borderId="1" xfId="10" applyFont="1" applyFill="1" applyBorder="1" applyAlignment="1">
      <alignment horizontal="left" vertical="center"/>
    </xf>
    <xf numFmtId="0" fontId="11" fillId="2" borderId="1" xfId="10" applyFont="1" applyFill="1" applyBorder="1" applyAlignment="1">
      <alignment horizontal="left" vertical="top"/>
    </xf>
    <xf numFmtId="0" fontId="27" fillId="2" borderId="1" xfId="7" applyFont="1" applyFill="1" applyBorder="1"/>
    <xf numFmtId="0" fontId="27" fillId="2" borderId="6" xfId="0" applyFont="1" applyFill="1" applyBorder="1" applyAlignment="1">
      <alignment horizontal="center" vertical="center"/>
    </xf>
    <xf numFmtId="0" fontId="11" fillId="2" borderId="1" xfId="6" applyFont="1" applyFill="1" applyBorder="1" applyAlignment="1">
      <alignment vertical="center" wrapText="1"/>
    </xf>
    <xf numFmtId="0" fontId="11" fillId="2" borderId="1" xfId="6" applyFont="1" applyFill="1" applyBorder="1" applyAlignment="1">
      <alignment horizontal="left" vertical="center"/>
    </xf>
    <xf numFmtId="0" fontId="27" fillId="2" borderId="13" xfId="0" applyFont="1" applyFill="1" applyBorder="1" applyAlignment="1">
      <alignment horizontal="center" vertical="center"/>
    </xf>
    <xf numFmtId="0" fontId="27" fillId="2" borderId="11" xfId="0" applyFont="1" applyFill="1" applyBorder="1" applyAlignment="1">
      <alignment horizontal="center" vertical="center"/>
    </xf>
    <xf numFmtId="0" fontId="27" fillId="3" borderId="13" xfId="0" applyFont="1" applyFill="1" applyBorder="1" applyAlignment="1">
      <alignment horizontal="center" vertical="center"/>
    </xf>
    <xf numFmtId="0" fontId="11" fillId="2" borderId="2" xfId="6" applyFont="1" applyFill="1" applyBorder="1" applyAlignment="1">
      <alignment horizontal="left" vertical="top"/>
    </xf>
    <xf numFmtId="0" fontId="27" fillId="2" borderId="16" xfId="0" applyFont="1" applyFill="1" applyBorder="1" applyAlignment="1">
      <alignment horizontal="center" vertical="center"/>
    </xf>
    <xf numFmtId="0" fontId="11" fillId="2" borderId="17" xfId="6" applyFont="1" applyFill="1" applyBorder="1" applyAlignment="1">
      <alignment horizontal="left" vertical="center"/>
    </xf>
    <xf numFmtId="0" fontId="27" fillId="3" borderId="1" xfId="0" applyFont="1" applyFill="1" applyBorder="1"/>
    <xf numFmtId="4" fontId="11" fillId="2" borderId="1" xfId="6" applyNumberFormat="1" applyFont="1" applyFill="1" applyBorder="1" applyAlignment="1">
      <alignment horizontal="left" vertical="center"/>
    </xf>
    <xf numFmtId="0" fontId="27" fillId="2" borderId="1" xfId="0" applyFont="1" applyFill="1" applyBorder="1"/>
    <xf numFmtId="0" fontId="27" fillId="0" borderId="1" xfId="0" applyFont="1" applyBorder="1"/>
    <xf numFmtId="0" fontId="28" fillId="3" borderId="13" xfId="0" applyFont="1" applyFill="1" applyBorder="1" applyAlignment="1">
      <alignment horizontal="center" vertical="center"/>
    </xf>
    <xf numFmtId="0" fontId="27" fillId="2" borderId="22" xfId="0" applyFont="1" applyFill="1" applyBorder="1"/>
    <xf numFmtId="4" fontId="11" fillId="2" borderId="17" xfId="6" applyNumberFormat="1" applyFont="1" applyFill="1" applyBorder="1" applyAlignment="1">
      <alignment horizontal="left" vertical="center"/>
    </xf>
    <xf numFmtId="0" fontId="27" fillId="2" borderId="17" xfId="0" applyFont="1" applyFill="1" applyBorder="1"/>
    <xf numFmtId="0" fontId="28" fillId="3" borderId="18" xfId="0" applyFont="1" applyFill="1" applyBorder="1" applyAlignment="1">
      <alignment horizontal="center" vertical="center"/>
    </xf>
    <xf numFmtId="0" fontId="27" fillId="2" borderId="0" xfId="7" applyFont="1" applyFill="1" applyAlignment="1">
      <alignment vertical="center"/>
    </xf>
    <xf numFmtId="0" fontId="27" fillId="2" borderId="1" xfId="7" applyFont="1" applyFill="1" applyBorder="1" applyAlignment="1">
      <alignment vertical="center" wrapText="1"/>
    </xf>
    <xf numFmtId="0" fontId="27" fillId="2" borderId="4" xfId="7" applyFont="1" applyFill="1" applyBorder="1" applyAlignment="1">
      <alignment vertical="center" wrapText="1"/>
    </xf>
    <xf numFmtId="168" fontId="27" fillId="2" borderId="1" xfId="7" applyNumberFormat="1" applyFont="1" applyFill="1" applyBorder="1" applyAlignment="1">
      <alignment vertical="center"/>
    </xf>
    <xf numFmtId="0" fontId="11" fillId="6" borderId="24" xfId="0" applyFont="1" applyFill="1" applyBorder="1" applyAlignment="1">
      <alignment vertical="center"/>
    </xf>
    <xf numFmtId="0" fontId="27" fillId="3" borderId="1" xfId="7" applyFont="1" applyFill="1" applyBorder="1" applyAlignment="1">
      <alignment horizontal="center" vertical="center" wrapText="1"/>
    </xf>
    <xf numFmtId="0" fontId="11" fillId="6" borderId="24" xfId="0" applyFont="1" applyFill="1" applyBorder="1"/>
    <xf numFmtId="0" fontId="27" fillId="2" borderId="14" xfId="0" applyFont="1" applyFill="1" applyBorder="1"/>
    <xf numFmtId="0" fontId="27" fillId="2" borderId="1" xfId="0" applyFont="1" applyFill="1" applyBorder="1" applyAlignment="1">
      <alignment vertical="top" wrapText="1"/>
    </xf>
    <xf numFmtId="0" fontId="27" fillId="2" borderId="1" xfId="0" applyFont="1" applyFill="1" applyBorder="1" applyAlignment="1">
      <alignment horizontal="center"/>
    </xf>
    <xf numFmtId="167" fontId="27" fillId="2" borderId="1" xfId="9" applyNumberFormat="1" applyFont="1" applyFill="1" applyBorder="1" applyAlignment="1">
      <alignment horizontal="center"/>
    </xf>
    <xf numFmtId="0" fontId="28" fillId="3" borderId="1" xfId="0" applyFont="1" applyFill="1" applyBorder="1" applyAlignment="1">
      <alignment horizontal="center" vertical="center"/>
    </xf>
    <xf numFmtId="167" fontId="32" fillId="3" borderId="1" xfId="9" applyNumberFormat="1" applyFont="1" applyFill="1" applyBorder="1"/>
    <xf numFmtId="0" fontId="35" fillId="2" borderId="0" xfId="0" applyFont="1" applyFill="1" applyAlignment="1">
      <alignment horizontal="right"/>
    </xf>
    <xf numFmtId="0" fontId="27" fillId="2" borderId="0" xfId="0" applyFont="1" applyFill="1" applyAlignment="1">
      <alignment horizontal="left"/>
    </xf>
    <xf numFmtId="0" fontId="32" fillId="2" borderId="8" xfId="0" applyFont="1" applyFill="1" applyBorder="1" applyAlignment="1">
      <alignment horizontal="center"/>
    </xf>
    <xf numFmtId="0" fontId="32" fillId="2" borderId="7" xfId="0" applyFont="1" applyFill="1" applyBorder="1" applyAlignment="1">
      <alignment horizontal="center"/>
    </xf>
    <xf numFmtId="0" fontId="32" fillId="2" borderId="7" xfId="0" applyFont="1" applyFill="1" applyBorder="1"/>
    <xf numFmtId="0" fontId="27" fillId="2" borderId="7" xfId="0" applyFont="1" applyFill="1" applyBorder="1"/>
    <xf numFmtId="167" fontId="27" fillId="2" borderId="7" xfId="9" applyNumberFormat="1" applyFont="1" applyFill="1" applyBorder="1"/>
    <xf numFmtId="0" fontId="27" fillId="2" borderId="6" xfId="0" applyFont="1" applyFill="1" applyBorder="1"/>
    <xf numFmtId="0" fontId="27" fillId="2" borderId="12" xfId="0" applyFont="1" applyFill="1" applyBorder="1" applyAlignment="1">
      <alignment horizontal="center"/>
    </xf>
    <xf numFmtId="0" fontId="27" fillId="2" borderId="0" xfId="0" applyFont="1" applyFill="1" applyAlignment="1">
      <alignment horizontal="center"/>
    </xf>
    <xf numFmtId="0" fontId="27" fillId="2" borderId="11" xfId="0" applyFont="1" applyFill="1" applyBorder="1"/>
    <xf numFmtId="0" fontId="27" fillId="2" borderId="0" xfId="0" applyFont="1" applyFill="1" applyAlignment="1">
      <alignment vertical="center"/>
    </xf>
    <xf numFmtId="0" fontId="27" fillId="2" borderId="10" xfId="0" applyFont="1" applyFill="1" applyBorder="1" applyAlignment="1">
      <alignment horizontal="center"/>
    </xf>
    <xf numFmtId="0" fontId="27" fillId="2" borderId="15" xfId="0" applyFont="1" applyFill="1" applyBorder="1" applyAlignment="1">
      <alignment horizontal="center"/>
    </xf>
    <xf numFmtId="0" fontId="27" fillId="2" borderId="15" xfId="0" applyFont="1" applyFill="1" applyBorder="1"/>
    <xf numFmtId="167" fontId="27" fillId="2" borderId="15" xfId="9" applyNumberFormat="1" applyFont="1" applyFill="1" applyBorder="1"/>
    <xf numFmtId="0" fontId="27" fillId="2" borderId="9" xfId="0" applyFont="1" applyFill="1" applyBorder="1"/>
    <xf numFmtId="0" fontId="27" fillId="0" borderId="1" xfId="7" applyFont="1" applyBorder="1" applyAlignment="1">
      <alignment vertical="center" wrapText="1"/>
    </xf>
    <xf numFmtId="0" fontId="27" fillId="0" borderId="4" xfId="7" applyFont="1" applyBorder="1" applyAlignment="1">
      <alignment vertical="center" wrapText="1"/>
    </xf>
    <xf numFmtId="0" fontId="11" fillId="0" borderId="1" xfId="10" applyFont="1" applyBorder="1" applyAlignment="1">
      <alignment vertical="center"/>
    </xf>
    <xf numFmtId="168" fontId="27" fillId="0" borderId="1" xfId="7" applyNumberFormat="1" applyFont="1" applyBorder="1" applyAlignment="1">
      <alignment vertical="center"/>
    </xf>
    <xf numFmtId="0" fontId="27" fillId="3" borderId="1" xfId="0" applyFont="1" applyFill="1" applyBorder="1" applyAlignment="1">
      <alignment horizontal="center" vertical="center" wrapText="1"/>
    </xf>
    <xf numFmtId="168" fontId="32" fillId="2" borderId="1" xfId="7" applyNumberFormat="1" applyFont="1" applyFill="1" applyBorder="1" applyAlignment="1">
      <alignment vertical="center"/>
    </xf>
    <xf numFmtId="168" fontId="32" fillId="0" borderId="1" xfId="7" applyNumberFormat="1" applyFont="1" applyBorder="1" applyAlignment="1">
      <alignment vertical="center"/>
    </xf>
    <xf numFmtId="0" fontId="27" fillId="2" borderId="0" xfId="0" applyFont="1" applyFill="1" applyAlignment="1">
      <alignment horizontal="left" wrapText="1"/>
    </xf>
    <xf numFmtId="0" fontId="27" fillId="2" borderId="1" xfId="7" applyFont="1" applyFill="1" applyBorder="1" applyAlignment="1">
      <alignment wrapText="1"/>
    </xf>
    <xf numFmtId="167" fontId="27" fillId="2" borderId="0" xfId="0" applyNumberFormat="1" applyFont="1" applyFill="1"/>
    <xf numFmtId="0" fontId="11" fillId="0" borderId="10" xfId="10" applyFont="1" applyBorder="1" applyAlignment="1">
      <alignment vertical="center"/>
    </xf>
    <xf numFmtId="167" fontId="27" fillId="0" borderId="14" xfId="9" applyNumberFormat="1" applyFont="1" applyFill="1" applyBorder="1"/>
    <xf numFmtId="167" fontId="27" fillId="0" borderId="1" xfId="9" applyNumberFormat="1" applyFont="1" applyFill="1" applyBorder="1"/>
    <xf numFmtId="0" fontId="11" fillId="0" borderId="1" xfId="10" applyFont="1" applyBorder="1" applyAlignment="1">
      <alignment horizontal="center" vertical="center" wrapText="1"/>
    </xf>
    <xf numFmtId="0" fontId="27" fillId="2" borderId="0" xfId="7" applyFont="1" applyFill="1" applyAlignment="1">
      <alignment wrapText="1"/>
    </xf>
    <xf numFmtId="0" fontId="32" fillId="2" borderId="0" xfId="7" applyFont="1" applyFill="1" applyAlignment="1">
      <alignment horizontal="right"/>
    </xf>
    <xf numFmtId="3" fontId="27" fillId="2" borderId="1" xfId="7" applyNumberFormat="1" applyFont="1" applyFill="1" applyBorder="1"/>
    <xf numFmtId="2" fontId="27" fillId="2" borderId="0" xfId="7" applyNumberFormat="1" applyFont="1" applyFill="1"/>
    <xf numFmtId="0" fontId="13" fillId="3" borderId="1" xfId="1" applyFont="1" applyFill="1" applyBorder="1" applyAlignment="1" applyProtection="1">
      <alignment horizontal="left" vertical="center" wrapText="1"/>
      <protection locked="0"/>
    </xf>
    <xf numFmtId="0" fontId="13" fillId="3" borderId="1" xfId="1" applyFont="1" applyFill="1" applyBorder="1" applyAlignment="1" applyProtection="1">
      <alignment vertical="center"/>
      <protection locked="0"/>
    </xf>
    <xf numFmtId="2" fontId="32" fillId="3" borderId="1" xfId="7" applyNumberFormat="1" applyFont="1" applyFill="1" applyBorder="1" applyAlignment="1">
      <alignment vertical="center" wrapText="1"/>
    </xf>
    <xf numFmtId="0" fontId="27" fillId="3" borderId="1" xfId="7" applyFont="1" applyFill="1" applyBorder="1" applyAlignment="1">
      <alignment horizontal="center"/>
    </xf>
    <xf numFmtId="0" fontId="27" fillId="3" borderId="1" xfId="7" applyFont="1" applyFill="1" applyBorder="1"/>
    <xf numFmtId="0" fontId="36" fillId="3" borderId="14" xfId="1" applyFont="1" applyFill="1" applyBorder="1" applyAlignment="1">
      <alignment horizontal="center" vertical="center" wrapText="1"/>
    </xf>
    <xf numFmtId="0" fontId="36" fillId="3" borderId="1" xfId="1" applyFont="1" applyFill="1" applyBorder="1" applyAlignment="1">
      <alignment horizontal="center" vertical="center" wrapText="1"/>
    </xf>
    <xf numFmtId="0" fontId="11" fillId="2" borderId="1" xfId="1" applyFont="1" applyFill="1" applyBorder="1" applyAlignment="1" applyProtection="1">
      <alignment horizontal="left" vertical="center" wrapText="1"/>
      <protection locked="0"/>
    </xf>
    <xf numFmtId="0" fontId="11" fillId="2" borderId="1" xfId="1" applyFont="1" applyFill="1" applyBorder="1" applyAlignment="1" applyProtection="1">
      <alignment vertical="center"/>
      <protection locked="0"/>
    </xf>
    <xf numFmtId="1" fontId="27" fillId="2" borderId="1" xfId="7" applyNumberFormat="1" applyFont="1" applyFill="1" applyBorder="1" applyAlignment="1">
      <alignment horizontal="center" vertical="center" wrapText="1"/>
    </xf>
    <xf numFmtId="0" fontId="37" fillId="2" borderId="1" xfId="1" applyFont="1" applyFill="1" applyBorder="1" applyAlignment="1">
      <alignment horizontal="center" vertical="center" wrapText="1"/>
    </xf>
    <xf numFmtId="1" fontId="32" fillId="3" borderId="1" xfId="7" applyNumberFormat="1" applyFont="1" applyFill="1" applyBorder="1" applyAlignment="1">
      <alignment horizontal="center" vertical="center" wrapText="1"/>
    </xf>
    <xf numFmtId="0" fontId="11" fillId="2" borderId="1" xfId="1" applyFont="1" applyFill="1" applyBorder="1" applyAlignment="1" applyProtection="1">
      <alignment horizontal="left" vertical="center"/>
      <protection locked="0"/>
    </xf>
    <xf numFmtId="0" fontId="11" fillId="2" borderId="4" xfId="1" applyFont="1" applyFill="1" applyBorder="1" applyAlignment="1">
      <alignment horizontal="left" vertical="center"/>
    </xf>
    <xf numFmtId="1" fontId="27" fillId="3" borderId="1" xfId="7" applyNumberFormat="1" applyFont="1" applyFill="1" applyBorder="1" applyAlignment="1">
      <alignment horizontal="center" vertical="center" wrapText="1"/>
    </xf>
    <xf numFmtId="167" fontId="27" fillId="2" borderId="1" xfId="9" applyNumberFormat="1" applyFont="1" applyFill="1" applyBorder="1" applyAlignment="1">
      <alignment vertical="center" wrapText="1"/>
    </xf>
    <xf numFmtId="167" fontId="32" fillId="2" borderId="1" xfId="9" applyNumberFormat="1" applyFont="1" applyFill="1" applyBorder="1" applyAlignment="1">
      <alignment vertical="center" wrapText="1"/>
    </xf>
    <xf numFmtId="167" fontId="11" fillId="2" borderId="1" xfId="9" applyNumberFormat="1" applyFont="1" applyFill="1" applyBorder="1" applyAlignment="1">
      <alignment vertical="center"/>
    </xf>
    <xf numFmtId="167" fontId="13" fillId="2" borderId="1" xfId="9" applyNumberFormat="1" applyFont="1" applyFill="1" applyBorder="1" applyAlignment="1">
      <alignment vertical="center"/>
    </xf>
    <xf numFmtId="167" fontId="11" fillId="3" borderId="1" xfId="9" applyNumberFormat="1" applyFont="1" applyFill="1" applyBorder="1" applyAlignment="1">
      <alignment vertical="center"/>
    </xf>
    <xf numFmtId="167" fontId="13" fillId="3" borderId="1" xfId="9" applyNumberFormat="1" applyFont="1" applyFill="1" applyBorder="1" applyAlignment="1">
      <alignment vertical="center"/>
    </xf>
    <xf numFmtId="0" fontId="32" fillId="2" borderId="19" xfId="0" applyFont="1" applyFill="1" applyBorder="1" applyAlignment="1">
      <alignment vertical="center"/>
    </xf>
    <xf numFmtId="0" fontId="32" fillId="2" borderId="19" xfId="0" applyFont="1" applyFill="1" applyBorder="1" applyAlignment="1">
      <alignment vertical="center" wrapText="1"/>
    </xf>
    <xf numFmtId="167" fontId="27" fillId="2" borderId="19" xfId="9" applyNumberFormat="1" applyFont="1" applyFill="1" applyBorder="1" applyAlignment="1">
      <alignment horizontal="center" vertical="center"/>
    </xf>
    <xf numFmtId="0" fontId="27" fillId="2" borderId="0" xfId="0" applyFont="1" applyFill="1" applyAlignment="1">
      <alignment horizontal="center" wrapText="1"/>
    </xf>
    <xf numFmtId="166" fontId="27" fillId="2" borderId="0" xfId="0" applyNumberFormat="1" applyFont="1" applyFill="1"/>
    <xf numFmtId="0" fontId="32" fillId="3" borderId="1" xfId="0" applyFont="1" applyFill="1" applyBorder="1" applyAlignment="1">
      <alignment vertical="center"/>
    </xf>
    <xf numFmtId="0" fontId="32" fillId="3" borderId="1" xfId="0" applyFont="1" applyFill="1" applyBorder="1" applyAlignment="1">
      <alignment vertical="center" wrapText="1"/>
    </xf>
    <xf numFmtId="0" fontId="27" fillId="2" borderId="1" xfId="0" applyFont="1" applyFill="1" applyBorder="1" applyAlignment="1">
      <alignment vertical="center"/>
    </xf>
    <xf numFmtId="0" fontId="27" fillId="2" borderId="1" xfId="0" applyFont="1" applyFill="1" applyBorder="1" applyAlignment="1">
      <alignment vertical="center" wrapText="1"/>
    </xf>
    <xf numFmtId="0" fontId="27" fillId="2" borderId="5" xfId="0" applyFont="1" applyFill="1" applyBorder="1" applyAlignment="1">
      <alignment horizontal="left" vertical="center"/>
    </xf>
    <xf numFmtId="0" fontId="27" fillId="2" borderId="5" xfId="0" applyFont="1" applyFill="1" applyBorder="1" applyAlignment="1">
      <alignment horizontal="left" vertical="center" wrapText="1"/>
    </xf>
    <xf numFmtId="167" fontId="27" fillId="2" borderId="5" xfId="9" applyNumberFormat="1" applyFont="1" applyFill="1" applyBorder="1" applyAlignment="1">
      <alignment horizontal="center" vertical="center"/>
    </xf>
    <xf numFmtId="0" fontId="32" fillId="2" borderId="1" xfId="0" applyFont="1" applyFill="1" applyBorder="1" applyAlignment="1">
      <alignment vertical="center" wrapText="1"/>
    </xf>
    <xf numFmtId="0" fontId="27" fillId="3" borderId="14" xfId="0" applyFont="1" applyFill="1" applyBorder="1" applyAlignment="1">
      <alignment vertical="center" wrapText="1"/>
    </xf>
    <xf numFmtId="0" fontId="32" fillId="3" borderId="14" xfId="0" applyFont="1" applyFill="1" applyBorder="1" applyAlignment="1">
      <alignment horizontal="right" vertical="center"/>
    </xf>
    <xf numFmtId="0" fontId="32" fillId="3" borderId="14" xfId="0" applyFont="1" applyFill="1" applyBorder="1" applyAlignment="1">
      <alignment horizontal="center" vertical="center"/>
    </xf>
    <xf numFmtId="0" fontId="35" fillId="2" borderId="0" xfId="0" applyFont="1" applyFill="1"/>
    <xf numFmtId="167" fontId="35" fillId="2" borderId="0" xfId="9" applyNumberFormat="1" applyFont="1" applyFill="1"/>
    <xf numFmtId="167" fontId="27" fillId="2" borderId="0" xfId="9" applyNumberFormat="1" applyFont="1" applyFill="1" applyBorder="1"/>
    <xf numFmtId="0" fontId="37" fillId="2" borderId="0" xfId="4" applyFont="1" applyFill="1" applyAlignment="1">
      <alignment horizontal="center"/>
    </xf>
    <xf numFmtId="0" fontId="32" fillId="2" borderId="0" xfId="7" applyFont="1" applyFill="1"/>
    <xf numFmtId="0" fontId="39" fillId="2" borderId="0" xfId="0" applyFont="1" applyFill="1"/>
    <xf numFmtId="0" fontId="32" fillId="2" borderId="8" xfId="0" applyFont="1" applyFill="1" applyBorder="1"/>
    <xf numFmtId="167" fontId="35" fillId="2" borderId="7" xfId="9" applyNumberFormat="1" applyFont="1" applyFill="1" applyBorder="1"/>
    <xf numFmtId="0" fontId="35" fillId="2" borderId="6" xfId="0" applyFont="1" applyFill="1" applyBorder="1"/>
    <xf numFmtId="0" fontId="35" fillId="2" borderId="11" xfId="0" applyFont="1" applyFill="1" applyBorder="1"/>
    <xf numFmtId="167" fontId="35" fillId="2" borderId="15" xfId="9" applyNumberFormat="1" applyFont="1" applyFill="1" applyBorder="1"/>
    <xf numFmtId="0" fontId="35" fillId="2" borderId="9" xfId="0" applyFont="1" applyFill="1" applyBorder="1"/>
    <xf numFmtId="167" fontId="34" fillId="2" borderId="0" xfId="9" applyNumberFormat="1" applyFont="1" applyFill="1"/>
    <xf numFmtId="167" fontId="13" fillId="3" borderId="17" xfId="9" applyNumberFormat="1" applyFont="1" applyFill="1" applyBorder="1" applyAlignment="1">
      <alignment vertical="center"/>
    </xf>
    <xf numFmtId="167" fontId="27" fillId="2" borderId="20" xfId="9" applyNumberFormat="1" applyFont="1" applyFill="1" applyBorder="1" applyAlignment="1">
      <alignment horizontal="right" vertical="center"/>
    </xf>
    <xf numFmtId="0" fontId="27" fillId="2" borderId="0" xfId="0" applyFont="1" applyFill="1" applyAlignment="1">
      <alignment vertical="top" wrapText="1"/>
    </xf>
    <xf numFmtId="0" fontId="32" fillId="3" borderId="1" xfId="0" applyFont="1" applyFill="1" applyBorder="1" applyAlignment="1">
      <alignment horizontal="center" vertical="top" wrapText="1"/>
    </xf>
    <xf numFmtId="0" fontId="32" fillId="3" borderId="5" xfId="0" applyFont="1" applyFill="1" applyBorder="1" applyAlignment="1">
      <alignment horizontal="center" vertical="top" wrapText="1"/>
    </xf>
    <xf numFmtId="0" fontId="34" fillId="0" borderId="0" xfId="0" applyFont="1"/>
    <xf numFmtId="0" fontId="27" fillId="2" borderId="20" xfId="0" applyFont="1" applyFill="1" applyBorder="1" applyAlignment="1">
      <alignment horizontal="right" vertical="center"/>
    </xf>
    <xf numFmtId="0" fontId="40" fillId="2" borderId="20" xfId="0" applyFont="1" applyFill="1" applyBorder="1" applyAlignment="1">
      <alignment horizontal="left" vertical="center" wrapText="1"/>
    </xf>
    <xf numFmtId="0" fontId="27" fillId="2" borderId="1" xfId="0" applyFont="1" applyFill="1" applyBorder="1" applyAlignment="1">
      <alignment horizontal="right" vertical="center"/>
    </xf>
    <xf numFmtId="0" fontId="40" fillId="2" borderId="1" xfId="0" applyFont="1" applyFill="1" applyBorder="1" applyAlignment="1">
      <alignment horizontal="left" vertical="center" wrapText="1"/>
    </xf>
    <xf numFmtId="0" fontId="40" fillId="2" borderId="1" xfId="0" applyFont="1" applyFill="1" applyBorder="1" applyAlignment="1">
      <alignment horizontal="right" vertical="center"/>
    </xf>
    <xf numFmtId="0" fontId="40" fillId="2" borderId="1" xfId="0" applyFont="1" applyFill="1" applyBorder="1" applyAlignment="1">
      <alignment vertical="center" wrapText="1"/>
    </xf>
    <xf numFmtId="0" fontId="27" fillId="2" borderId="5" xfId="0" applyFont="1" applyFill="1" applyBorder="1" applyAlignment="1">
      <alignment horizontal="right" vertical="center"/>
    </xf>
    <xf numFmtId="0" fontId="40" fillId="2" borderId="5" xfId="0" applyFont="1" applyFill="1" applyBorder="1" applyAlignment="1">
      <alignment horizontal="left" vertical="center" wrapText="1"/>
    </xf>
    <xf numFmtId="0" fontId="40" fillId="2" borderId="5" xfId="0" applyFont="1" applyFill="1" applyBorder="1" applyAlignment="1">
      <alignment horizontal="center" vertical="center" wrapText="1"/>
    </xf>
    <xf numFmtId="0" fontId="27" fillId="3" borderId="17" xfId="0" applyFont="1" applyFill="1" applyBorder="1"/>
    <xf numFmtId="0" fontId="41" fillId="3" borderId="17" xfId="0" applyFont="1" applyFill="1" applyBorder="1" applyAlignment="1">
      <alignment horizontal="right" vertical="top" wrapText="1"/>
    </xf>
    <xf numFmtId="0" fontId="41" fillId="3" borderId="17" xfId="0" applyFont="1" applyFill="1" applyBorder="1" applyAlignment="1">
      <alignment horizontal="center" vertical="center"/>
    </xf>
    <xf numFmtId="167" fontId="41" fillId="3" borderId="17" xfId="9" applyNumberFormat="1" applyFont="1" applyFill="1" applyBorder="1" applyAlignment="1">
      <alignment vertical="center"/>
    </xf>
    <xf numFmtId="0" fontId="41" fillId="3" borderId="17" xfId="0" applyFont="1" applyFill="1" applyBorder="1" applyAlignment="1">
      <alignment vertical="center"/>
    </xf>
    <xf numFmtId="0" fontId="42" fillId="2" borderId="0" xfId="0" applyFont="1" applyFill="1" applyAlignment="1">
      <alignment vertical="top" wrapText="1"/>
    </xf>
    <xf numFmtId="0" fontId="27" fillId="2" borderId="0" xfId="0" applyFont="1" applyFill="1" applyAlignment="1">
      <alignment horizontal="right"/>
    </xf>
    <xf numFmtId="0" fontId="35" fillId="2" borderId="7" xfId="0" applyFont="1" applyFill="1" applyBorder="1"/>
    <xf numFmtId="0" fontId="35" fillId="2" borderId="15" xfId="0" applyFont="1" applyFill="1" applyBorder="1"/>
    <xf numFmtId="167" fontId="27" fillId="0" borderId="1" xfId="9" applyNumberFormat="1" applyFont="1" applyFill="1" applyBorder="1" applyAlignment="1">
      <alignment vertical="center"/>
    </xf>
    <xf numFmtId="0" fontId="17" fillId="2" borderId="0" xfId="0" applyFont="1" applyFill="1" applyAlignment="1">
      <alignment horizontal="right" vertical="center"/>
    </xf>
    <xf numFmtId="3" fontId="44" fillId="2" borderId="0" xfId="3" applyNumberFormat="1" applyFont="1" applyFill="1" applyAlignment="1">
      <alignment horizontal="right" vertical="center"/>
    </xf>
    <xf numFmtId="3" fontId="45" fillId="2" borderId="0" xfId="3" applyNumberFormat="1" applyFont="1" applyFill="1" applyAlignment="1">
      <alignment horizontal="left" vertical="center"/>
    </xf>
    <xf numFmtId="0" fontId="26" fillId="2" borderId="0" xfId="10" applyFont="1" applyFill="1"/>
    <xf numFmtId="0" fontId="26" fillId="2" borderId="0" xfId="10" applyFont="1" applyFill="1" applyAlignment="1">
      <alignment vertical="center"/>
    </xf>
    <xf numFmtId="165" fontId="46" fillId="2" borderId="1" xfId="12" applyNumberFormat="1" applyFont="1" applyFill="1" applyBorder="1" applyAlignment="1">
      <alignment horizontal="right" vertical="center"/>
    </xf>
    <xf numFmtId="165" fontId="33" fillId="2" borderId="1" xfId="14" applyNumberFormat="1" applyFont="1" applyFill="1" applyBorder="1" applyAlignment="1">
      <alignment horizontal="right" vertical="center"/>
    </xf>
    <xf numFmtId="167" fontId="7" fillId="2" borderId="0" xfId="9" applyNumberFormat="1" applyFont="1" applyFill="1" applyAlignment="1">
      <alignment vertical="center"/>
    </xf>
    <xf numFmtId="167" fontId="11" fillId="2" borderId="0" xfId="9" applyNumberFormat="1" applyFont="1" applyFill="1" applyAlignment="1">
      <alignment vertical="center"/>
    </xf>
    <xf numFmtId="167" fontId="18" fillId="4" borderId="1" xfId="9" applyNumberFormat="1" applyFont="1" applyFill="1" applyBorder="1" applyAlignment="1">
      <alignment horizontal="center" vertical="center" wrapText="1"/>
    </xf>
    <xf numFmtId="167" fontId="13" fillId="3" borderId="1" xfId="9" applyNumberFormat="1" applyFont="1" applyFill="1" applyBorder="1" applyAlignment="1">
      <alignment horizontal="center" vertical="center" wrapText="1"/>
    </xf>
    <xf numFmtId="167" fontId="11" fillId="2" borderId="14" xfId="9" applyNumberFormat="1" applyFont="1" applyFill="1" applyBorder="1" applyAlignment="1">
      <alignment horizontal="right" vertical="center"/>
    </xf>
    <xf numFmtId="167" fontId="11" fillId="2" borderId="1" xfId="9" applyNumberFormat="1" applyFont="1" applyFill="1" applyBorder="1" applyAlignment="1">
      <alignment horizontal="right" vertical="center"/>
    </xf>
    <xf numFmtId="167" fontId="13" fillId="2" borderId="1" xfId="9" applyNumberFormat="1" applyFont="1" applyFill="1" applyBorder="1" applyAlignment="1">
      <alignment horizontal="right" vertical="center"/>
    </xf>
    <xf numFmtId="167" fontId="9" fillId="2" borderId="1" xfId="9" applyNumberFormat="1" applyFont="1" applyFill="1" applyBorder="1" applyAlignment="1">
      <alignment horizontal="right" vertical="center"/>
    </xf>
    <xf numFmtId="167" fontId="13" fillId="3" borderId="5" xfId="9" applyNumberFormat="1" applyFont="1" applyFill="1" applyBorder="1" applyAlignment="1">
      <alignment horizontal="center" vertical="center" wrapText="1"/>
    </xf>
    <xf numFmtId="167" fontId="13" fillId="2" borderId="2" xfId="9" applyNumberFormat="1" applyFont="1" applyFill="1" applyBorder="1" applyAlignment="1">
      <alignment horizontal="right" vertical="center"/>
    </xf>
    <xf numFmtId="167" fontId="10" fillId="2" borderId="1" xfId="9" applyNumberFormat="1" applyFont="1" applyFill="1" applyBorder="1" applyAlignment="1">
      <alignment vertical="center"/>
    </xf>
    <xf numFmtId="167" fontId="9" fillId="2" borderId="0" xfId="9" applyNumberFormat="1" applyFont="1" applyFill="1" applyAlignment="1">
      <alignment vertical="center"/>
    </xf>
    <xf numFmtId="167" fontId="17" fillId="2" borderId="0" xfId="9" applyNumberFormat="1" applyFont="1" applyFill="1" applyAlignment="1">
      <alignment vertical="center"/>
    </xf>
    <xf numFmtId="167" fontId="43" fillId="2" borderId="1" xfId="9" applyNumberFormat="1" applyFont="1" applyFill="1" applyBorder="1" applyAlignment="1">
      <alignment horizontal="right" vertical="center"/>
    </xf>
    <xf numFmtId="167" fontId="11" fillId="2" borderId="0" xfId="9" applyNumberFormat="1" applyFont="1" applyFill="1" applyBorder="1" applyAlignment="1">
      <alignment vertical="center"/>
    </xf>
    <xf numFmtId="167" fontId="11" fillId="2" borderId="7" xfId="9" applyNumberFormat="1" applyFont="1" applyFill="1" applyBorder="1" applyAlignment="1">
      <alignment vertical="center"/>
    </xf>
    <xf numFmtId="167" fontId="11" fillId="2" borderId="6" xfId="9" applyNumberFormat="1" applyFont="1" applyFill="1" applyBorder="1" applyAlignment="1">
      <alignment vertical="center"/>
    </xf>
    <xf numFmtId="167" fontId="15" fillId="2" borderId="0" xfId="9" applyNumberFormat="1" applyFont="1" applyFill="1" applyAlignment="1">
      <alignment vertical="center"/>
    </xf>
    <xf numFmtId="167" fontId="14" fillId="2" borderId="0" xfId="9" applyNumberFormat="1" applyFont="1" applyFill="1" applyAlignment="1">
      <alignment vertical="center"/>
    </xf>
    <xf numFmtId="167" fontId="11" fillId="2" borderId="11" xfId="9" applyNumberFormat="1" applyFont="1" applyFill="1" applyBorder="1" applyAlignment="1">
      <alignment vertical="center"/>
    </xf>
    <xf numFmtId="167" fontId="9" fillId="2" borderId="0" xfId="9" applyNumberFormat="1" applyFont="1" applyFill="1"/>
    <xf numFmtId="167" fontId="11" fillId="2" borderId="15" xfId="9" applyNumberFormat="1" applyFont="1" applyFill="1" applyBorder="1" applyAlignment="1">
      <alignment vertical="center"/>
    </xf>
    <xf numFmtId="167" fontId="11" fillId="2" borderId="9" xfId="9" applyNumberFormat="1" applyFont="1" applyFill="1" applyBorder="1" applyAlignment="1">
      <alignment vertical="center"/>
    </xf>
    <xf numFmtId="167" fontId="13" fillId="2" borderId="1" xfId="9" applyNumberFormat="1" applyFont="1" applyFill="1" applyBorder="1" applyAlignment="1">
      <alignment horizontal="center" vertical="center"/>
    </xf>
    <xf numFmtId="0" fontId="26" fillId="2" borderId="0" xfId="10" applyFont="1" applyFill="1" applyAlignment="1">
      <alignment horizontal="right" vertical="center"/>
    </xf>
    <xf numFmtId="0" fontId="50" fillId="3" borderId="1" xfId="7" applyFont="1" applyFill="1" applyBorder="1" applyAlignment="1">
      <alignment horizontal="center" vertical="center"/>
    </xf>
    <xf numFmtId="0" fontId="26" fillId="2" borderId="1" xfId="7" applyFont="1" applyFill="1" applyBorder="1" applyAlignment="1">
      <alignment horizontal="center"/>
    </xf>
    <xf numFmtId="0" fontId="26" fillId="2" borderId="1" xfId="7" applyFont="1" applyFill="1" applyBorder="1"/>
    <xf numFmtId="0" fontId="25" fillId="3" borderId="2" xfId="0" applyFont="1" applyFill="1" applyBorder="1" applyAlignment="1">
      <alignment horizontal="center" vertical="center"/>
    </xf>
    <xf numFmtId="0" fontId="27" fillId="3" borderId="13" xfId="0" applyFont="1" applyFill="1" applyBorder="1" applyAlignment="1">
      <alignment horizontal="center" vertical="center" wrapText="1"/>
    </xf>
    <xf numFmtId="167" fontId="32" fillId="2" borderId="8" xfId="9" applyNumberFormat="1" applyFont="1" applyFill="1" applyBorder="1" applyAlignment="1">
      <alignment vertical="center"/>
    </xf>
    <xf numFmtId="0" fontId="11" fillId="2" borderId="5" xfId="6" applyFont="1" applyFill="1" applyBorder="1" applyAlignment="1">
      <alignment horizontal="left" vertical="center" wrapText="1"/>
    </xf>
    <xf numFmtId="4" fontId="25" fillId="2" borderId="5" xfId="0" applyNumberFormat="1" applyFont="1" applyFill="1" applyBorder="1" applyAlignment="1">
      <alignment horizontal="center" vertical="center"/>
    </xf>
    <xf numFmtId="4" fontId="25" fillId="2" borderId="1" xfId="0" applyNumberFormat="1" applyFont="1" applyFill="1" applyBorder="1" applyAlignment="1">
      <alignment horizontal="center" vertical="center"/>
    </xf>
    <xf numFmtId="3" fontId="11" fillId="2" borderId="1" xfId="0" applyNumberFormat="1" applyFont="1" applyFill="1" applyBorder="1" applyAlignment="1">
      <alignment horizontal="center" vertical="center"/>
    </xf>
    <xf numFmtId="167" fontId="32" fillId="2" borderId="5" xfId="9" applyNumberFormat="1" applyFont="1" applyFill="1" applyBorder="1" applyAlignment="1">
      <alignment horizontal="right" vertical="center" wrapText="1"/>
    </xf>
    <xf numFmtId="167" fontId="32" fillId="0" borderId="5" xfId="9" applyNumberFormat="1" applyFont="1" applyBorder="1" applyAlignment="1">
      <alignment horizontal="right" vertical="center" wrapText="1"/>
    </xf>
    <xf numFmtId="167" fontId="32" fillId="0" borderId="5" xfId="9" applyNumberFormat="1" applyFont="1" applyBorder="1" applyAlignment="1">
      <alignment horizontal="right" vertical="center"/>
    </xf>
    <xf numFmtId="167" fontId="27" fillId="2" borderId="0" xfId="9" applyNumberFormat="1" applyFont="1" applyFill="1" applyBorder="1" applyAlignment="1">
      <alignment vertical="center"/>
    </xf>
    <xf numFmtId="167" fontId="28" fillId="2" borderId="0" xfId="9" applyNumberFormat="1" applyFont="1" applyFill="1" applyBorder="1" applyAlignment="1">
      <alignment vertical="center"/>
    </xf>
    <xf numFmtId="2" fontId="27" fillId="2" borderId="1" xfId="0" applyNumberFormat="1" applyFont="1" applyFill="1" applyBorder="1" applyAlignment="1">
      <alignment horizontal="left" vertical="center"/>
    </xf>
    <xf numFmtId="167" fontId="32" fillId="3" borderId="8" xfId="9" applyNumberFormat="1" applyFont="1" applyFill="1" applyBorder="1" applyAlignment="1">
      <alignment horizontal="center" vertical="center"/>
    </xf>
    <xf numFmtId="2" fontId="11" fillId="2" borderId="1" xfId="0" applyNumberFormat="1" applyFont="1" applyFill="1" applyBorder="1" applyAlignment="1">
      <alignment horizontal="center" vertical="center"/>
    </xf>
    <xf numFmtId="0" fontId="40" fillId="2" borderId="19" xfId="0" applyFont="1" applyFill="1" applyBorder="1" applyAlignment="1">
      <alignment horizontal="right" vertical="center" wrapText="1"/>
    </xf>
    <xf numFmtId="3" fontId="11" fillId="2" borderId="1" xfId="10" applyNumberFormat="1" applyFont="1" applyFill="1" applyBorder="1" applyAlignment="1">
      <alignment horizontal="center" vertical="center" wrapText="1"/>
    </xf>
    <xf numFmtId="167" fontId="11" fillId="2" borderId="1" xfId="9" applyNumberFormat="1" applyFont="1" applyFill="1" applyBorder="1" applyAlignment="1">
      <alignment horizontal="center" vertical="center" wrapText="1"/>
    </xf>
    <xf numFmtId="0" fontId="51" fillId="2" borderId="0" xfId="7" applyFont="1" applyFill="1" applyAlignment="1">
      <alignment horizontal="left"/>
    </xf>
    <xf numFmtId="2" fontId="17" fillId="2" borderId="1" xfId="0" applyNumberFormat="1" applyFont="1" applyFill="1" applyBorder="1" applyAlignment="1">
      <alignment vertical="center"/>
    </xf>
    <xf numFmtId="49" fontId="40" fillId="2" borderId="1" xfId="0" applyNumberFormat="1" applyFont="1" applyFill="1" applyBorder="1" applyAlignment="1">
      <alignment horizontal="right" vertical="center" wrapText="1"/>
    </xf>
    <xf numFmtId="4" fontId="27" fillId="2" borderId="13" xfId="0" applyNumberFormat="1" applyFont="1" applyFill="1" applyBorder="1" applyAlignment="1">
      <alignment horizontal="center" vertical="center"/>
    </xf>
    <xf numFmtId="4" fontId="27" fillId="2" borderId="5" xfId="0" applyNumberFormat="1" applyFont="1" applyFill="1" applyBorder="1" applyAlignment="1">
      <alignment horizontal="center" vertical="center"/>
    </xf>
    <xf numFmtId="0" fontId="17" fillId="2" borderId="0" xfId="0" applyFont="1" applyFill="1" applyAlignment="1">
      <alignment horizontal="left" vertical="center" wrapText="1"/>
    </xf>
    <xf numFmtId="0" fontId="25" fillId="3" borderId="1" xfId="0" applyFont="1" applyFill="1" applyBorder="1" applyAlignment="1">
      <alignment horizontal="center" vertical="center"/>
    </xf>
    <xf numFmtId="4" fontId="27" fillId="2" borderId="14" xfId="0" applyNumberFormat="1" applyFont="1" applyFill="1" applyBorder="1" applyAlignment="1">
      <alignment horizontal="center" vertical="center"/>
    </xf>
    <xf numFmtId="4" fontId="25" fillId="2" borderId="5" xfId="0" applyNumberFormat="1" applyFont="1" applyFill="1" applyBorder="1" applyAlignment="1">
      <alignment horizontal="center" vertical="center"/>
    </xf>
    <xf numFmtId="4" fontId="25" fillId="2" borderId="13" xfId="0" applyNumberFormat="1" applyFont="1" applyFill="1" applyBorder="1" applyAlignment="1">
      <alignment horizontal="center" vertical="center"/>
    </xf>
    <xf numFmtId="4" fontId="25" fillId="2" borderId="14" xfId="0" applyNumberFormat="1" applyFont="1" applyFill="1" applyBorder="1" applyAlignment="1">
      <alignment horizontal="center" vertical="center"/>
    </xf>
    <xf numFmtId="4" fontId="27" fillId="2" borderId="1" xfId="0" applyNumberFormat="1" applyFont="1" applyFill="1" applyBorder="1" applyAlignment="1">
      <alignment horizontal="center" vertical="center"/>
    </xf>
    <xf numFmtId="4" fontId="25" fillId="2" borderId="1" xfId="0" applyNumberFormat="1" applyFont="1" applyFill="1" applyBorder="1" applyAlignment="1">
      <alignment horizontal="center" vertical="center"/>
    </xf>
    <xf numFmtId="0" fontId="17" fillId="3" borderId="5"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14" xfId="0" applyFont="1" applyFill="1" applyBorder="1" applyAlignment="1">
      <alignment horizontal="center" vertical="center" wrapText="1"/>
    </xf>
    <xf numFmtId="1" fontId="27" fillId="2" borderId="5" xfId="7" applyNumberFormat="1" applyFont="1" applyFill="1" applyBorder="1" applyAlignment="1">
      <alignment horizontal="center" vertical="center" wrapText="1"/>
    </xf>
    <xf numFmtId="1" fontId="27" fillId="2" borderId="13" xfId="7" applyNumberFormat="1" applyFont="1" applyFill="1" applyBorder="1" applyAlignment="1">
      <alignment horizontal="center" vertical="center" wrapText="1"/>
    </xf>
    <xf numFmtId="1" fontId="27" fillId="2" borderId="14" xfId="7" applyNumberFormat="1" applyFont="1" applyFill="1" applyBorder="1" applyAlignment="1">
      <alignment horizontal="center" vertical="center" wrapText="1"/>
    </xf>
    <xf numFmtId="0" fontId="32" fillId="3" borderId="5" xfId="7" applyFont="1" applyFill="1" applyBorder="1" applyAlignment="1">
      <alignment horizontal="center" vertical="top" wrapText="1"/>
    </xf>
    <xf numFmtId="0" fontId="32" fillId="3" borderId="13" xfId="7" applyFont="1" applyFill="1" applyBorder="1" applyAlignment="1">
      <alignment horizontal="center" vertical="top" wrapText="1"/>
    </xf>
    <xf numFmtId="0" fontId="32" fillId="3" borderId="14" xfId="7" applyFont="1" applyFill="1" applyBorder="1" applyAlignment="1">
      <alignment horizontal="center" vertical="top" wrapText="1"/>
    </xf>
    <xf numFmtId="0" fontId="32" fillId="3" borderId="11" xfId="7" applyFont="1" applyFill="1" applyBorder="1" applyAlignment="1">
      <alignment horizontal="center" vertical="top" textRotation="255"/>
    </xf>
    <xf numFmtId="167" fontId="32" fillId="2" borderId="5" xfId="9" applyNumberFormat="1" applyFont="1" applyFill="1" applyBorder="1" applyAlignment="1">
      <alignment horizontal="center" vertical="center"/>
    </xf>
    <xf numFmtId="167" fontId="32" fillId="2" borderId="13" xfId="9" applyNumberFormat="1" applyFont="1" applyFill="1" applyBorder="1" applyAlignment="1">
      <alignment horizontal="center" vertical="center"/>
    </xf>
    <xf numFmtId="167" fontId="32" fillId="2" borderId="14" xfId="9" applyNumberFormat="1" applyFont="1" applyFill="1" applyBorder="1" applyAlignment="1">
      <alignment horizontal="center" vertical="center"/>
    </xf>
    <xf numFmtId="167" fontId="32" fillId="2" borderId="5" xfId="9" applyNumberFormat="1" applyFont="1" applyFill="1" applyBorder="1" applyAlignment="1">
      <alignment horizontal="right" vertical="center"/>
    </xf>
    <xf numFmtId="167" fontId="32" fillId="2" borderId="13" xfId="9" applyNumberFormat="1" applyFont="1" applyFill="1" applyBorder="1" applyAlignment="1">
      <alignment horizontal="right" vertical="center"/>
    </xf>
    <xf numFmtId="167" fontId="27" fillId="2" borderId="5" xfId="9" applyNumberFormat="1" applyFont="1" applyFill="1" applyBorder="1" applyAlignment="1">
      <alignment horizontal="right" vertical="center"/>
    </xf>
    <xf numFmtId="167" fontId="27" fillId="2" borderId="13" xfId="9" applyNumberFormat="1" applyFont="1" applyFill="1" applyBorder="1" applyAlignment="1">
      <alignment horizontal="right" vertical="center"/>
    </xf>
    <xf numFmtId="167" fontId="32" fillId="3" borderId="1" xfId="9" applyNumberFormat="1" applyFont="1" applyFill="1" applyBorder="1" applyAlignment="1">
      <alignment horizontal="center" vertical="center"/>
    </xf>
    <xf numFmtId="0" fontId="32" fillId="3" borderId="20" xfId="0" applyFont="1" applyFill="1" applyBorder="1" applyAlignment="1">
      <alignment horizontal="center" vertical="top" wrapText="1"/>
    </xf>
    <xf numFmtId="0" fontId="32" fillId="3" borderId="13" xfId="0" applyFont="1" applyFill="1" applyBorder="1" applyAlignment="1">
      <alignment horizontal="center" vertical="top"/>
    </xf>
    <xf numFmtId="0" fontId="27" fillId="2" borderId="5" xfId="0" applyFont="1" applyFill="1" applyBorder="1" applyAlignment="1">
      <alignment horizontal="left" vertical="center"/>
    </xf>
    <xf numFmtId="0" fontId="27" fillId="2" borderId="13" xfId="0" applyFont="1" applyFill="1" applyBorder="1" applyAlignment="1">
      <alignment horizontal="left" vertical="center"/>
    </xf>
    <xf numFmtId="0" fontId="27" fillId="2" borderId="5" xfId="0" applyFont="1" applyFill="1" applyBorder="1" applyAlignment="1">
      <alignment horizontal="left" vertical="center" wrapText="1"/>
    </xf>
    <xf numFmtId="0" fontId="27" fillId="2" borderId="13" xfId="0" applyFont="1" applyFill="1" applyBorder="1" applyAlignment="1">
      <alignment horizontal="left" vertical="center" wrapText="1"/>
    </xf>
    <xf numFmtId="0" fontId="32" fillId="2" borderId="5" xfId="0" applyFont="1" applyFill="1" applyBorder="1" applyAlignment="1">
      <alignment horizontal="left" vertical="center" wrapText="1"/>
    </xf>
    <xf numFmtId="0" fontId="32" fillId="2" borderId="13" xfId="0" applyFont="1" applyFill="1" applyBorder="1" applyAlignment="1">
      <alignment horizontal="left" vertical="center" wrapText="1"/>
    </xf>
    <xf numFmtId="167" fontId="27" fillId="2" borderId="14" xfId="9" applyNumberFormat="1" applyFont="1" applyFill="1" applyBorder="1" applyAlignment="1">
      <alignment horizontal="right" vertical="center"/>
    </xf>
    <xf numFmtId="167" fontId="32" fillId="2" borderId="14" xfId="9" applyNumberFormat="1" applyFont="1" applyFill="1" applyBorder="1" applyAlignment="1">
      <alignment horizontal="right" vertical="center"/>
    </xf>
    <xf numFmtId="167" fontId="32" fillId="2" borderId="5" xfId="9" applyNumberFormat="1" applyFont="1" applyFill="1" applyBorder="1" applyAlignment="1">
      <alignment horizontal="center" vertical="center" wrapText="1"/>
    </xf>
    <xf numFmtId="167" fontId="32" fillId="2" borderId="13" xfId="9" applyNumberFormat="1" applyFont="1" applyFill="1" applyBorder="1" applyAlignment="1">
      <alignment horizontal="center" vertical="center" wrapText="1"/>
    </xf>
    <xf numFmtId="167" fontId="32" fillId="2" borderId="14" xfId="9" applyNumberFormat="1" applyFont="1" applyFill="1" applyBorder="1" applyAlignment="1">
      <alignment horizontal="center" vertical="center" wrapText="1"/>
    </xf>
    <xf numFmtId="0" fontId="27" fillId="2" borderId="14" xfId="0" applyFont="1" applyFill="1" applyBorder="1" applyAlignment="1">
      <alignment horizontal="left" vertical="center" wrapText="1"/>
    </xf>
    <xf numFmtId="0" fontId="13" fillId="5" borderId="21" xfId="0" applyFont="1" applyFill="1" applyBorder="1" applyAlignment="1">
      <alignment horizontal="center" vertical="top" textRotation="255"/>
    </xf>
    <xf numFmtId="0" fontId="38" fillId="5" borderId="11" xfId="0" applyFont="1" applyFill="1" applyBorder="1" applyAlignment="1">
      <alignment horizontal="center" vertical="top" textRotation="255"/>
    </xf>
    <xf numFmtId="0" fontId="34" fillId="0" borderId="11" xfId="0" applyFont="1" applyBorder="1"/>
    <xf numFmtId="0" fontId="27" fillId="2" borderId="14" xfId="0" applyFont="1" applyFill="1" applyBorder="1" applyAlignment="1">
      <alignment horizontal="left" vertical="center"/>
    </xf>
    <xf numFmtId="167" fontId="27" fillId="2" borderId="5" xfId="9" applyNumberFormat="1" applyFont="1" applyFill="1" applyBorder="1" applyAlignment="1">
      <alignment horizontal="center" vertical="center"/>
    </xf>
    <xf numFmtId="167" fontId="27" fillId="2" borderId="13" xfId="9" applyNumberFormat="1" applyFont="1" applyFill="1" applyBorder="1" applyAlignment="1">
      <alignment horizontal="center" vertical="center"/>
    </xf>
    <xf numFmtId="167" fontId="27" fillId="2" borderId="14" xfId="9" applyNumberFormat="1" applyFont="1" applyFill="1" applyBorder="1" applyAlignment="1">
      <alignment horizontal="center" vertical="center"/>
    </xf>
    <xf numFmtId="167" fontId="32" fillId="2" borderId="1" xfId="9" applyNumberFormat="1" applyFont="1" applyFill="1" applyBorder="1" applyAlignment="1">
      <alignment horizontal="center" vertical="center"/>
    </xf>
    <xf numFmtId="0" fontId="27" fillId="2" borderId="0" xfId="0" applyFont="1" applyFill="1" applyAlignment="1">
      <alignment horizontal="left" vertical="center" wrapText="1"/>
    </xf>
    <xf numFmtId="0" fontId="27" fillId="3" borderId="20"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38" fillId="5" borderId="16" xfId="0" applyFont="1" applyFill="1" applyBorder="1" applyAlignment="1">
      <alignment horizontal="center" vertical="top" textRotation="255"/>
    </xf>
    <xf numFmtId="0" fontId="13" fillId="3" borderId="5" xfId="0" applyFont="1" applyFill="1" applyBorder="1" applyAlignment="1">
      <alignment horizontal="center" vertical="top" textRotation="255" wrapText="1"/>
    </xf>
    <xf numFmtId="0" fontId="13" fillId="3" borderId="13" xfId="0" applyFont="1" applyFill="1" applyBorder="1" applyAlignment="1">
      <alignment horizontal="center" vertical="top" textRotation="255" wrapText="1"/>
    </xf>
    <xf numFmtId="0" fontId="13" fillId="3" borderId="18" xfId="0" applyFont="1" applyFill="1" applyBorder="1" applyAlignment="1">
      <alignment horizontal="center" vertical="top" textRotation="255" wrapText="1"/>
    </xf>
    <xf numFmtId="0" fontId="11" fillId="3" borderId="1" xfId="0" applyFont="1" applyFill="1" applyBorder="1" applyAlignment="1">
      <alignment horizontal="center" vertical="center" wrapText="1"/>
    </xf>
    <xf numFmtId="0" fontId="27" fillId="2" borderId="5" xfId="0" applyFont="1" applyFill="1" applyBorder="1" applyAlignment="1">
      <alignment horizontal="right" vertical="center"/>
    </xf>
    <xf numFmtId="0" fontId="27" fillId="2" borderId="14" xfId="0" applyFont="1" applyFill="1" applyBorder="1" applyAlignment="1">
      <alignment horizontal="right" vertical="center"/>
    </xf>
    <xf numFmtId="0" fontId="40" fillId="2" borderId="5" xfId="0" applyFont="1" applyFill="1" applyBorder="1" applyAlignment="1">
      <alignment horizontal="left" vertical="center" wrapText="1"/>
    </xf>
    <xf numFmtId="0" fontId="40" fillId="2" borderId="14" xfId="0" applyFont="1" applyFill="1" applyBorder="1" applyAlignment="1">
      <alignment horizontal="left" vertical="center" wrapText="1"/>
    </xf>
    <xf numFmtId="0" fontId="27" fillId="2" borderId="5" xfId="9" applyNumberFormat="1" applyFont="1" applyFill="1" applyBorder="1" applyAlignment="1">
      <alignment horizontal="right" vertical="center"/>
    </xf>
    <xf numFmtId="0" fontId="27" fillId="2" borderId="14" xfId="9" applyNumberFormat="1" applyFont="1" applyFill="1" applyBorder="1" applyAlignment="1">
      <alignment horizontal="right" vertical="center"/>
    </xf>
    <xf numFmtId="0" fontId="27" fillId="2" borderId="13" xfId="0" applyFont="1" applyFill="1" applyBorder="1" applyAlignment="1">
      <alignment horizontal="right" vertical="center"/>
    </xf>
    <xf numFmtId="0" fontId="27" fillId="2" borderId="5" xfId="0" applyFont="1" applyFill="1" applyBorder="1" applyAlignment="1">
      <alignment horizontal="right" vertical="center" wrapText="1"/>
    </xf>
    <xf numFmtId="0" fontId="27" fillId="2" borderId="13" xfId="0" applyFont="1" applyFill="1" applyBorder="1" applyAlignment="1">
      <alignment horizontal="right" vertical="center" wrapText="1"/>
    </xf>
    <xf numFmtId="0" fontId="27" fillId="2" borderId="14" xfId="0" applyFont="1" applyFill="1" applyBorder="1" applyAlignment="1">
      <alignment horizontal="right" vertical="center" wrapText="1"/>
    </xf>
    <xf numFmtId="0" fontId="40" fillId="2" borderId="5" xfId="0" applyFont="1" applyFill="1" applyBorder="1" applyAlignment="1">
      <alignment horizontal="center" vertical="center" wrapText="1"/>
    </xf>
    <xf numFmtId="0" fontId="40" fillId="2" borderId="13" xfId="0" applyFont="1" applyFill="1" applyBorder="1" applyAlignment="1">
      <alignment horizontal="center" vertical="center" wrapText="1"/>
    </xf>
    <xf numFmtId="0" fontId="40" fillId="2" borderId="14" xfId="0" applyFont="1" applyFill="1" applyBorder="1" applyAlignment="1">
      <alignment horizontal="center" vertical="center" wrapText="1"/>
    </xf>
    <xf numFmtId="167" fontId="27" fillId="2" borderId="18" xfId="9" applyNumberFormat="1" applyFont="1" applyFill="1" applyBorder="1" applyAlignment="1">
      <alignment horizontal="center" vertical="center"/>
    </xf>
    <xf numFmtId="0" fontId="27" fillId="0" borderId="14" xfId="7" applyFont="1" applyBorder="1" applyAlignment="1">
      <alignment horizontal="center" vertical="center" wrapText="1"/>
    </xf>
    <xf numFmtId="0" fontId="27" fillId="0" borderId="1" xfId="7" applyFont="1" applyBorder="1" applyAlignment="1">
      <alignment horizontal="center" vertical="center" wrapText="1"/>
    </xf>
    <xf numFmtId="0" fontId="11" fillId="3" borderId="13" xfId="10" applyFont="1" applyFill="1" applyBorder="1" applyAlignment="1">
      <alignment horizontal="left" vertical="center" wrapText="1"/>
    </xf>
    <xf numFmtId="0" fontId="11" fillId="3" borderId="14" xfId="10" applyFont="1" applyFill="1" applyBorder="1" applyAlignment="1">
      <alignment horizontal="left" vertical="center" wrapText="1"/>
    </xf>
    <xf numFmtId="0" fontId="27" fillId="2" borderId="1" xfId="7" applyFont="1" applyFill="1" applyBorder="1" applyAlignment="1">
      <alignment horizontal="center" vertical="center" wrapText="1"/>
    </xf>
    <xf numFmtId="0" fontId="27" fillId="3" borderId="5" xfId="7" applyFont="1" applyFill="1" applyBorder="1" applyAlignment="1">
      <alignment horizontal="center" vertical="center" wrapText="1"/>
    </xf>
    <xf numFmtId="0" fontId="27" fillId="3" borderId="13" xfId="7" applyFont="1" applyFill="1" applyBorder="1" applyAlignment="1">
      <alignment horizontal="center" vertical="center" wrapText="1"/>
    </xf>
    <xf numFmtId="0" fontId="27" fillId="2" borderId="5" xfId="0" applyFont="1" applyFill="1" applyBorder="1" applyAlignment="1">
      <alignment horizontal="center" vertical="center"/>
    </xf>
    <xf numFmtId="0" fontId="27" fillId="2" borderId="13" xfId="0" applyFont="1" applyFill="1" applyBorder="1" applyAlignment="1">
      <alignment horizontal="center" vertical="center"/>
    </xf>
    <xf numFmtId="0" fontId="27" fillId="2" borderId="18" xfId="0" applyFont="1" applyFill="1" applyBorder="1" applyAlignment="1">
      <alignment horizontal="center" vertical="center"/>
    </xf>
    <xf numFmtId="0" fontId="11" fillId="2" borderId="6" xfId="6" applyFont="1" applyFill="1" applyBorder="1" applyAlignment="1">
      <alignment horizontal="left" vertical="center"/>
    </xf>
    <xf numFmtId="0" fontId="11" fillId="2" borderId="11" xfId="6" applyFont="1" applyFill="1" applyBorder="1" applyAlignment="1">
      <alignment horizontal="left" vertical="center"/>
    </xf>
    <xf numFmtId="167" fontId="32" fillId="2" borderId="8" xfId="9" applyNumberFormat="1" applyFont="1" applyFill="1" applyBorder="1" applyAlignment="1">
      <alignment horizontal="right" vertical="center"/>
    </xf>
    <xf numFmtId="167" fontId="32" fillId="2" borderId="12" xfId="9" applyNumberFormat="1" applyFont="1" applyFill="1" applyBorder="1" applyAlignment="1">
      <alignment horizontal="right" vertical="center"/>
    </xf>
    <xf numFmtId="167" fontId="32" fillId="2" borderId="23" xfId="9" applyNumberFormat="1" applyFont="1" applyFill="1" applyBorder="1" applyAlignment="1">
      <alignment horizontal="right" vertical="center"/>
    </xf>
    <xf numFmtId="167" fontId="32" fillId="2" borderId="8" xfId="9" applyNumberFormat="1" applyFont="1" applyFill="1" applyBorder="1" applyAlignment="1">
      <alignment horizontal="center" vertical="center"/>
    </xf>
    <xf numFmtId="167" fontId="32" fillId="2" borderId="12" xfId="9" applyNumberFormat="1" applyFont="1" applyFill="1" applyBorder="1" applyAlignment="1">
      <alignment horizontal="center" vertical="center"/>
    </xf>
    <xf numFmtId="167" fontId="32" fillId="2" borderId="10" xfId="9" applyNumberFormat="1" applyFont="1" applyFill="1" applyBorder="1" applyAlignment="1">
      <alignment horizontal="center" vertical="center"/>
    </xf>
    <xf numFmtId="0" fontId="11" fillId="2" borderId="5" xfId="6" applyFont="1" applyFill="1" applyBorder="1" applyAlignment="1">
      <alignment horizontal="center" vertical="center" wrapText="1"/>
    </xf>
    <xf numFmtId="0" fontId="11" fillId="2" borderId="13" xfId="6" applyFont="1" applyFill="1" applyBorder="1" applyAlignment="1">
      <alignment horizontal="center" vertical="center" wrapText="1"/>
    </xf>
    <xf numFmtId="0" fontId="11" fillId="2" borderId="14" xfId="6" applyFont="1" applyFill="1" applyBorder="1" applyAlignment="1">
      <alignment horizontal="center" vertical="center" wrapText="1"/>
    </xf>
    <xf numFmtId="0" fontId="32" fillId="5" borderId="4" xfId="0" applyFont="1" applyFill="1" applyBorder="1" applyAlignment="1">
      <alignment horizontal="right"/>
    </xf>
    <xf numFmtId="0" fontId="32" fillId="5" borderId="3" xfId="0" applyFont="1" applyFill="1" applyBorder="1" applyAlignment="1">
      <alignment horizontal="right"/>
    </xf>
    <xf numFmtId="0" fontId="32" fillId="5" borderId="2" xfId="0" applyFont="1" applyFill="1" applyBorder="1" applyAlignment="1">
      <alignment horizontal="right"/>
    </xf>
    <xf numFmtId="0" fontId="13" fillId="5" borderId="6" xfId="0" applyFont="1" applyFill="1" applyBorder="1" applyAlignment="1">
      <alignment horizontal="center" vertical="top" textRotation="255"/>
    </xf>
    <xf numFmtId="0" fontId="13" fillId="5" borderId="11" xfId="0" applyFont="1" applyFill="1" applyBorder="1" applyAlignment="1">
      <alignment horizontal="center" vertical="top" textRotation="255"/>
    </xf>
    <xf numFmtId="0" fontId="13" fillId="5" borderId="16" xfId="0" applyFont="1" applyFill="1" applyBorder="1" applyAlignment="1">
      <alignment horizontal="center" vertical="top" textRotation="255"/>
    </xf>
    <xf numFmtId="0" fontId="32" fillId="3" borderId="5" xfId="0" applyFont="1" applyFill="1" applyBorder="1" applyAlignment="1">
      <alignment horizontal="center" vertical="top" textRotation="255"/>
    </xf>
    <xf numFmtId="0" fontId="32" fillId="3" borderId="13" xfId="0" applyFont="1" applyFill="1" applyBorder="1" applyAlignment="1">
      <alignment horizontal="center" vertical="top" textRotation="255"/>
    </xf>
    <xf numFmtId="0" fontId="32" fillId="3" borderId="18" xfId="0" applyFont="1" applyFill="1" applyBorder="1" applyAlignment="1">
      <alignment horizontal="center" vertical="top" textRotation="255"/>
    </xf>
    <xf numFmtId="0" fontId="11" fillId="0" borderId="5" xfId="6" applyFont="1" applyBorder="1" applyAlignment="1">
      <alignment horizontal="left" vertical="center" wrapText="1"/>
    </xf>
    <xf numFmtId="0" fontId="11" fillId="0" borderId="13" xfId="6" applyFont="1" applyBorder="1" applyAlignment="1">
      <alignment horizontal="left" vertical="center" wrapText="1"/>
    </xf>
    <xf numFmtId="0" fontId="11" fillId="0" borderId="18" xfId="6" applyFont="1" applyBorder="1" applyAlignment="1">
      <alignment horizontal="left" vertical="center" wrapText="1"/>
    </xf>
    <xf numFmtId="0" fontId="32" fillId="3" borderId="20" xfId="7" applyFont="1" applyFill="1" applyBorder="1" applyAlignment="1">
      <alignment horizontal="center" vertical="top" textRotation="255"/>
    </xf>
    <xf numFmtId="0" fontId="32" fillId="3" borderId="13" xfId="7" applyFont="1" applyFill="1" applyBorder="1" applyAlignment="1">
      <alignment horizontal="center" vertical="top" textRotation="255"/>
    </xf>
    <xf numFmtId="0" fontId="27" fillId="3" borderId="5" xfId="0" applyFont="1" applyFill="1" applyBorder="1" applyAlignment="1">
      <alignment horizontal="center" vertical="center" wrapText="1"/>
    </xf>
    <xf numFmtId="0" fontId="27" fillId="3" borderId="5" xfId="0" applyFont="1" applyFill="1" applyBorder="1" applyAlignment="1">
      <alignment horizontal="center" vertical="center"/>
    </xf>
    <xf numFmtId="0" fontId="27" fillId="3" borderId="13" xfId="0" applyFont="1" applyFill="1" applyBorder="1" applyAlignment="1">
      <alignment horizontal="center" vertical="center"/>
    </xf>
    <xf numFmtId="0" fontId="27" fillId="3" borderId="18" xfId="0" applyFont="1" applyFill="1" applyBorder="1" applyAlignment="1">
      <alignment horizontal="center" vertical="center"/>
    </xf>
    <xf numFmtId="0" fontId="32" fillId="3" borderId="1" xfId="0" applyFont="1" applyFill="1" applyBorder="1" applyAlignment="1">
      <alignment horizontal="center" vertical="top" textRotation="255"/>
    </xf>
    <xf numFmtId="0" fontId="11" fillId="2" borderId="6" xfId="6" applyFont="1" applyFill="1" applyBorder="1" applyAlignment="1">
      <alignment horizontal="center" vertical="center" wrapText="1"/>
    </xf>
    <xf numFmtId="0" fontId="11" fillId="2" borderId="11" xfId="6" applyFont="1" applyFill="1" applyBorder="1" applyAlignment="1">
      <alignment horizontal="center" vertical="center" wrapText="1"/>
    </xf>
    <xf numFmtId="0" fontId="11" fillId="2" borderId="16" xfId="6" applyFont="1" applyFill="1" applyBorder="1" applyAlignment="1">
      <alignment horizontal="center" vertical="center" wrapText="1"/>
    </xf>
    <xf numFmtId="0" fontId="11" fillId="2" borderId="18" xfId="6" applyFont="1" applyFill="1" applyBorder="1" applyAlignment="1">
      <alignment horizontal="center" vertical="center" wrapText="1"/>
    </xf>
    <xf numFmtId="0" fontId="11" fillId="2" borderId="5" xfId="6" applyFont="1" applyFill="1" applyBorder="1" applyAlignment="1">
      <alignment horizontal="center" vertical="center"/>
    </xf>
    <xf numFmtId="0" fontId="11" fillId="2" borderId="13" xfId="6" applyFont="1" applyFill="1" applyBorder="1" applyAlignment="1">
      <alignment horizontal="center" vertical="center"/>
    </xf>
    <xf numFmtId="0" fontId="11" fillId="2" borderId="14" xfId="6" applyFont="1" applyFill="1" applyBorder="1" applyAlignment="1">
      <alignment horizontal="center" vertical="center"/>
    </xf>
    <xf numFmtId="0" fontId="13" fillId="3" borderId="20" xfId="0" applyFont="1" applyFill="1" applyBorder="1" applyAlignment="1">
      <alignment horizontal="center" vertical="top" textRotation="255"/>
    </xf>
    <xf numFmtId="0" fontId="13" fillId="3" borderId="13" xfId="0" applyFont="1" applyFill="1" applyBorder="1" applyAlignment="1">
      <alignment horizontal="center" vertical="top" textRotation="255"/>
    </xf>
    <xf numFmtId="0" fontId="32" fillId="3" borderId="4"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3" borderId="10" xfId="0" applyFont="1" applyFill="1" applyBorder="1" applyAlignment="1">
      <alignment horizontal="center" vertical="center"/>
    </xf>
    <xf numFmtId="0" fontId="32" fillId="3" borderId="9" xfId="0" applyFont="1" applyFill="1" applyBorder="1" applyAlignment="1">
      <alignment horizontal="center" vertical="center"/>
    </xf>
    <xf numFmtId="167" fontId="32" fillId="3" borderId="4" xfId="9" applyNumberFormat="1" applyFont="1" applyFill="1" applyBorder="1" applyAlignment="1">
      <alignment horizontal="center" vertical="center"/>
    </xf>
    <xf numFmtId="167" fontId="32" fillId="3" borderId="3" xfId="9" applyNumberFormat="1" applyFont="1" applyFill="1" applyBorder="1" applyAlignment="1">
      <alignment horizontal="center" vertical="center"/>
    </xf>
    <xf numFmtId="0" fontId="11" fillId="2" borderId="5" xfId="6" applyFont="1" applyFill="1" applyBorder="1" applyAlignment="1">
      <alignment horizontal="left" vertical="center" wrapText="1"/>
    </xf>
    <xf numFmtId="0" fontId="11" fillId="2" borderId="13" xfId="6" applyFont="1" applyFill="1" applyBorder="1" applyAlignment="1">
      <alignment horizontal="left" vertical="center" wrapText="1"/>
    </xf>
    <xf numFmtId="0" fontId="11" fillId="2" borderId="14" xfId="6" applyFont="1" applyFill="1" applyBorder="1" applyAlignment="1">
      <alignment horizontal="left" vertical="center" wrapText="1"/>
    </xf>
    <xf numFmtId="0" fontId="11" fillId="2" borderId="5" xfId="6" applyFont="1" applyFill="1" applyBorder="1" applyAlignment="1">
      <alignment horizontal="left" vertical="center"/>
    </xf>
    <xf numFmtId="0" fontId="11" fillId="2" borderId="13" xfId="6" applyFont="1" applyFill="1" applyBorder="1" applyAlignment="1">
      <alignment horizontal="left" vertical="center"/>
    </xf>
    <xf numFmtId="0" fontId="11" fillId="2" borderId="14" xfId="6" applyFont="1" applyFill="1" applyBorder="1" applyAlignment="1">
      <alignment horizontal="left" vertical="center"/>
    </xf>
    <xf numFmtId="167" fontId="11" fillId="2" borderId="0" xfId="9" applyNumberFormat="1" applyFont="1" applyFill="1" applyAlignment="1">
      <alignment horizontal="left" vertical="center" wrapText="1"/>
    </xf>
    <xf numFmtId="167" fontId="18" fillId="4" borderId="1" xfId="9" applyNumberFormat="1" applyFont="1" applyFill="1" applyBorder="1" applyAlignment="1">
      <alignment horizontal="center" vertical="center" wrapText="1"/>
    </xf>
    <xf numFmtId="0" fontId="11" fillId="2" borderId="1" xfId="2" applyFont="1" applyFill="1" applyBorder="1" applyAlignment="1">
      <alignment horizontal="left" vertical="center" wrapText="1"/>
    </xf>
    <xf numFmtId="167" fontId="22" fillId="3" borderId="1" xfId="9" applyNumberFormat="1" applyFont="1" applyFill="1" applyBorder="1" applyAlignment="1">
      <alignment horizontal="center" vertical="center"/>
    </xf>
    <xf numFmtId="167" fontId="23" fillId="3" borderId="1" xfId="9" applyNumberFormat="1" applyFont="1" applyFill="1" applyBorder="1" applyAlignment="1">
      <alignment horizontal="center" vertical="center" wrapText="1"/>
    </xf>
    <xf numFmtId="167" fontId="10" fillId="3" borderId="1" xfId="9" applyNumberFormat="1" applyFont="1" applyFill="1" applyBorder="1" applyAlignment="1">
      <alignment vertical="center" wrapText="1"/>
    </xf>
    <xf numFmtId="167" fontId="10" fillId="3" borderId="1" xfId="9" applyNumberFormat="1" applyFont="1" applyFill="1" applyBorder="1" applyAlignment="1">
      <alignment horizontal="center" vertical="center"/>
    </xf>
    <xf numFmtId="167" fontId="24" fillId="3" borderId="1" xfId="9" applyNumberFormat="1" applyFont="1" applyFill="1" applyBorder="1" applyAlignment="1">
      <alignment horizontal="center" vertical="center"/>
    </xf>
    <xf numFmtId="167" fontId="16" fillId="3" borderId="1" xfId="9" applyNumberFormat="1" applyFont="1" applyFill="1" applyBorder="1" applyAlignment="1">
      <alignment horizontal="center" vertical="center" wrapText="1"/>
    </xf>
    <xf numFmtId="3" fontId="10" fillId="2" borderId="4" xfId="3" applyNumberFormat="1" applyFont="1" applyFill="1" applyBorder="1" applyAlignment="1">
      <alignment vertical="center" wrapText="1"/>
    </xf>
    <xf numFmtId="0" fontId="0" fillId="0" borderId="2" xfId="0" applyBorder="1" applyAlignment="1">
      <alignment vertical="center" wrapText="1"/>
    </xf>
    <xf numFmtId="0" fontId="11" fillId="2" borderId="5" xfId="2" applyFont="1" applyFill="1" applyBorder="1" applyAlignment="1">
      <alignment horizontal="left" vertical="center" wrapText="1"/>
    </xf>
    <xf numFmtId="0" fontId="11" fillId="2" borderId="14" xfId="2" applyFont="1" applyFill="1" applyBorder="1" applyAlignment="1">
      <alignment horizontal="left" vertical="center" wrapText="1"/>
    </xf>
    <xf numFmtId="0" fontId="13" fillId="3" borderId="4" xfId="3" applyFont="1" applyFill="1" applyBorder="1" applyAlignment="1">
      <alignment horizontal="center" vertical="center" wrapText="1"/>
    </xf>
    <xf numFmtId="0" fontId="13" fillId="3" borderId="2" xfId="3" applyFont="1" applyFill="1" applyBorder="1" applyAlignment="1">
      <alignment horizontal="center" vertical="center" wrapText="1"/>
    </xf>
    <xf numFmtId="0" fontId="9" fillId="2" borderId="4" xfId="2" applyFont="1" applyFill="1" applyBorder="1" applyAlignment="1">
      <alignment horizontal="right" vertical="center"/>
    </xf>
    <xf numFmtId="0" fontId="0" fillId="0" borderId="2" xfId="0" applyBorder="1" applyAlignment="1">
      <alignment horizontal="right" vertical="center"/>
    </xf>
    <xf numFmtId="0" fontId="9" fillId="2" borderId="4" xfId="2" applyFont="1" applyFill="1" applyBorder="1" applyAlignment="1">
      <alignment horizontal="right" vertical="center" wrapText="1"/>
    </xf>
    <xf numFmtId="0" fontId="11" fillId="2" borderId="4" xfId="2" applyFont="1" applyFill="1" applyBorder="1" applyAlignment="1">
      <alignment horizontal="left" vertical="center" wrapText="1"/>
    </xf>
    <xf numFmtId="0" fontId="11" fillId="2" borderId="2" xfId="2" applyFont="1" applyFill="1" applyBorder="1" applyAlignment="1">
      <alignment horizontal="left" vertical="center" wrapText="1"/>
    </xf>
    <xf numFmtId="0" fontId="23" fillId="3" borderId="8"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1" xfId="0" applyFont="1" applyFill="1" applyBorder="1" applyAlignment="1">
      <alignment horizontal="center" vertical="center"/>
    </xf>
    <xf numFmtId="0" fontId="23" fillId="3" borderId="1" xfId="0" applyFont="1" applyFill="1" applyBorder="1" applyAlignment="1">
      <alignment horizontal="center" vertical="center" wrapText="1"/>
    </xf>
    <xf numFmtId="0" fontId="23" fillId="3" borderId="1" xfId="0" applyFont="1" applyFill="1" applyBorder="1" applyAlignment="1">
      <alignment horizontal="left" vertical="center" wrapText="1"/>
    </xf>
    <xf numFmtId="0" fontId="11" fillId="2" borderId="13" xfId="2" applyFont="1" applyFill="1" applyBorder="1" applyAlignment="1">
      <alignment horizontal="left" vertical="center" wrapText="1"/>
    </xf>
    <xf numFmtId="0" fontId="11" fillId="2" borderId="5" xfId="2" applyFont="1" applyFill="1" applyBorder="1" applyAlignment="1">
      <alignment horizontal="center" vertical="center" wrapText="1"/>
    </xf>
    <xf numFmtId="0" fontId="11" fillId="2" borderId="13" xfId="2" applyFont="1" applyFill="1" applyBorder="1" applyAlignment="1">
      <alignment horizontal="center" vertical="center" wrapText="1"/>
    </xf>
    <xf numFmtId="0" fontId="11" fillId="2" borderId="14" xfId="2" applyFont="1" applyFill="1" applyBorder="1" applyAlignment="1">
      <alignment horizontal="center" vertical="center" wrapText="1"/>
    </xf>
    <xf numFmtId="167" fontId="0" fillId="0" borderId="1" xfId="9" applyNumberFormat="1" applyFont="1" applyBorder="1" applyAlignment="1">
      <alignment vertical="center"/>
    </xf>
    <xf numFmtId="167" fontId="10" fillId="3" borderId="1" xfId="9" applyNumberFormat="1" applyFont="1" applyFill="1" applyBorder="1" applyAlignment="1">
      <alignment horizontal="center" vertical="center" wrapText="1"/>
    </xf>
    <xf numFmtId="0" fontId="19"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167" fontId="13" fillId="3" borderId="8" xfId="9" applyNumberFormat="1" applyFont="1" applyFill="1" applyBorder="1" applyAlignment="1">
      <alignment horizontal="center" vertical="top" wrapText="1"/>
    </xf>
    <xf numFmtId="167" fontId="13" fillId="3" borderId="7" xfId="9" applyNumberFormat="1" applyFont="1" applyFill="1" applyBorder="1" applyAlignment="1">
      <alignment horizontal="center" vertical="top" wrapText="1"/>
    </xf>
    <xf numFmtId="167" fontId="0" fillId="0" borderId="7" xfId="9" applyNumberFormat="1" applyFont="1" applyBorder="1"/>
    <xf numFmtId="167" fontId="0" fillId="0" borderId="6" xfId="9" applyNumberFormat="1" applyFont="1" applyBorder="1"/>
    <xf numFmtId="167" fontId="13" fillId="3" borderId="1" xfId="9" applyNumberFormat="1" applyFont="1" applyFill="1" applyBorder="1" applyAlignment="1">
      <alignment horizontal="center" vertical="top" wrapText="1"/>
    </xf>
    <xf numFmtId="167" fontId="0" fillId="0" borderId="1" xfId="9" applyNumberFormat="1" applyFont="1" applyBorder="1"/>
    <xf numFmtId="0" fontId="11" fillId="3" borderId="5"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0" borderId="3" xfId="0" applyBorder="1" applyAlignment="1">
      <alignment vertical="center" wrapText="1"/>
    </xf>
    <xf numFmtId="0" fontId="0" fillId="0" borderId="2" xfId="0" applyBorder="1" applyAlignment="1">
      <alignment vertical="center"/>
    </xf>
    <xf numFmtId="3" fontId="10" fillId="2" borderId="4" xfId="3" applyNumberFormat="1" applyFont="1" applyFill="1" applyBorder="1" applyAlignment="1">
      <alignment horizontal="left" vertical="center"/>
    </xf>
    <xf numFmtId="3" fontId="10" fillId="2" borderId="3" xfId="3" applyNumberFormat="1" applyFont="1" applyFill="1" applyBorder="1" applyAlignment="1">
      <alignment horizontal="left" vertical="center"/>
    </xf>
    <xf numFmtId="0" fontId="10" fillId="2" borderId="4" xfId="0"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9" fillId="2" borderId="2" xfId="2" applyFont="1" applyFill="1" applyBorder="1" applyAlignment="1">
      <alignment horizontal="right" vertical="center"/>
    </xf>
    <xf numFmtId="0" fontId="9" fillId="2" borderId="5" xfId="2" applyFont="1" applyFill="1" applyBorder="1" applyAlignment="1">
      <alignment horizontal="left" vertical="center"/>
    </xf>
    <xf numFmtId="0" fontId="9" fillId="2" borderId="13" xfId="2" applyFont="1" applyFill="1" applyBorder="1" applyAlignment="1">
      <alignment horizontal="left" vertical="center"/>
    </xf>
    <xf numFmtId="0" fontId="9" fillId="2" borderId="14" xfId="2" applyFont="1" applyFill="1" applyBorder="1" applyAlignment="1">
      <alignment horizontal="left" vertical="center"/>
    </xf>
    <xf numFmtId="0" fontId="7" fillId="3" borderId="1" xfId="0" applyFont="1" applyFill="1" applyBorder="1" applyAlignment="1">
      <alignment horizontal="center" textRotation="255"/>
    </xf>
    <xf numFmtId="0" fontId="7" fillId="3" borderId="1" xfId="0" applyFont="1" applyFill="1" applyBorder="1" applyAlignment="1">
      <alignment horizontal="center" vertical="center" textRotation="255"/>
    </xf>
    <xf numFmtId="0" fontId="13" fillId="3" borderId="3" xfId="3" applyFont="1" applyFill="1" applyBorder="1" applyAlignment="1">
      <alignment horizontal="center" vertical="center" wrapText="1"/>
    </xf>
    <xf numFmtId="0" fontId="16" fillId="3" borderId="1" xfId="0" applyFont="1" applyFill="1" applyBorder="1" applyAlignment="1">
      <alignment horizontal="center" vertical="center" wrapText="1"/>
    </xf>
    <xf numFmtId="0" fontId="33" fillId="2" borderId="0" xfId="29" applyFont="1" applyFill="1"/>
    <xf numFmtId="0" fontId="33" fillId="2" borderId="0" xfId="29" applyFont="1" applyFill="1" applyAlignment="1">
      <alignment horizontal="center"/>
    </xf>
    <xf numFmtId="0" fontId="52" fillId="2" borderId="0" xfId="29" applyFont="1" applyFill="1" applyAlignment="1">
      <alignment horizontal="center"/>
    </xf>
    <xf numFmtId="0" fontId="53" fillId="2" borderId="0" xfId="29" applyFont="1" applyFill="1" applyAlignment="1">
      <alignment horizontal="center" vertical="center"/>
    </xf>
    <xf numFmtId="3" fontId="54" fillId="2" borderId="0" xfId="29" applyNumberFormat="1" applyFont="1" applyFill="1" applyAlignment="1">
      <alignment horizontal="center" vertical="center"/>
    </xf>
    <xf numFmtId="0" fontId="52" fillId="2" borderId="0" xfId="29" applyFont="1" applyFill="1"/>
    <xf numFmtId="0" fontId="54" fillId="2" borderId="0" xfId="16" applyFont="1" applyFill="1" applyAlignment="1">
      <alignment vertical="center"/>
    </xf>
    <xf numFmtId="0" fontId="54" fillId="2" borderId="0" xfId="16" applyFont="1" applyFill="1" applyAlignment="1">
      <alignment vertical="center" wrapText="1"/>
    </xf>
    <xf numFmtId="0" fontId="53" fillId="2" borderId="0" xfId="16" applyFont="1" applyFill="1" applyAlignment="1">
      <alignment vertical="center" wrapText="1"/>
    </xf>
    <xf numFmtId="14" fontId="33" fillId="2" borderId="0" xfId="16" applyNumberFormat="1" applyFont="1" applyFill="1" applyAlignment="1">
      <alignment horizontal="center" vertical="center" wrapText="1"/>
    </xf>
    <xf numFmtId="0" fontId="52" fillId="2" borderId="0" xfId="16" applyFont="1" applyFill="1" applyAlignment="1">
      <alignment vertical="center" wrapText="1"/>
    </xf>
    <xf numFmtId="0" fontId="33" fillId="2" borderId="0" xfId="16" applyFont="1" applyFill="1" applyAlignment="1">
      <alignment vertical="center" wrapText="1"/>
    </xf>
    <xf numFmtId="0" fontId="33" fillId="2" borderId="0" xfId="16" applyFont="1" applyFill="1" applyAlignment="1">
      <alignment horizontal="center" vertical="center"/>
    </xf>
    <xf numFmtId="0" fontId="54" fillId="2" borderId="0" xfId="16" applyFont="1" applyFill="1"/>
    <xf numFmtId="0" fontId="33" fillId="2" borderId="0" xfId="16" applyFont="1" applyFill="1"/>
    <xf numFmtId="0" fontId="54" fillId="2" borderId="0" xfId="16" applyFont="1" applyFill="1" applyAlignment="1">
      <alignment horizontal="center" vertical="center" wrapText="1"/>
    </xf>
    <xf numFmtId="0" fontId="52" fillId="2" borderId="0" xfId="16" applyFont="1" applyFill="1"/>
    <xf numFmtId="0" fontId="55" fillId="2" borderId="15" xfId="30" applyFont="1" applyFill="1" applyBorder="1" applyAlignment="1">
      <alignment horizontal="center" vertical="center"/>
    </xf>
    <xf numFmtId="0" fontId="33" fillId="2" borderId="25" xfId="16" applyFont="1" applyFill="1" applyBorder="1" applyAlignment="1">
      <alignment horizontal="left" vertical="center"/>
    </xf>
    <xf numFmtId="0" fontId="54" fillId="2" borderId="26" xfId="16" applyFont="1" applyFill="1" applyBorder="1" applyAlignment="1">
      <alignment horizontal="center" vertical="center"/>
    </xf>
    <xf numFmtId="0" fontId="54" fillId="2" borderId="26" xfId="16" applyFont="1" applyFill="1" applyBorder="1" applyAlignment="1">
      <alignment horizontal="center" vertical="center"/>
    </xf>
    <xf numFmtId="0" fontId="33" fillId="2" borderId="27" xfId="16" applyFont="1" applyFill="1" applyBorder="1" applyAlignment="1">
      <alignment horizontal="center" vertical="center" wrapText="1"/>
    </xf>
    <xf numFmtId="0" fontId="33" fillId="2" borderId="28" xfId="16" applyFont="1" applyFill="1" applyBorder="1" applyAlignment="1">
      <alignment horizontal="center" vertical="center" wrapText="1"/>
    </xf>
    <xf numFmtId="0" fontId="33" fillId="2" borderId="29" xfId="16" applyFont="1" applyFill="1" applyBorder="1" applyAlignment="1">
      <alignment horizontal="center" vertical="center" wrapText="1"/>
    </xf>
    <xf numFmtId="0" fontId="33" fillId="2" borderId="30" xfId="16" applyFont="1" applyFill="1" applyBorder="1" applyAlignment="1">
      <alignment horizontal="center" vertical="center" wrapText="1"/>
    </xf>
    <xf numFmtId="0" fontId="33" fillId="2" borderId="31" xfId="16" applyFont="1" applyFill="1" applyBorder="1" applyAlignment="1">
      <alignment horizontal="center" vertical="center" wrapText="1"/>
    </xf>
    <xf numFmtId="0" fontId="33" fillId="2" borderId="32" xfId="16" applyFont="1" applyFill="1" applyBorder="1" applyAlignment="1">
      <alignment horizontal="center" vertical="center" wrapText="1"/>
    </xf>
    <xf numFmtId="0" fontId="33" fillId="2" borderId="33" xfId="16" applyFont="1" applyFill="1" applyBorder="1" applyAlignment="1">
      <alignment horizontal="center" vertical="center" wrapText="1"/>
    </xf>
    <xf numFmtId="0" fontId="33" fillId="2" borderId="34" xfId="16" applyFont="1" applyFill="1" applyBorder="1" applyAlignment="1">
      <alignment horizontal="center" vertical="center" wrapText="1"/>
    </xf>
    <xf numFmtId="0" fontId="33" fillId="2" borderId="35" xfId="16" applyFont="1" applyFill="1" applyBorder="1" applyAlignment="1">
      <alignment horizontal="center" vertical="center" wrapText="1"/>
    </xf>
    <xf numFmtId="0" fontId="33" fillId="2" borderId="36" xfId="16" applyFont="1" applyFill="1" applyBorder="1" applyAlignment="1">
      <alignment horizontal="center" vertical="center" wrapText="1"/>
    </xf>
    <xf numFmtId="0" fontId="33" fillId="2" borderId="37" xfId="16" applyFont="1" applyFill="1" applyBorder="1" applyAlignment="1">
      <alignment horizontal="center" vertical="center" wrapText="1"/>
    </xf>
    <xf numFmtId="0" fontId="54" fillId="2" borderId="35" xfId="16" applyFont="1" applyFill="1" applyBorder="1" applyAlignment="1">
      <alignment vertical="center"/>
    </xf>
    <xf numFmtId="0" fontId="54" fillId="2" borderId="36" xfId="16" applyFont="1" applyFill="1" applyBorder="1" applyAlignment="1">
      <alignment vertical="center"/>
    </xf>
    <xf numFmtId="0" fontId="54" fillId="2" borderId="37" xfId="16" applyFont="1" applyFill="1" applyBorder="1" applyAlignment="1">
      <alignment vertical="center"/>
    </xf>
    <xf numFmtId="0" fontId="33" fillId="2" borderId="38" xfId="16" applyFont="1" applyFill="1" applyBorder="1" applyAlignment="1">
      <alignment horizontal="left" vertical="center"/>
    </xf>
    <xf numFmtId="0" fontId="54" fillId="2" borderId="0" xfId="16" applyFont="1" applyFill="1" applyAlignment="1">
      <alignment horizontal="center" vertical="center"/>
    </xf>
    <xf numFmtId="0" fontId="54" fillId="2" borderId="0" xfId="16" applyFont="1" applyFill="1" applyAlignment="1">
      <alignment horizontal="center" vertical="center"/>
    </xf>
    <xf numFmtId="0" fontId="33" fillId="2" borderId="39" xfId="16" applyFont="1" applyFill="1" applyBorder="1" applyAlignment="1">
      <alignment horizontal="center" vertical="center" wrapText="1"/>
    </xf>
    <xf numFmtId="0" fontId="33" fillId="2" borderId="12" xfId="16" applyFont="1" applyFill="1" applyBorder="1" applyAlignment="1">
      <alignment horizontal="center" vertical="center" wrapText="1"/>
    </xf>
    <xf numFmtId="0" fontId="33" fillId="2" borderId="13" xfId="16" applyFont="1" applyFill="1" applyBorder="1" applyAlignment="1">
      <alignment horizontal="center" vertical="center" wrapText="1"/>
    </xf>
    <xf numFmtId="0" fontId="33" fillId="2" borderId="40" xfId="16" applyFont="1" applyFill="1" applyBorder="1" applyAlignment="1">
      <alignment horizontal="center" vertical="center" wrapText="1"/>
    </xf>
    <xf numFmtId="0" fontId="33" fillId="2" borderId="2" xfId="16" applyFont="1" applyFill="1" applyBorder="1" applyAlignment="1">
      <alignment horizontal="center" vertical="center" wrapText="1"/>
    </xf>
    <xf numFmtId="0" fontId="33" fillId="2" borderId="1" xfId="16" applyFont="1" applyFill="1" applyBorder="1" applyAlignment="1">
      <alignment horizontal="center" vertical="center" wrapText="1"/>
    </xf>
    <xf numFmtId="0" fontId="33" fillId="2" borderId="41" xfId="16" applyFont="1" applyFill="1" applyBorder="1" applyAlignment="1">
      <alignment horizontal="center" vertical="center" wrapText="1"/>
    </xf>
    <xf numFmtId="0" fontId="33" fillId="2" borderId="42" xfId="16" applyFont="1" applyFill="1" applyBorder="1" applyAlignment="1">
      <alignment horizontal="center" vertical="center" wrapText="1"/>
    </xf>
    <xf numFmtId="0" fontId="33" fillId="2" borderId="4" xfId="16" applyFont="1" applyFill="1" applyBorder="1" applyAlignment="1">
      <alignment horizontal="center" vertical="center" wrapText="1"/>
    </xf>
    <xf numFmtId="0" fontId="33" fillId="2" borderId="3" xfId="16" applyFont="1" applyFill="1" applyBorder="1" applyAlignment="1">
      <alignment horizontal="center" vertical="center" wrapText="1"/>
    </xf>
    <xf numFmtId="0" fontId="33" fillId="2" borderId="5" xfId="16" applyFont="1" applyFill="1" applyBorder="1" applyAlignment="1">
      <alignment horizontal="center" vertical="center" wrapText="1"/>
    </xf>
    <xf numFmtId="0" fontId="33" fillId="2" borderId="4" xfId="16" applyFont="1" applyFill="1" applyBorder="1" applyAlignment="1">
      <alignment horizontal="center" vertical="center"/>
    </xf>
    <xf numFmtId="0" fontId="33" fillId="2" borderId="3" xfId="16" applyFont="1" applyFill="1" applyBorder="1" applyAlignment="1">
      <alignment horizontal="center" vertical="center"/>
    </xf>
    <xf numFmtId="0" fontId="33" fillId="2" borderId="43" xfId="16" applyFont="1" applyFill="1" applyBorder="1" applyAlignment="1">
      <alignment horizontal="center" vertical="center"/>
    </xf>
    <xf numFmtId="0" fontId="33" fillId="2" borderId="8" xfId="16" applyFont="1" applyFill="1" applyBorder="1" applyAlignment="1">
      <alignment horizontal="center" vertical="center" wrapText="1"/>
    </xf>
    <xf numFmtId="0" fontId="33" fillId="2" borderId="44" xfId="16" applyFont="1" applyFill="1" applyBorder="1" applyAlignment="1">
      <alignment horizontal="center" vertical="center" wrapText="1"/>
    </xf>
    <xf numFmtId="0" fontId="33" fillId="2" borderId="45" xfId="16" applyFont="1" applyFill="1" applyBorder="1" applyAlignment="1">
      <alignment horizontal="center" vertical="center" wrapText="1"/>
    </xf>
    <xf numFmtId="0" fontId="33" fillId="2" borderId="46" xfId="16" applyFont="1" applyFill="1" applyBorder="1" applyAlignment="1">
      <alignment horizontal="center" vertical="center" wrapText="1"/>
    </xf>
    <xf numFmtId="0" fontId="33" fillId="2" borderId="6" xfId="16" applyFont="1" applyFill="1" applyBorder="1" applyAlignment="1">
      <alignment horizontal="center" vertical="center" wrapText="1"/>
    </xf>
    <xf numFmtId="0" fontId="33" fillId="2" borderId="47" xfId="16" applyFont="1" applyFill="1" applyBorder="1" applyAlignment="1">
      <alignment horizontal="center" vertical="center" wrapText="1"/>
    </xf>
    <xf numFmtId="0" fontId="33" fillId="2" borderId="7" xfId="16" applyFont="1" applyFill="1" applyBorder="1" applyAlignment="1">
      <alignment horizontal="center" vertical="center" wrapText="1"/>
    </xf>
    <xf numFmtId="0" fontId="33" fillId="2" borderId="48" xfId="16" applyFont="1" applyFill="1" applyBorder="1" applyAlignment="1">
      <alignment horizontal="center" vertical="center" wrapText="1"/>
    </xf>
    <xf numFmtId="0" fontId="33" fillId="2" borderId="49" xfId="16" applyFont="1" applyFill="1" applyBorder="1" applyAlignment="1">
      <alignment horizontal="center" vertical="center" wrapText="1"/>
    </xf>
    <xf numFmtId="0" fontId="33" fillId="2" borderId="14" xfId="16" applyFont="1" applyFill="1" applyBorder="1" applyAlignment="1">
      <alignment horizontal="center" vertical="center" wrapText="1"/>
    </xf>
    <xf numFmtId="0" fontId="33" fillId="2" borderId="50" xfId="16" applyFont="1" applyFill="1" applyBorder="1" applyAlignment="1">
      <alignment horizontal="center" vertical="center" wrapText="1"/>
    </xf>
    <xf numFmtId="0" fontId="33" fillId="2" borderId="10" xfId="16" applyFont="1" applyFill="1" applyBorder="1" applyAlignment="1">
      <alignment horizontal="center" vertical="center" wrapText="1"/>
    </xf>
    <xf numFmtId="0" fontId="33" fillId="2" borderId="51" xfId="16" applyFont="1" applyFill="1" applyBorder="1" applyAlignment="1">
      <alignment horizontal="center" vertical="center" wrapText="1"/>
    </xf>
    <xf numFmtId="0" fontId="33" fillId="2" borderId="9" xfId="16" applyFont="1" applyFill="1" applyBorder="1" applyAlignment="1">
      <alignment horizontal="center" vertical="center" wrapText="1"/>
    </xf>
    <xf numFmtId="0" fontId="33" fillId="2" borderId="15" xfId="16" applyFont="1" applyFill="1" applyBorder="1" applyAlignment="1">
      <alignment horizontal="center" vertical="center" wrapText="1"/>
    </xf>
    <xf numFmtId="0" fontId="33" fillId="2" borderId="52" xfId="16" applyFont="1" applyFill="1" applyBorder="1" applyAlignment="1">
      <alignment horizontal="center" vertical="center" wrapText="1"/>
    </xf>
    <xf numFmtId="0" fontId="33" fillId="2" borderId="53" xfId="16" applyFont="1" applyFill="1" applyBorder="1" applyAlignment="1">
      <alignment horizontal="left" vertical="center"/>
    </xf>
    <xf numFmtId="0" fontId="54" fillId="2" borderId="54" xfId="16" applyFont="1" applyFill="1" applyBorder="1" applyAlignment="1">
      <alignment horizontal="center" vertical="center"/>
    </xf>
    <xf numFmtId="0" fontId="54" fillId="2" borderId="54" xfId="16" applyFont="1" applyFill="1" applyBorder="1" applyAlignment="1">
      <alignment horizontal="center" vertical="center"/>
    </xf>
    <xf numFmtId="0" fontId="33" fillId="2" borderId="55" xfId="16" applyFont="1" applyFill="1" applyBorder="1" applyAlignment="1">
      <alignment horizontal="center" vertical="center" wrapText="1"/>
    </xf>
    <xf numFmtId="0" fontId="33" fillId="2" borderId="56" xfId="16" applyFont="1" applyFill="1" applyBorder="1" applyAlignment="1">
      <alignment horizontal="center" vertical="center" wrapText="1"/>
    </xf>
    <xf numFmtId="0" fontId="33" fillId="2" borderId="57" xfId="16" applyFont="1" applyFill="1" applyBorder="1" applyAlignment="1">
      <alignment horizontal="center" vertical="center" wrapText="1"/>
    </xf>
    <xf numFmtId="0" fontId="33" fillId="2" borderId="58" xfId="16" applyFont="1" applyFill="1" applyBorder="1" applyAlignment="1">
      <alignment horizontal="center" vertical="center" wrapText="1"/>
    </xf>
    <xf numFmtId="0" fontId="33" fillId="2" borderId="59" xfId="16" applyFont="1" applyFill="1" applyBorder="1" applyAlignment="1">
      <alignment horizontal="center" vertical="center" wrapText="1"/>
    </xf>
    <xf numFmtId="0" fontId="33" fillId="2" borderId="60" xfId="16" applyFont="1" applyFill="1" applyBorder="1" applyAlignment="1">
      <alignment horizontal="center" vertical="center" wrapText="1"/>
    </xf>
    <xf numFmtId="0" fontId="33" fillId="2" borderId="61" xfId="16" applyFont="1" applyFill="1" applyBorder="1" applyAlignment="1">
      <alignment horizontal="center" vertical="center" wrapText="1"/>
    </xf>
    <xf numFmtId="0" fontId="33" fillId="2" borderId="62" xfId="16" applyFont="1" applyFill="1" applyBorder="1" applyAlignment="1">
      <alignment horizontal="center" vertical="center" wrapText="1"/>
    </xf>
    <xf numFmtId="0" fontId="33" fillId="2" borderId="60" xfId="16" applyFont="1" applyFill="1" applyBorder="1" applyAlignment="1">
      <alignment horizontal="center" vertical="center" wrapText="1"/>
    </xf>
    <xf numFmtId="0" fontId="33" fillId="2" borderId="63" xfId="16" applyFont="1" applyFill="1" applyBorder="1" applyAlignment="1">
      <alignment horizontal="center" vertical="center" wrapText="1"/>
    </xf>
    <xf numFmtId="0" fontId="33" fillId="2" borderId="64" xfId="16" applyFont="1" applyFill="1" applyBorder="1" applyAlignment="1">
      <alignment horizontal="center" vertical="center" wrapText="1"/>
    </xf>
    <xf numFmtId="0" fontId="33" fillId="2" borderId="65" xfId="16" applyFont="1" applyFill="1" applyBorder="1" applyAlignment="1">
      <alignment horizontal="center" vertical="center" wrapText="1"/>
    </xf>
    <xf numFmtId="0" fontId="33" fillId="2" borderId="61" xfId="16" applyFont="1" applyFill="1" applyBorder="1" applyAlignment="1">
      <alignment horizontal="center" vertical="center" wrapText="1"/>
    </xf>
    <xf numFmtId="0" fontId="33" fillId="2" borderId="25" xfId="16" applyFont="1" applyFill="1" applyBorder="1" applyAlignment="1">
      <alignment horizontal="right" vertical="center"/>
    </xf>
    <xf numFmtId="0" fontId="33" fillId="2" borderId="27" xfId="16" applyFont="1" applyFill="1" applyBorder="1" applyAlignment="1">
      <alignment vertical="center"/>
    </xf>
    <xf numFmtId="0" fontId="33" fillId="2" borderId="26" xfId="16" applyFont="1" applyFill="1" applyBorder="1" applyAlignment="1">
      <alignment vertical="center"/>
    </xf>
    <xf numFmtId="0" fontId="33" fillId="2" borderId="66" xfId="16" applyFont="1" applyFill="1" applyBorder="1" applyAlignment="1">
      <alignment vertical="center"/>
    </xf>
    <xf numFmtId="0" fontId="33" fillId="2" borderId="45" xfId="16" applyFont="1" applyFill="1" applyBorder="1" applyAlignment="1">
      <alignment horizontal="center" vertical="center" wrapText="1"/>
    </xf>
    <xf numFmtId="0" fontId="33" fillId="2" borderId="13" xfId="16" applyFont="1" applyFill="1" applyBorder="1" applyAlignment="1">
      <alignment horizontal="center" vertical="center" wrapText="1"/>
    </xf>
    <xf numFmtId="0" fontId="33" fillId="2" borderId="11" xfId="16" applyFont="1" applyFill="1" applyBorder="1" applyAlignment="1">
      <alignment horizontal="center" vertical="center" wrapText="1"/>
    </xf>
    <xf numFmtId="0" fontId="33" fillId="2" borderId="52" xfId="16" applyFont="1" applyFill="1" applyBorder="1" applyAlignment="1">
      <alignment horizontal="center" vertical="center" wrapText="1"/>
    </xf>
    <xf numFmtId="0" fontId="33" fillId="2" borderId="11" xfId="16" quotePrefix="1" applyFont="1" applyFill="1" applyBorder="1" applyAlignment="1">
      <alignment horizontal="center" vertical="center" wrapText="1"/>
    </xf>
    <xf numFmtId="0" fontId="33" fillId="2" borderId="13" xfId="16" quotePrefix="1" applyFont="1" applyFill="1" applyBorder="1" applyAlignment="1">
      <alignment horizontal="center" vertical="center" wrapText="1"/>
    </xf>
    <xf numFmtId="0" fontId="33" fillId="2" borderId="29" xfId="16" applyFont="1" applyFill="1" applyBorder="1" applyAlignment="1">
      <alignment horizontal="center" vertical="center" wrapText="1"/>
    </xf>
    <xf numFmtId="0" fontId="33" fillId="2" borderId="40" xfId="16" applyFont="1" applyFill="1" applyBorder="1" applyAlignment="1">
      <alignment horizontal="center" vertical="center" wrapText="1"/>
    </xf>
    <xf numFmtId="0" fontId="33" fillId="2" borderId="45" xfId="16" quotePrefix="1" applyFont="1" applyFill="1" applyBorder="1" applyAlignment="1">
      <alignment horizontal="center" vertical="center" wrapText="1"/>
    </xf>
    <xf numFmtId="0" fontId="33" fillId="2" borderId="30" xfId="16" applyFont="1" applyFill="1" applyBorder="1" applyAlignment="1">
      <alignment horizontal="center" vertical="center" wrapText="1"/>
    </xf>
    <xf numFmtId="0" fontId="33" fillId="2" borderId="1" xfId="1" applyFont="1" applyFill="1" applyBorder="1" applyAlignment="1" applyProtection="1">
      <alignment horizontal="center" vertical="center" wrapText="1"/>
      <protection locked="0"/>
    </xf>
    <xf numFmtId="0" fontId="33" fillId="2" borderId="1" xfId="16" applyFont="1" applyFill="1" applyBorder="1" applyAlignment="1">
      <alignment horizontal="left" vertical="center"/>
    </xf>
    <xf numFmtId="0" fontId="33" fillId="2" borderId="31" xfId="16" applyFont="1" applyFill="1" applyBorder="1" applyAlignment="1">
      <alignment horizontal="center" vertical="center"/>
    </xf>
    <xf numFmtId="14" fontId="33" fillId="2" borderId="32" xfId="16" applyNumberFormat="1" applyFont="1" applyFill="1" applyBorder="1" applyAlignment="1">
      <alignment horizontal="center" vertical="center"/>
    </xf>
    <xf numFmtId="1" fontId="33" fillId="2" borderId="33" xfId="16" applyNumberFormat="1" applyFont="1" applyFill="1" applyBorder="1" applyAlignment="1">
      <alignment horizontal="center" vertical="center"/>
    </xf>
    <xf numFmtId="0" fontId="33" fillId="2" borderId="34" xfId="16" applyFont="1" applyFill="1" applyBorder="1" applyAlignment="1">
      <alignment horizontal="center" vertical="center"/>
    </xf>
    <xf numFmtId="0" fontId="33" fillId="2" borderId="32" xfId="16" applyFont="1" applyFill="1" applyBorder="1" applyAlignment="1">
      <alignment horizontal="center" vertical="center"/>
    </xf>
    <xf numFmtId="0" fontId="33" fillId="2" borderId="33" xfId="16" applyFont="1" applyFill="1" applyBorder="1" applyAlignment="1">
      <alignment horizontal="center" vertical="center"/>
    </xf>
    <xf numFmtId="4" fontId="33" fillId="2" borderId="34" xfId="16" applyNumberFormat="1" applyFont="1" applyFill="1" applyBorder="1" applyAlignment="1">
      <alignment horizontal="right" vertical="center" wrapText="1"/>
    </xf>
    <xf numFmtId="4" fontId="33" fillId="2" borderId="32" xfId="16" applyNumberFormat="1" applyFont="1" applyFill="1" applyBorder="1" applyAlignment="1">
      <alignment horizontal="right" vertical="center" wrapText="1"/>
    </xf>
    <xf numFmtId="4" fontId="54" fillId="2" borderId="32" xfId="16" applyNumberFormat="1" applyFont="1" applyFill="1" applyBorder="1" applyAlignment="1">
      <alignment horizontal="right" vertical="center" wrapText="1"/>
    </xf>
    <xf numFmtId="4" fontId="33" fillId="2" borderId="33" xfId="16" applyNumberFormat="1" applyFont="1" applyFill="1" applyBorder="1" applyAlignment="1">
      <alignment horizontal="right" vertical="center" wrapText="1"/>
    </xf>
    <xf numFmtId="3" fontId="33" fillId="2" borderId="32" xfId="16" applyNumberFormat="1" applyFont="1" applyFill="1" applyBorder="1" applyAlignment="1">
      <alignment horizontal="right" vertical="center" wrapText="1"/>
    </xf>
    <xf numFmtId="3" fontId="33" fillId="2" borderId="33" xfId="16" applyNumberFormat="1" applyFont="1" applyFill="1" applyBorder="1" applyAlignment="1">
      <alignment horizontal="right" vertical="center" wrapText="1"/>
    </xf>
    <xf numFmtId="4" fontId="33" fillId="2" borderId="31" xfId="16" applyNumberFormat="1" applyFont="1" applyFill="1" applyBorder="1" applyAlignment="1">
      <alignment horizontal="right" vertical="center" wrapText="1"/>
    </xf>
    <xf numFmtId="3" fontId="33" fillId="2" borderId="0" xfId="16" applyNumberFormat="1" applyFont="1" applyFill="1" applyAlignment="1">
      <alignment horizontal="center" vertical="center"/>
    </xf>
    <xf numFmtId="3" fontId="33" fillId="2" borderId="34" xfId="16" applyNumberFormat="1" applyFont="1" applyFill="1" applyBorder="1" applyAlignment="1">
      <alignment vertical="center"/>
    </xf>
    <xf numFmtId="3" fontId="33" fillId="2" borderId="32" xfId="16" applyNumberFormat="1" applyFont="1" applyFill="1" applyBorder="1" applyAlignment="1">
      <alignment vertical="center"/>
    </xf>
    <xf numFmtId="3" fontId="33" fillId="2" borderId="67" xfId="16" applyNumberFormat="1" applyFont="1" applyFill="1" applyBorder="1" applyAlignment="1">
      <alignment vertical="center"/>
    </xf>
    <xf numFmtId="3" fontId="33" fillId="2" borderId="33" xfId="16" applyNumberFormat="1" applyFont="1" applyFill="1" applyBorder="1" applyAlignment="1">
      <alignment vertical="center"/>
    </xf>
    <xf numFmtId="3" fontId="33" fillId="2" borderId="0" xfId="16" applyNumberFormat="1" applyFont="1" applyFill="1" applyAlignment="1">
      <alignment vertical="center"/>
    </xf>
    <xf numFmtId="0" fontId="33" fillId="2" borderId="1" xfId="1" applyFont="1" applyFill="1" applyBorder="1" applyAlignment="1" applyProtection="1">
      <alignment horizontal="center" vertical="center"/>
      <protection locked="0"/>
    </xf>
    <xf numFmtId="0" fontId="33" fillId="2" borderId="2" xfId="16" applyFont="1" applyFill="1" applyBorder="1" applyAlignment="1">
      <alignment horizontal="center" vertical="center"/>
    </xf>
    <xf numFmtId="14" fontId="33" fillId="2" borderId="1" xfId="16" applyNumberFormat="1" applyFont="1" applyFill="1" applyBorder="1" applyAlignment="1">
      <alignment horizontal="center" vertical="center"/>
    </xf>
    <xf numFmtId="1" fontId="33" fillId="2" borderId="41" xfId="16" applyNumberFormat="1" applyFont="1" applyFill="1" applyBorder="1" applyAlignment="1">
      <alignment horizontal="center" vertical="center"/>
    </xf>
    <xf numFmtId="0" fontId="33" fillId="2" borderId="44" xfId="16" applyFont="1" applyFill="1" applyBorder="1" applyAlignment="1">
      <alignment horizontal="center" vertical="center"/>
    </xf>
    <xf numFmtId="0" fontId="33" fillId="2" borderId="1" xfId="16" applyFont="1" applyFill="1" applyBorder="1" applyAlignment="1">
      <alignment horizontal="center" vertical="center"/>
    </xf>
    <xf numFmtId="0" fontId="33" fillId="2" borderId="41" xfId="16" applyFont="1" applyFill="1" applyBorder="1" applyAlignment="1">
      <alignment horizontal="center" vertical="center"/>
    </xf>
    <xf numFmtId="4" fontId="33" fillId="2" borderId="44" xfId="16" applyNumberFormat="1" applyFont="1" applyFill="1" applyBorder="1" applyAlignment="1">
      <alignment horizontal="right" vertical="center" wrapText="1"/>
    </xf>
    <xf numFmtId="4" fontId="33" fillId="2" borderId="1" xfId="16" applyNumberFormat="1" applyFont="1" applyFill="1" applyBorder="1" applyAlignment="1">
      <alignment horizontal="right" vertical="center" wrapText="1"/>
    </xf>
    <xf numFmtId="4" fontId="54" fillId="2" borderId="1" xfId="16" applyNumberFormat="1" applyFont="1" applyFill="1" applyBorder="1" applyAlignment="1">
      <alignment horizontal="right" vertical="center" wrapText="1"/>
    </xf>
    <xf numFmtId="4" fontId="33" fillId="2" borderId="41" xfId="16" applyNumberFormat="1" applyFont="1" applyFill="1" applyBorder="1" applyAlignment="1">
      <alignment horizontal="right" vertical="center" wrapText="1"/>
    </xf>
    <xf numFmtId="3" fontId="33" fillId="2" borderId="1" xfId="16" applyNumberFormat="1" applyFont="1" applyFill="1" applyBorder="1" applyAlignment="1">
      <alignment horizontal="right" vertical="center" wrapText="1"/>
    </xf>
    <xf numFmtId="3" fontId="33" fillId="2" borderId="41" xfId="16" applyNumberFormat="1" applyFont="1" applyFill="1" applyBorder="1" applyAlignment="1">
      <alignment horizontal="right" vertical="center" wrapText="1"/>
    </xf>
    <xf numFmtId="4" fontId="33" fillId="2" borderId="2" xfId="16" applyNumberFormat="1" applyFont="1" applyFill="1" applyBorder="1" applyAlignment="1">
      <alignment horizontal="right" vertical="center" wrapText="1"/>
    </xf>
    <xf numFmtId="3" fontId="33" fillId="2" borderId="44" xfId="16" applyNumberFormat="1" applyFont="1" applyFill="1" applyBorder="1" applyAlignment="1">
      <alignment vertical="center"/>
    </xf>
    <xf numFmtId="3" fontId="33" fillId="2" borderId="1" xfId="16" applyNumberFormat="1" applyFont="1" applyFill="1" applyBorder="1" applyAlignment="1">
      <alignment vertical="center"/>
    </xf>
    <xf numFmtId="3" fontId="33" fillId="2" borderId="4" xfId="16" applyNumberFormat="1" applyFont="1" applyFill="1" applyBorder="1" applyAlignment="1">
      <alignment vertical="center"/>
    </xf>
    <xf numFmtId="3" fontId="33" fillId="2" borderId="41" xfId="16" applyNumberFormat="1" applyFont="1" applyFill="1" applyBorder="1" applyAlignment="1">
      <alignment vertical="center"/>
    </xf>
    <xf numFmtId="171" fontId="33" fillId="3" borderId="68" xfId="31" applyNumberFormat="1" applyFont="1" applyFill="1" applyBorder="1" applyAlignment="1" applyProtection="1">
      <alignment horizontal="center" vertical="center"/>
      <protection locked="0"/>
    </xf>
    <xf numFmtId="171" fontId="54" fillId="3" borderId="69" xfId="31" applyNumberFormat="1" applyFont="1" applyFill="1" applyBorder="1" applyAlignment="1">
      <alignment horizontal="left" vertical="center"/>
    </xf>
    <xf numFmtId="171" fontId="33" fillId="3" borderId="69" xfId="31" applyNumberFormat="1" applyFont="1" applyFill="1" applyBorder="1" applyAlignment="1">
      <alignment horizontal="left" vertical="center"/>
    </xf>
    <xf numFmtId="171" fontId="33" fillId="3" borderId="69" xfId="31" applyNumberFormat="1" applyFont="1" applyFill="1" applyBorder="1" applyAlignment="1">
      <alignment horizontal="center" vertical="center"/>
    </xf>
    <xf numFmtId="171" fontId="54" fillId="3" borderId="69" xfId="31" applyNumberFormat="1" applyFont="1" applyFill="1" applyBorder="1" applyAlignment="1">
      <alignment horizontal="right" vertical="center" wrapText="1"/>
    </xf>
    <xf numFmtId="0" fontId="52" fillId="2" borderId="0" xfId="29" applyFont="1" applyFill="1" applyAlignment="1">
      <alignment horizontal="center" vertical="center"/>
    </xf>
  </cellXfs>
  <cellStyles count="32">
    <cellStyle name="Comma 2" xfId="5" xr:uid="{C23D0F23-84C0-45D8-BD04-829C1762BE61}"/>
    <cellStyle name="Comma 2 2" xfId="31" xr:uid="{08AFF6B8-00F8-4C2E-94AC-0467200DE070}"/>
    <cellStyle name="Comma 2 6" xfId="21" xr:uid="{A0142117-9CDB-4000-8DD7-D2BD0F05FF12}"/>
    <cellStyle name="Comma 9" xfId="19" xr:uid="{F3DF4772-ADEE-45D3-9F2E-AB848156CAED}"/>
    <cellStyle name="Įprastas" xfId="0" builtinId="0"/>
    <cellStyle name="Kablelis" xfId="9" builtinId="3"/>
    <cellStyle name="Normal 10" xfId="4" xr:uid="{00000000-0005-0000-0000-000001000000}"/>
    <cellStyle name="Normal 10 10" xfId="18" xr:uid="{DD2BD595-A208-4F5C-88AA-ACC072F0239B}"/>
    <cellStyle name="Normal 10 8 2" xfId="14" xr:uid="{E3FBB353-4FF1-4F0F-A668-F962843D52FF}"/>
    <cellStyle name="Normal 11" xfId="3" xr:uid="{00000000-0005-0000-0000-000002000000}"/>
    <cellStyle name="Normal 11 3" xfId="15" xr:uid="{E139443D-9BD0-46D6-A4C0-1F2AC7F4E616}"/>
    <cellStyle name="Normal 11 7 2" xfId="12" xr:uid="{38D58CD6-6E3F-4B38-A551-46EF89762A84}"/>
    <cellStyle name="Normal 13 5" xfId="30" xr:uid="{441DF14D-E825-470C-BC02-1FB71B7A500C}"/>
    <cellStyle name="Normal 2" xfId="11" xr:uid="{F2BDACC1-574B-414C-BF1E-4C9C5A35F73C}"/>
    <cellStyle name="Normal 2 12" xfId="29" xr:uid="{4D8CEDCB-BF5D-4A58-A5F8-31AB7330403B}"/>
    <cellStyle name="Normal 2 2" xfId="2" xr:uid="{00000000-0005-0000-0000-000003000000}"/>
    <cellStyle name="Normal 2 2 2" xfId="16" xr:uid="{8DD63C48-5EC4-499A-A8D9-F23A44F8733D}"/>
    <cellStyle name="Normal 2 2 3 2" xfId="10" xr:uid="{7DA16290-9D50-4CD4-B305-29F528A61D31}"/>
    <cellStyle name="Normal 2 2 4" xfId="6" xr:uid="{3E928B1B-6C10-4838-A1A7-5DE4CBE3D8E3}"/>
    <cellStyle name="Normal 2 9" xfId="22" xr:uid="{BF86A864-90CD-4AE1-BD22-BA07FC5E2459}"/>
    <cellStyle name="Normal 3" xfId="13" xr:uid="{231D8825-6C48-4C38-838D-FDD287D0E41B}"/>
    <cellStyle name="Normal 37 2" xfId="7" xr:uid="{8E67BCE7-C542-40F0-9087-6555A78583B8}"/>
    <cellStyle name="Normal 37 2 2" xfId="8" xr:uid="{CCEF16E6-C15E-40A0-B276-7046A7B6F2A4}"/>
    <cellStyle name="Normal 4" xfId="23" xr:uid="{4879DCE2-F28C-445B-9BA0-71C9EBD10609}"/>
    <cellStyle name="Normal 5" xfId="25" xr:uid="{94FDC6C7-13BE-4094-B5A4-81CD2CB63119}"/>
    <cellStyle name="Normal 6" xfId="27" xr:uid="{84669533-411A-41FB-B84D-8CC30423B6BF}"/>
    <cellStyle name="Paprastas 2" xfId="1" xr:uid="{00000000-0005-0000-0000-000004000000}"/>
    <cellStyle name="Percent 2" xfId="24" xr:uid="{E6A35BAC-A833-4220-BE07-20B30E482D59}"/>
    <cellStyle name="Percent 2 2" xfId="20" xr:uid="{E07F4A5F-65C6-4CB5-BF5D-F2CB88C3FF31}"/>
    <cellStyle name="Percent 3" xfId="26" xr:uid="{2F819AB6-F630-4CE8-840B-D84F5EECFEEE}"/>
    <cellStyle name="Percent 4" xfId="28" xr:uid="{AF37A7BA-AC1B-4F2E-A9CF-F66606DC7A9C}"/>
    <cellStyle name="S11" xfId="17" xr:uid="{CA86F6A7-36C7-4DBF-9F2C-029FF51B36FF}"/>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Ema/vilnius%20economics%20Dropbox/Ve%20Team%20Folder/_Projektai/_KOMUN/Velzio%20KOM/2025%20RAS/Patikra%20VK&#362;/TU%208.1.1/1.Ataskaitinio%20laikotarpio%20RVA%20-%20&#352;ILUMOS.xlsx" TargetMode="External"/><Relationship Id="rId2" Type="http://schemas.openxmlformats.org/officeDocument/2006/relationships/externalLinkPath" Target="file:///C:\Users\Ema\vilnius%20economics%20Dropbox\Ve%20Team%20Folder\_Projektai\_KOMUN\Velzio%20KOM\2025%20RAS\Patikra%20VK&#362;\TU%208.1.1\1.Ataskaitinio%20laikotarpio%20RVA%20-%20&#352;ILUMOS.xlsx" TargetMode="External"/><Relationship Id="rId1" Type="http://schemas.openxmlformats.org/officeDocument/2006/relationships/externalLinkPath" Target="/Users/Ema/vilnius%20economics%20Dropbox/Ve%20Team%20Folder/_Projektai/_KOMUN/Velzio%20KOM/2025%20RAS/Patikra%20VK&#362;/TU%208.1.1/1.Ataskaitinio%20laikotarpio%20RVA%20-%20&#352;ILUMO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Ema/vilnius%20economics%20Dropbox/Ve%20Team%20Folder/_Projektai/_KOMUN/Velzio%20KOM/2025%20RAS/Patikra%20VK&#362;/TU%208.1.1/1.Ataskaitinio%20laikotarpio%20RVA%20-%20VANDENS.xlsx" TargetMode="External"/><Relationship Id="rId2" Type="http://schemas.openxmlformats.org/officeDocument/2006/relationships/externalLinkPath" Target="file:///C:\Users\Ema\vilnius%20economics%20Dropbox\Ve%20Team%20Folder\_Projektai\_KOMUN\Velzio%20KOM\2025%20RAS\Patikra%20VK&#362;\TU%208.1.1\1.Ataskaitinio%20laikotarpio%20RVA%20-%20VANDENS.xlsx" TargetMode="External"/><Relationship Id="rId1" Type="http://schemas.openxmlformats.org/officeDocument/2006/relationships/externalLinkPath" Target="/Users/Ema/vilnius%20economics%20Dropbox/Ve%20Team%20Folder/_Projektai/_KOMUN/Velzio%20KOM/2025%20RAS/Patikra%20VK&#362;/TU%208.1.1/1.Ataskaitinio%20laikotarpio%20RVA%20-%20VANDEN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jolan\Desktop\RAS%20turto%20sarasu%20palyginimas%20-%20&#352;ILUMOS.xlsx" TargetMode="External"/><Relationship Id="rId1" Type="http://schemas.openxmlformats.org/officeDocument/2006/relationships/externalLinkPath" Target="RAS%20turto%20sarasu%20palyginimas%20-%20&#352;ILUM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sheetName val="2"/>
      <sheetName val="5"/>
      <sheetName val="6"/>
      <sheetName val="7"/>
      <sheetName val="8"/>
      <sheetName val="11"/>
      <sheetName val="12"/>
      <sheetName val="Kontrole"/>
      <sheetName val="Nesikliai"/>
    </sheetNames>
    <sheetDataSet>
      <sheetData sheetId="0">
        <row r="10">
          <cell r="E10">
            <v>1034154.271566842</v>
          </cell>
        </row>
      </sheetData>
      <sheetData sheetId="1">
        <row r="1">
          <cell r="BC1">
            <v>576297.25094521325</v>
          </cell>
        </row>
      </sheetData>
      <sheetData sheetId="2">
        <row r="2">
          <cell r="C2" t="str">
            <v>2025 M. ŪKIO SUBJEKTO VEIKLOJE PATIRTŲ SĄNAUDŲ GRUPIŲ IR KATEGORIJŲ (DIDŽIOSIOS KNYGOS) ATASKAITA</v>
          </cell>
        </row>
        <row r="4">
          <cell r="M4" t="str">
            <v>SĄNAUDOS 
IŠ VISO</v>
          </cell>
        </row>
        <row r="6">
          <cell r="M6" t="str">
            <v>Eur</v>
          </cell>
        </row>
        <row r="8">
          <cell r="C8">
            <v>100</v>
          </cell>
          <cell r="M8">
            <v>0</v>
          </cell>
        </row>
        <row r="9">
          <cell r="C9">
            <v>101</v>
          </cell>
          <cell r="M9">
            <v>0</v>
          </cell>
        </row>
        <row r="10">
          <cell r="C10">
            <v>102</v>
          </cell>
          <cell r="M10">
            <v>0</v>
          </cell>
        </row>
        <row r="11">
          <cell r="C11">
            <v>200</v>
          </cell>
          <cell r="M11">
            <v>0</v>
          </cell>
        </row>
        <row r="12">
          <cell r="C12">
            <v>201</v>
          </cell>
          <cell r="M12">
            <v>500919.17651055573</v>
          </cell>
        </row>
        <row r="13">
          <cell r="C13">
            <v>202</v>
          </cell>
          <cell r="M13">
            <v>0</v>
          </cell>
        </row>
        <row r="14">
          <cell r="C14">
            <v>203</v>
          </cell>
          <cell r="M14">
            <v>54899.130000000005</v>
          </cell>
        </row>
        <row r="15">
          <cell r="C15">
            <v>204</v>
          </cell>
          <cell r="M15">
            <v>0</v>
          </cell>
        </row>
        <row r="16">
          <cell r="C16">
            <v>205</v>
          </cell>
          <cell r="M16">
            <v>2948.32</v>
          </cell>
        </row>
        <row r="17">
          <cell r="C17">
            <v>206</v>
          </cell>
          <cell r="M17">
            <v>211014.36</v>
          </cell>
        </row>
        <row r="18">
          <cell r="C18">
            <v>207</v>
          </cell>
          <cell r="M18">
            <v>0</v>
          </cell>
        </row>
        <row r="19">
          <cell r="C19">
            <v>208</v>
          </cell>
          <cell r="M19">
            <v>45165.69</v>
          </cell>
        </row>
        <row r="20">
          <cell r="C20">
            <v>209</v>
          </cell>
          <cell r="M20">
            <v>313.20999999999998</v>
          </cell>
        </row>
        <row r="21">
          <cell r="C21">
            <v>210</v>
          </cell>
          <cell r="M21">
            <v>0</v>
          </cell>
        </row>
        <row r="22">
          <cell r="C22">
            <v>211</v>
          </cell>
          <cell r="M22">
            <v>0</v>
          </cell>
        </row>
        <row r="23">
          <cell r="C23">
            <v>212</v>
          </cell>
          <cell r="M23">
            <v>0</v>
          </cell>
        </row>
        <row r="24">
          <cell r="C24">
            <v>213</v>
          </cell>
          <cell r="M24">
            <v>0</v>
          </cell>
        </row>
        <row r="25">
          <cell r="C25">
            <v>214</v>
          </cell>
          <cell r="M25">
            <v>0</v>
          </cell>
        </row>
        <row r="26">
          <cell r="C26">
            <v>300</v>
          </cell>
          <cell r="M26">
            <v>0</v>
          </cell>
        </row>
        <row r="27">
          <cell r="C27">
            <v>301</v>
          </cell>
          <cell r="M27">
            <v>405585.56999999995</v>
          </cell>
        </row>
        <row r="28">
          <cell r="C28">
            <v>302</v>
          </cell>
          <cell r="M28">
            <v>0</v>
          </cell>
        </row>
        <row r="29">
          <cell r="C29">
            <v>303</v>
          </cell>
          <cell r="M29">
            <v>0</v>
          </cell>
        </row>
        <row r="30">
          <cell r="C30">
            <v>400</v>
          </cell>
          <cell r="M30">
            <v>0</v>
          </cell>
        </row>
        <row r="31">
          <cell r="C31">
            <v>401</v>
          </cell>
          <cell r="M31">
            <v>1209.9000000000087</v>
          </cell>
        </row>
        <row r="32">
          <cell r="C32">
            <v>402</v>
          </cell>
          <cell r="M32">
            <v>125495.27860000001</v>
          </cell>
        </row>
        <row r="33">
          <cell r="C33">
            <v>403</v>
          </cell>
          <cell r="M33">
            <v>0</v>
          </cell>
        </row>
        <row r="34">
          <cell r="C34">
            <v>404</v>
          </cell>
          <cell r="M34">
            <v>0</v>
          </cell>
        </row>
        <row r="35">
          <cell r="C35">
            <v>500</v>
          </cell>
          <cell r="M35">
            <v>0</v>
          </cell>
        </row>
        <row r="36">
          <cell r="C36">
            <v>501</v>
          </cell>
          <cell r="M36">
            <v>0</v>
          </cell>
        </row>
        <row r="37">
          <cell r="C37">
            <v>502</v>
          </cell>
          <cell r="M37">
            <v>0</v>
          </cell>
        </row>
        <row r="38">
          <cell r="C38">
            <v>600</v>
          </cell>
          <cell r="M38">
            <v>0</v>
          </cell>
        </row>
        <row r="39">
          <cell r="C39">
            <v>601</v>
          </cell>
          <cell r="M39">
            <v>688.17</v>
          </cell>
        </row>
        <row r="40">
          <cell r="C40">
            <v>602</v>
          </cell>
          <cell r="M40">
            <v>335.27</v>
          </cell>
        </row>
        <row r="41">
          <cell r="C41">
            <v>603</v>
          </cell>
          <cell r="M41">
            <v>0</v>
          </cell>
        </row>
        <row r="42">
          <cell r="C42">
            <v>604</v>
          </cell>
          <cell r="M42">
            <v>0</v>
          </cell>
        </row>
        <row r="43">
          <cell r="C43">
            <v>605</v>
          </cell>
          <cell r="M43">
            <v>0</v>
          </cell>
        </row>
        <row r="44">
          <cell r="C44">
            <v>606</v>
          </cell>
          <cell r="M44">
            <v>43044.200000000004</v>
          </cell>
        </row>
        <row r="45">
          <cell r="C45">
            <v>700</v>
          </cell>
          <cell r="M45">
            <v>0</v>
          </cell>
        </row>
        <row r="46">
          <cell r="C46">
            <v>701</v>
          </cell>
          <cell r="M46">
            <v>0</v>
          </cell>
        </row>
        <row r="47">
          <cell r="C47">
            <v>702</v>
          </cell>
          <cell r="M47">
            <v>0</v>
          </cell>
        </row>
        <row r="48">
          <cell r="C48">
            <v>703</v>
          </cell>
          <cell r="M48">
            <v>0</v>
          </cell>
        </row>
        <row r="49">
          <cell r="C49">
            <v>704</v>
          </cell>
          <cell r="M49">
            <v>13568.604166666664</v>
          </cell>
        </row>
        <row r="50">
          <cell r="C50">
            <v>705</v>
          </cell>
          <cell r="M50">
            <v>0</v>
          </cell>
        </row>
        <row r="51">
          <cell r="C51">
            <v>706</v>
          </cell>
          <cell r="M51">
            <v>12935.217980110499</v>
          </cell>
        </row>
        <row r="52">
          <cell r="C52">
            <v>707</v>
          </cell>
          <cell r="M52">
            <v>16295.304499999997</v>
          </cell>
        </row>
        <row r="53">
          <cell r="C53">
            <v>708</v>
          </cell>
          <cell r="M53">
            <v>138559.71455058508</v>
          </cell>
        </row>
        <row r="54">
          <cell r="C54">
            <v>709</v>
          </cell>
          <cell r="M54">
            <v>0</v>
          </cell>
        </row>
        <row r="55">
          <cell r="C55">
            <v>710</v>
          </cell>
          <cell r="M55">
            <v>0</v>
          </cell>
        </row>
        <row r="56">
          <cell r="C56">
            <v>711</v>
          </cell>
          <cell r="M56">
            <v>0</v>
          </cell>
        </row>
        <row r="57">
          <cell r="C57">
            <v>712</v>
          </cell>
          <cell r="M57">
            <v>17327.17933333333</v>
          </cell>
        </row>
        <row r="58">
          <cell r="C58">
            <v>713</v>
          </cell>
          <cell r="M58">
            <v>0</v>
          </cell>
        </row>
        <row r="59">
          <cell r="C59">
            <v>714</v>
          </cell>
          <cell r="M59">
            <v>153748.29889143942</v>
          </cell>
        </row>
        <row r="60">
          <cell r="C60">
            <v>715</v>
          </cell>
          <cell r="M60">
            <v>697.44444444444446</v>
          </cell>
        </row>
        <row r="61">
          <cell r="C61">
            <v>716</v>
          </cell>
          <cell r="M61">
            <v>3847.6731249999998</v>
          </cell>
        </row>
        <row r="62">
          <cell r="C62">
            <v>717</v>
          </cell>
          <cell r="M62">
            <v>27685.213750000003</v>
          </cell>
        </row>
        <row r="63">
          <cell r="C63">
            <v>718</v>
          </cell>
          <cell r="M63">
            <v>3398.4940000000001</v>
          </cell>
        </row>
        <row r="64">
          <cell r="C64">
            <v>719</v>
          </cell>
          <cell r="M64">
            <v>1021.5593333333335</v>
          </cell>
        </row>
        <row r="65">
          <cell r="C65">
            <v>720</v>
          </cell>
          <cell r="M65">
            <v>11787.428388888889</v>
          </cell>
        </row>
        <row r="66">
          <cell r="C66">
            <v>721</v>
          </cell>
          <cell r="M66">
            <v>3412.6908650793653</v>
          </cell>
        </row>
        <row r="67">
          <cell r="C67">
            <v>722</v>
          </cell>
          <cell r="M67">
            <v>0</v>
          </cell>
        </row>
        <row r="68">
          <cell r="C68">
            <v>723</v>
          </cell>
          <cell r="M68">
            <v>0</v>
          </cell>
        </row>
        <row r="69">
          <cell r="C69">
            <v>724</v>
          </cell>
          <cell r="M69">
            <v>15610.230476190476</v>
          </cell>
        </row>
        <row r="70">
          <cell r="C70">
            <v>725</v>
          </cell>
          <cell r="M70">
            <v>227.27333333333331</v>
          </cell>
        </row>
        <row r="71">
          <cell r="C71">
            <v>726</v>
          </cell>
          <cell r="M71">
            <v>0</v>
          </cell>
        </row>
        <row r="72">
          <cell r="C72">
            <v>727</v>
          </cell>
          <cell r="M72">
            <v>0</v>
          </cell>
        </row>
        <row r="73">
          <cell r="C73">
            <v>800</v>
          </cell>
          <cell r="M73">
            <v>0</v>
          </cell>
        </row>
        <row r="74">
          <cell r="C74">
            <v>801</v>
          </cell>
          <cell r="M74">
            <v>2543.71</v>
          </cell>
        </row>
        <row r="75">
          <cell r="C75">
            <v>802</v>
          </cell>
          <cell r="M75">
            <v>0</v>
          </cell>
        </row>
        <row r="76">
          <cell r="C76">
            <v>803</v>
          </cell>
          <cell r="M76">
            <v>0</v>
          </cell>
        </row>
        <row r="77">
          <cell r="C77">
            <v>804</v>
          </cell>
          <cell r="M77">
            <v>0</v>
          </cell>
        </row>
        <row r="78">
          <cell r="C78">
            <v>805</v>
          </cell>
          <cell r="M78">
            <v>31245.27</v>
          </cell>
        </row>
        <row r="79">
          <cell r="C79">
            <v>806</v>
          </cell>
          <cell r="M79">
            <v>0</v>
          </cell>
        </row>
        <row r="80">
          <cell r="C80">
            <v>807</v>
          </cell>
          <cell r="M80">
            <v>0</v>
          </cell>
        </row>
        <row r="81">
          <cell r="C81">
            <v>808</v>
          </cell>
          <cell r="M81">
            <v>6798.37</v>
          </cell>
        </row>
        <row r="82">
          <cell r="C82">
            <v>809</v>
          </cell>
          <cell r="M82">
            <v>113007.87000000001</v>
          </cell>
        </row>
        <row r="83">
          <cell r="C83">
            <v>810</v>
          </cell>
          <cell r="M83">
            <v>0</v>
          </cell>
        </row>
        <row r="84">
          <cell r="C84">
            <v>811</v>
          </cell>
          <cell r="M84">
            <v>5077.5400000000009</v>
          </cell>
        </row>
        <row r="85">
          <cell r="C85">
            <v>812</v>
          </cell>
          <cell r="M85">
            <v>0</v>
          </cell>
        </row>
        <row r="86">
          <cell r="C86">
            <v>813</v>
          </cell>
          <cell r="M86">
            <v>0</v>
          </cell>
        </row>
        <row r="87">
          <cell r="C87">
            <v>814</v>
          </cell>
          <cell r="M87">
            <v>0</v>
          </cell>
        </row>
        <row r="88">
          <cell r="C88">
            <v>815</v>
          </cell>
          <cell r="M88">
            <v>176.03</v>
          </cell>
        </row>
        <row r="89">
          <cell r="C89">
            <v>816</v>
          </cell>
          <cell r="M89">
            <v>4091.7599999999998</v>
          </cell>
        </row>
        <row r="90">
          <cell r="C90">
            <v>817</v>
          </cell>
          <cell r="M90">
            <v>22519.82</v>
          </cell>
        </row>
        <row r="91">
          <cell r="C91">
            <v>818</v>
          </cell>
          <cell r="M91">
            <v>23635.909999999996</v>
          </cell>
        </row>
        <row r="92">
          <cell r="C92">
            <v>819</v>
          </cell>
          <cell r="M92">
            <v>51296.599999999991</v>
          </cell>
        </row>
        <row r="93">
          <cell r="C93">
            <v>820</v>
          </cell>
          <cell r="M93">
            <v>7428.8199999999988</v>
          </cell>
        </row>
        <row r="94">
          <cell r="C94">
            <v>821</v>
          </cell>
          <cell r="M94">
            <v>107.2</v>
          </cell>
        </row>
        <row r="95">
          <cell r="C95">
            <v>822</v>
          </cell>
          <cell r="M95">
            <v>31066.609999999993</v>
          </cell>
        </row>
        <row r="96">
          <cell r="C96">
            <v>900</v>
          </cell>
          <cell r="M96">
            <v>0</v>
          </cell>
        </row>
        <row r="97">
          <cell r="C97">
            <v>901</v>
          </cell>
          <cell r="M97">
            <v>921451.11999999988</v>
          </cell>
        </row>
        <row r="98">
          <cell r="C98">
            <v>902</v>
          </cell>
          <cell r="M98">
            <v>22215.896896000009</v>
          </cell>
        </row>
        <row r="99">
          <cell r="C99">
            <v>903</v>
          </cell>
          <cell r="M99">
            <v>0</v>
          </cell>
        </row>
        <row r="100">
          <cell r="C100">
            <v>904</v>
          </cell>
          <cell r="M100">
            <v>3460.0299999999997</v>
          </cell>
        </row>
        <row r="101">
          <cell r="C101">
            <v>905</v>
          </cell>
          <cell r="M101">
            <v>196.22310399999998</v>
          </cell>
        </row>
        <row r="102">
          <cell r="C102">
            <v>906</v>
          </cell>
          <cell r="M102">
            <v>0</v>
          </cell>
        </row>
        <row r="103">
          <cell r="C103">
            <v>907</v>
          </cell>
          <cell r="M103">
            <v>0</v>
          </cell>
        </row>
        <row r="104">
          <cell r="C104">
            <v>908</v>
          </cell>
          <cell r="M104">
            <v>269764.56999999995</v>
          </cell>
        </row>
        <row r="105">
          <cell r="C105">
            <v>909</v>
          </cell>
          <cell r="M105">
            <v>14900.370000000003</v>
          </cell>
        </row>
        <row r="106">
          <cell r="C106">
            <v>1000</v>
          </cell>
          <cell r="M106">
            <v>0</v>
          </cell>
        </row>
        <row r="107">
          <cell r="C107">
            <v>1001</v>
          </cell>
          <cell r="M107">
            <v>271.62</v>
          </cell>
        </row>
        <row r="108">
          <cell r="C108">
            <v>1002</v>
          </cell>
          <cell r="M108">
            <v>0</v>
          </cell>
        </row>
        <row r="109">
          <cell r="C109">
            <v>1003</v>
          </cell>
          <cell r="M109">
            <v>1408.04</v>
          </cell>
        </row>
        <row r="110">
          <cell r="C110">
            <v>1004</v>
          </cell>
          <cell r="M110">
            <v>0</v>
          </cell>
        </row>
        <row r="111">
          <cell r="C111">
            <v>1005</v>
          </cell>
          <cell r="M111">
            <v>-204.74</v>
          </cell>
        </row>
        <row r="112">
          <cell r="C112">
            <v>1006</v>
          </cell>
          <cell r="M112">
            <v>9066.8799999999992</v>
          </cell>
        </row>
        <row r="113">
          <cell r="C113">
            <v>1007</v>
          </cell>
          <cell r="M113">
            <v>513</v>
          </cell>
        </row>
        <row r="114">
          <cell r="C114">
            <v>1100</v>
          </cell>
          <cell r="M114">
            <v>0</v>
          </cell>
        </row>
        <row r="115">
          <cell r="C115">
            <v>1101</v>
          </cell>
          <cell r="M115">
            <v>1289.93</v>
          </cell>
        </row>
        <row r="116">
          <cell r="C116">
            <v>1102</v>
          </cell>
          <cell r="M116">
            <v>17080.91</v>
          </cell>
        </row>
        <row r="117">
          <cell r="C117">
            <v>1103</v>
          </cell>
          <cell r="M117">
            <v>0</v>
          </cell>
        </row>
        <row r="118">
          <cell r="C118">
            <v>1104</v>
          </cell>
          <cell r="M118">
            <v>0</v>
          </cell>
        </row>
        <row r="119">
          <cell r="C119">
            <v>1105</v>
          </cell>
          <cell r="M119">
            <v>0</v>
          </cell>
        </row>
        <row r="120">
          <cell r="C120">
            <v>1200</v>
          </cell>
          <cell r="M120">
            <v>0</v>
          </cell>
        </row>
        <row r="121">
          <cell r="C121">
            <v>1201</v>
          </cell>
          <cell r="M121">
            <v>8926.32</v>
          </cell>
        </row>
        <row r="122">
          <cell r="C122">
            <v>1202</v>
          </cell>
          <cell r="M122">
            <v>1400</v>
          </cell>
        </row>
        <row r="123">
          <cell r="C123">
            <v>1203</v>
          </cell>
          <cell r="M123">
            <v>11819.73</v>
          </cell>
        </row>
        <row r="124">
          <cell r="C124">
            <v>1204</v>
          </cell>
          <cell r="M124">
            <v>2864.39</v>
          </cell>
        </row>
        <row r="125">
          <cell r="C125">
            <v>1205</v>
          </cell>
          <cell r="M125">
            <v>1290.29</v>
          </cell>
        </row>
        <row r="126">
          <cell r="C126">
            <v>1206</v>
          </cell>
          <cell r="M126">
            <v>13647.33</v>
          </cell>
        </row>
        <row r="127">
          <cell r="C127">
            <v>1207</v>
          </cell>
          <cell r="M127">
            <v>0</v>
          </cell>
        </row>
        <row r="128">
          <cell r="C128">
            <v>1208</v>
          </cell>
          <cell r="M128">
            <v>5279.2300000000005</v>
          </cell>
        </row>
        <row r="129">
          <cell r="C129">
            <v>1209</v>
          </cell>
          <cell r="M129">
            <v>434.1</v>
          </cell>
        </row>
        <row r="130">
          <cell r="C130">
            <v>1210</v>
          </cell>
          <cell r="M130">
            <v>18537.650000000005</v>
          </cell>
        </row>
        <row r="131">
          <cell r="C131">
            <v>1300</v>
          </cell>
          <cell r="M131">
            <v>0</v>
          </cell>
        </row>
        <row r="132">
          <cell r="C132">
            <v>1301</v>
          </cell>
          <cell r="M132">
            <v>0</v>
          </cell>
        </row>
        <row r="133">
          <cell r="C133">
            <v>1302</v>
          </cell>
          <cell r="M133">
            <v>0</v>
          </cell>
        </row>
        <row r="134">
          <cell r="C134">
            <v>1303</v>
          </cell>
          <cell r="M134">
            <v>0</v>
          </cell>
        </row>
        <row r="135">
          <cell r="C135">
            <v>1304</v>
          </cell>
          <cell r="M135">
            <v>0</v>
          </cell>
        </row>
        <row r="136">
          <cell r="C136">
            <v>1305</v>
          </cell>
          <cell r="M136">
            <v>0</v>
          </cell>
        </row>
        <row r="137">
          <cell r="C137">
            <v>1306</v>
          </cell>
          <cell r="M137">
            <v>6435.7800000000007</v>
          </cell>
        </row>
        <row r="138">
          <cell r="C138">
            <v>1307</v>
          </cell>
          <cell r="M138">
            <v>0</v>
          </cell>
        </row>
        <row r="139">
          <cell r="C139">
            <v>1308</v>
          </cell>
          <cell r="M139">
            <v>0</v>
          </cell>
        </row>
        <row r="140">
          <cell r="C140">
            <v>1309</v>
          </cell>
          <cell r="M140">
            <v>0</v>
          </cell>
        </row>
        <row r="141">
          <cell r="C141">
            <v>1400</v>
          </cell>
          <cell r="M141">
            <v>0</v>
          </cell>
        </row>
        <row r="142">
          <cell r="C142">
            <v>1401</v>
          </cell>
          <cell r="M142">
            <v>0</v>
          </cell>
        </row>
        <row r="143">
          <cell r="C143">
            <v>1402</v>
          </cell>
          <cell r="M143">
            <v>0</v>
          </cell>
        </row>
        <row r="144">
          <cell r="C144">
            <v>1500</v>
          </cell>
          <cell r="M144">
            <v>0</v>
          </cell>
        </row>
        <row r="145">
          <cell r="C145">
            <v>1501</v>
          </cell>
          <cell r="M145">
            <v>2585.9700000000003</v>
          </cell>
        </row>
        <row r="146">
          <cell r="C146">
            <v>1502</v>
          </cell>
          <cell r="M146">
            <v>976.66</v>
          </cell>
        </row>
        <row r="147">
          <cell r="C147">
            <v>1503</v>
          </cell>
          <cell r="M147">
            <v>624.12</v>
          </cell>
        </row>
        <row r="148">
          <cell r="C148">
            <v>1504</v>
          </cell>
          <cell r="M148">
            <v>1000</v>
          </cell>
        </row>
        <row r="149">
          <cell r="C149">
            <v>1505</v>
          </cell>
          <cell r="M149">
            <v>0</v>
          </cell>
        </row>
        <row r="150">
          <cell r="C150">
            <v>1506</v>
          </cell>
          <cell r="M150">
            <v>0</v>
          </cell>
        </row>
        <row r="151">
          <cell r="C151">
            <v>1507</v>
          </cell>
          <cell r="M151">
            <v>0</v>
          </cell>
        </row>
        <row r="152">
          <cell r="C152">
            <v>1508</v>
          </cell>
          <cell r="M152">
            <v>1.29</v>
          </cell>
        </row>
        <row r="153">
          <cell r="C153">
            <v>1509</v>
          </cell>
          <cell r="M153">
            <v>0</v>
          </cell>
        </row>
        <row r="154">
          <cell r="C154">
            <v>1510</v>
          </cell>
          <cell r="M154">
            <v>0</v>
          </cell>
        </row>
        <row r="155">
          <cell r="C155">
            <v>1511</v>
          </cell>
          <cell r="M155">
            <v>0</v>
          </cell>
        </row>
        <row r="156">
          <cell r="C156">
            <v>1512</v>
          </cell>
          <cell r="M156">
            <v>8179.61</v>
          </cell>
        </row>
        <row r="157">
          <cell r="C157">
            <v>1513</v>
          </cell>
          <cell r="M157">
            <v>0</v>
          </cell>
        </row>
        <row r="158">
          <cell r="C158">
            <v>1514</v>
          </cell>
          <cell r="M158">
            <v>0</v>
          </cell>
        </row>
        <row r="159">
          <cell r="C159">
            <v>1515</v>
          </cell>
          <cell r="M159">
            <v>22515.22</v>
          </cell>
        </row>
        <row r="160">
          <cell r="C160">
            <v>1516</v>
          </cell>
          <cell r="M160">
            <v>76902.67</v>
          </cell>
        </row>
        <row r="161">
          <cell r="K161">
            <v>447632.02368927788</v>
          </cell>
          <cell r="M161">
            <v>3555570.3222489613</v>
          </cell>
        </row>
        <row r="163">
          <cell r="M163">
            <v>56.662500000000001</v>
          </cell>
        </row>
      </sheetData>
      <sheetData sheetId="3">
        <row r="2">
          <cell r="Y2" t="str">
            <v>TS_1GAM-KAT</v>
          </cell>
          <cell r="Z2" t="str">
            <v>TS_1GAM-KOG</v>
          </cell>
          <cell r="AA2" t="str">
            <v>TS_1PIK-KAT</v>
          </cell>
          <cell r="AB2" t="str">
            <v>TS_1PIK-KOG</v>
          </cell>
          <cell r="AC2" t="str">
            <v>TS_2PER</v>
          </cell>
          <cell r="AD2" t="str">
            <v>TS_2BAL</v>
          </cell>
          <cell r="AE2" t="str">
            <v>TS_2TER</v>
          </cell>
          <cell r="AF2" t="str">
            <v>TS_3MAŽ</v>
          </cell>
          <cell r="AG2" t="str">
            <v>TS_4KVT</v>
          </cell>
          <cell r="AH2" t="str">
            <v>TS_4KVG</v>
          </cell>
          <cell r="AI2" t="str">
            <v>TS_4KVP</v>
          </cell>
          <cell r="AJ2" t="str">
            <v>TS_5NKVP</v>
          </cell>
          <cell r="AK2" t="str">
            <v>TS_6SIP</v>
          </cell>
          <cell r="AL2" t="str">
            <v>TS_6SIR</v>
          </cell>
          <cell r="AM2" t="str">
            <v>TS_7ATL</v>
          </cell>
          <cell r="AN2" t="str">
            <v>TS_8ELE</v>
          </cell>
          <cell r="AO2" t="str">
            <v>TS_9KITA</v>
          </cell>
          <cell r="AP2" t="str">
            <v>TS_9KITA2</v>
          </cell>
          <cell r="AQ2" t="str">
            <v>TS_9KITA3</v>
          </cell>
          <cell r="AR2" t="str">
            <v>TS_9KITA4</v>
          </cell>
        </row>
        <row r="163">
          <cell r="D163">
            <v>2370300.3397275344</v>
          </cell>
          <cell r="Y163">
            <v>1028979.5938655478</v>
          </cell>
          <cell r="Z163">
            <v>0</v>
          </cell>
          <cell r="AA163">
            <v>0</v>
          </cell>
          <cell r="AB163">
            <v>0</v>
          </cell>
          <cell r="AC163">
            <v>126094.05127426215</v>
          </cell>
          <cell r="AD163">
            <v>0</v>
          </cell>
          <cell r="AE163">
            <v>0</v>
          </cell>
          <cell r="AF163">
            <v>21454.102432318887</v>
          </cell>
          <cell r="AG163">
            <v>0</v>
          </cell>
          <cell r="AH163">
            <v>0</v>
          </cell>
          <cell r="AI163">
            <v>0</v>
          </cell>
          <cell r="AJ163">
            <v>0</v>
          </cell>
          <cell r="AK163">
            <v>3261.6125439507882</v>
          </cell>
          <cell r="AL163">
            <v>0</v>
          </cell>
          <cell r="AM163">
            <v>0</v>
          </cell>
          <cell r="AN163">
            <v>565136.95790342428</v>
          </cell>
          <cell r="AO163">
            <v>0</v>
          </cell>
          <cell r="AP163">
            <v>0</v>
          </cell>
          <cell r="AQ163">
            <v>625374.02170803049</v>
          </cell>
          <cell r="AR163">
            <v>0</v>
          </cell>
        </row>
      </sheetData>
      <sheetData sheetId="4">
        <row r="2">
          <cell r="E2" t="str">
            <v>NS_1NS</v>
          </cell>
          <cell r="F2" t="str">
            <v>NS_2NS</v>
          </cell>
          <cell r="G2" t="str">
            <v>NS_3NS</v>
          </cell>
          <cell r="H2" t="str">
            <v>NS_4NS</v>
          </cell>
          <cell r="I2" t="str">
            <v>NS_5NS</v>
          </cell>
          <cell r="J2" t="str">
            <v>NS_6NS</v>
          </cell>
          <cell r="K2" t="str">
            <v>NS_7NS</v>
          </cell>
          <cell r="L2" t="str">
            <v>NS_8NS</v>
          </cell>
          <cell r="M2" t="str">
            <v>NS_9NS</v>
          </cell>
          <cell r="N2" t="str">
            <v>NS_10NS</v>
          </cell>
          <cell r="O2" t="str">
            <v>NS_11NS</v>
          </cell>
          <cell r="P2" t="str">
            <v>NS_12NS</v>
          </cell>
          <cell r="Q2" t="str">
            <v>NS_13NS</v>
          </cell>
          <cell r="R2" t="str">
            <v>NS_14NS</v>
          </cell>
          <cell r="S2" t="str">
            <v>NS_15NS</v>
          </cell>
        </row>
        <row r="162">
          <cell r="D162">
            <v>338997.85371302627</v>
          </cell>
          <cell r="E162">
            <v>338997.85371302627</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row>
      </sheetData>
      <sheetData sheetId="5">
        <row r="163">
          <cell r="E163">
            <v>43227.489459450269</v>
          </cell>
          <cell r="F163">
            <v>0</v>
          </cell>
          <cell r="G163">
            <v>0</v>
          </cell>
          <cell r="H163">
            <v>0</v>
          </cell>
          <cell r="I163">
            <v>27531.895158480238</v>
          </cell>
          <cell r="J163">
            <v>0</v>
          </cell>
          <cell r="K163">
            <v>0</v>
          </cell>
          <cell r="L163">
            <v>0</v>
          </cell>
          <cell r="M163">
            <v>0</v>
          </cell>
          <cell r="N163">
            <v>0</v>
          </cell>
          <cell r="O163">
            <v>0</v>
          </cell>
          <cell r="P163">
            <v>0</v>
          </cell>
          <cell r="Q163">
            <v>332.27035899988175</v>
          </cell>
          <cell r="R163">
            <v>0</v>
          </cell>
          <cell r="S163">
            <v>0</v>
          </cell>
          <cell r="T163">
            <v>262595.9952152585</v>
          </cell>
          <cell r="W163">
            <v>5310.2035208373036</v>
          </cell>
        </row>
      </sheetData>
      <sheetData sheetId="6">
        <row r="10">
          <cell r="E10">
            <v>198060.04681444223</v>
          </cell>
        </row>
        <row r="49">
          <cell r="D49">
            <v>0</v>
          </cell>
        </row>
        <row r="50">
          <cell r="D50">
            <v>0</v>
          </cell>
        </row>
        <row r="51">
          <cell r="D51">
            <v>0</v>
          </cell>
        </row>
        <row r="52">
          <cell r="D52">
            <v>0</v>
          </cell>
        </row>
        <row r="53">
          <cell r="D53">
            <v>0</v>
          </cell>
        </row>
        <row r="54">
          <cell r="D54">
            <v>0</v>
          </cell>
        </row>
        <row r="55">
          <cell r="D55">
            <v>0</v>
          </cell>
        </row>
        <row r="56">
          <cell r="D56">
            <v>0</v>
          </cell>
        </row>
        <row r="57">
          <cell r="D57">
            <v>0</v>
          </cell>
        </row>
        <row r="58">
          <cell r="D58">
            <v>0</v>
          </cell>
        </row>
        <row r="59">
          <cell r="D59">
            <v>0</v>
          </cell>
        </row>
        <row r="60">
          <cell r="D60">
            <v>0</v>
          </cell>
        </row>
        <row r="61">
          <cell r="D61">
            <v>0</v>
          </cell>
        </row>
        <row r="62">
          <cell r="D62">
            <v>0</v>
          </cell>
        </row>
        <row r="63">
          <cell r="D63">
            <v>0</v>
          </cell>
        </row>
        <row r="64">
          <cell r="D64">
            <v>0</v>
          </cell>
        </row>
        <row r="65">
          <cell r="D65">
            <v>0</v>
          </cell>
        </row>
        <row r="66">
          <cell r="D66">
            <v>0</v>
          </cell>
        </row>
        <row r="67">
          <cell r="D67">
            <v>0</v>
          </cell>
        </row>
        <row r="68">
          <cell r="D68">
            <v>0</v>
          </cell>
        </row>
        <row r="69">
          <cell r="D69">
            <v>221.71050000000002</v>
          </cell>
        </row>
        <row r="70">
          <cell r="D70">
            <v>0</v>
          </cell>
        </row>
        <row r="71">
          <cell r="D71">
            <v>0</v>
          </cell>
        </row>
        <row r="72">
          <cell r="D72">
            <v>0</v>
          </cell>
        </row>
        <row r="73">
          <cell r="D73">
            <v>0</v>
          </cell>
        </row>
        <row r="74">
          <cell r="D74">
            <v>0</v>
          </cell>
        </row>
        <row r="75">
          <cell r="D75">
            <v>0</v>
          </cell>
        </row>
        <row r="164">
          <cell r="D164">
            <v>398640.10511912196</v>
          </cell>
          <cell r="E164">
            <v>59919.466619839433</v>
          </cell>
          <cell r="F164">
            <v>0</v>
          </cell>
          <cell r="G164">
            <v>0</v>
          </cell>
          <cell r="H164">
            <v>0</v>
          </cell>
          <cell r="I164">
            <v>43084.98651752327</v>
          </cell>
          <cell r="J164">
            <v>0</v>
          </cell>
          <cell r="K164">
            <v>0</v>
          </cell>
          <cell r="L164">
            <v>6490.548675656526</v>
          </cell>
          <cell r="M164">
            <v>0</v>
          </cell>
          <cell r="N164">
            <v>0</v>
          </cell>
          <cell r="O164">
            <v>0</v>
          </cell>
          <cell r="P164">
            <v>0</v>
          </cell>
          <cell r="Q164">
            <v>1087.2639389039152</v>
          </cell>
          <cell r="R164">
            <v>0</v>
          </cell>
          <cell r="S164">
            <v>0</v>
          </cell>
          <cell r="T164">
            <v>156929.72048518012</v>
          </cell>
          <cell r="W164">
            <v>131128.11888201872</v>
          </cell>
        </row>
      </sheetData>
      <sheetData sheetId="7">
        <row r="99">
          <cell r="U99">
            <v>362731.29174593906</v>
          </cell>
        </row>
      </sheetData>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sheetName val="3"/>
      <sheetName val="4"/>
      <sheetName val="5"/>
      <sheetName val="6"/>
      <sheetName val="7"/>
      <sheetName val="8"/>
      <sheetName val="9"/>
      <sheetName val="10"/>
      <sheetName val="11"/>
    </sheetNames>
    <sheetDataSet>
      <sheetData sheetId="0" refreshError="1"/>
      <sheetData sheetId="1">
        <row r="11">
          <cell r="D11">
            <v>735.3365682000001</v>
          </cell>
        </row>
        <row r="56">
          <cell r="D56">
            <v>425.98376718751905</v>
          </cell>
        </row>
        <row r="91">
          <cell r="D91">
            <v>0</v>
          </cell>
        </row>
      </sheetData>
      <sheetData sheetId="2">
        <row r="13">
          <cell r="D13">
            <v>408.75377999999995</v>
          </cell>
        </row>
        <row r="23">
          <cell r="D23">
            <v>3126.9673379230371</v>
          </cell>
        </row>
        <row r="29">
          <cell r="F29">
            <v>109.10837516741705</v>
          </cell>
          <cell r="G29">
            <v>41.270294029776082</v>
          </cell>
          <cell r="H29">
            <v>37.044913058022523</v>
          </cell>
          <cell r="J29">
            <v>165.57598208969628</v>
          </cell>
          <cell r="K29">
            <v>135.48400902342485</v>
          </cell>
          <cell r="L29">
            <v>46.505950744575479</v>
          </cell>
          <cell r="M29">
            <v>0</v>
          </cell>
          <cell r="O29">
            <v>28.194186401665014</v>
          </cell>
          <cell r="P29">
            <v>1199.1300439096387</v>
          </cell>
          <cell r="Q29">
            <v>625.0952173036809</v>
          </cell>
        </row>
        <row r="30">
          <cell r="C30" t="str">
            <v>Geriamojo vandens įsigijimo sąnaudos</v>
          </cell>
          <cell r="D30">
            <v>1.2099000000000002</v>
          </cell>
        </row>
        <row r="31">
          <cell r="C31" t="str">
            <v xml:space="preserve">Nuotekų tvarkymo paslaugų pirkimo sąnaudos </v>
          </cell>
          <cell r="D31">
            <v>125.49527860000001</v>
          </cell>
        </row>
        <row r="32">
          <cell r="C32" t="str">
            <v>Nuotekų tvarkymo paslaugų pirkimo sąnaudos</v>
          </cell>
          <cell r="D32">
            <v>125.49527860000001</v>
          </cell>
        </row>
        <row r="33">
          <cell r="C33" t="str">
            <v>Dumblo tvarkymo paslaugų pirkimo sąnaudos</v>
          </cell>
          <cell r="D33">
            <v>0</v>
          </cell>
        </row>
        <row r="34">
          <cell r="C34" t="str">
            <v>Elektros energijos sąnaudos</v>
          </cell>
          <cell r="D34">
            <v>405.58556999999996</v>
          </cell>
        </row>
        <row r="35">
          <cell r="C35" t="str">
            <v>Elektros energija siurbliams,  orapūtėms, maišyklėms ir kitiems technologiniams įrenginiams</v>
          </cell>
          <cell r="D35">
            <v>405.58556999999996</v>
          </cell>
        </row>
        <row r="36">
          <cell r="C36" t="str">
            <v>Patalpų šildymo, apšvietimo, vėdinimo ir eksploatacijos elektros energijos sąnaudos</v>
          </cell>
          <cell r="D36">
            <v>0</v>
          </cell>
        </row>
        <row r="37">
          <cell r="C37" t="str">
            <v>Technologinių medžiagų ir technologinio kuro sąnaudos</v>
          </cell>
          <cell r="D37">
            <v>921.8468765105556</v>
          </cell>
        </row>
        <row r="38">
          <cell r="C38" t="str">
            <v>Technologinių medžiagų sąnaudos</v>
          </cell>
          <cell r="D38">
            <v>921.8468765105556</v>
          </cell>
        </row>
        <row r="39">
          <cell r="C39" t="str">
            <v>Technologinio kuro sąnaudos</v>
          </cell>
          <cell r="D39">
            <v>0</v>
          </cell>
        </row>
        <row r="40">
          <cell r="C40" t="str">
            <v>Kuro transportui sąnaudos</v>
          </cell>
          <cell r="D40">
            <v>44.017179999999996</v>
          </cell>
        </row>
        <row r="41">
          <cell r="C41" t="str">
            <v xml:space="preserve">Kuras mašinoms ir gamybiniam transportui (asenizacijos transporto priemonėms, transportui dumblui, vandeniui vežti, autobusams žmonėms vežti) </v>
          </cell>
          <cell r="D41">
            <v>44.017179999999996</v>
          </cell>
        </row>
        <row r="42">
          <cell r="C42" t="str">
            <v>Kuras lengviesiems automobiliams</v>
          </cell>
          <cell r="D42">
            <v>0</v>
          </cell>
        </row>
        <row r="43">
          <cell r="C43" t="str">
            <v>Šilumos energijos sąnaudos</v>
          </cell>
          <cell r="D43">
            <v>0</v>
          </cell>
        </row>
        <row r="44">
          <cell r="C44" t="str">
            <v>Šilumos energijos patalpų šildymui sąnaudos</v>
          </cell>
          <cell r="D44">
            <v>0</v>
          </cell>
        </row>
        <row r="45">
          <cell r="C45" t="str">
            <v>Einamojo remonto ir aptarnavimo sąnaudos</v>
          </cell>
          <cell r="D45">
            <v>95.639309999999995</v>
          </cell>
        </row>
        <row r="46">
          <cell r="C46" t="str">
            <v>Remonto medžiagų ir detalių  sąnaudos</v>
          </cell>
          <cell r="D46">
            <v>28.877010000000002</v>
          </cell>
        </row>
        <row r="47">
          <cell r="C47" t="str">
            <v>Remonto ir aptarnavimo paslaugų pirkimo sąnaudos</v>
          </cell>
          <cell r="D47">
            <v>20.019489999999994</v>
          </cell>
        </row>
        <row r="48">
          <cell r="C48" t="str">
            <v xml:space="preserve">   Metrologinės patikros sąnaudos</v>
          </cell>
          <cell r="D48">
            <v>11.237540000000001</v>
          </cell>
        </row>
        <row r="49">
          <cell r="C49" t="str">
            <v xml:space="preserve">   Avarijų šalinimo sąnaudos</v>
          </cell>
          <cell r="D49">
            <v>12.324159999999999</v>
          </cell>
        </row>
        <row r="50">
          <cell r="C50" t="str">
            <v xml:space="preserve">Kitos techninio aptarnavimo ir patikros (kėlimo mechanizmų, energetikos įrenginių) paslaugos </v>
          </cell>
          <cell r="D50">
            <v>23.181109999999997</v>
          </cell>
        </row>
        <row r="51">
          <cell r="C51" t="str">
            <v>Nusidėvėjimo (amortizacijos) sąnaudos</v>
          </cell>
          <cell r="D51">
            <v>49.797708053489842</v>
          </cell>
        </row>
        <row r="52">
          <cell r="C52" t="str">
            <v>Personalo sąnaudos</v>
          </cell>
          <cell r="D52">
            <v>607.12962856385161</v>
          </cell>
        </row>
        <row r="53">
          <cell r="C53" t="str">
            <v xml:space="preserve">   Darbo užmokesčio sąnaudos</v>
          </cell>
          <cell r="D53">
            <v>588.65975000000003</v>
          </cell>
        </row>
        <row r="54">
          <cell r="C54" t="str">
            <v xml:space="preserve">   Darbdavio įmokų VSDFV ir kitų darbdavio įmokų VSDFV sąnaudos</v>
          </cell>
          <cell r="D54">
            <v>10.978368563851697</v>
          </cell>
        </row>
        <row r="55">
          <cell r="C55" t="str">
            <v xml:space="preserve">   Darbo saugos sąnaudos</v>
          </cell>
          <cell r="D55">
            <v>3.2899000000000003</v>
          </cell>
        </row>
        <row r="56">
          <cell r="C56" t="str">
            <v>Personalo mokymų sąnaudos</v>
          </cell>
          <cell r="D56">
            <v>0.78578000000000003</v>
          </cell>
        </row>
        <row r="57">
          <cell r="C57" t="str">
            <v xml:space="preserve">   Kitos personalo sąnaudos</v>
          </cell>
          <cell r="D57">
            <v>3.4158299999999966</v>
          </cell>
        </row>
        <row r="58">
          <cell r="C58" t="str">
            <v>Mokesčių sąnaudos</v>
          </cell>
          <cell r="D58">
            <v>53.486469999999997</v>
          </cell>
        </row>
        <row r="59">
          <cell r="C59" t="str">
            <v xml:space="preserve">   Mokesčio už valstybinius gamtos išteklius sąnaudos</v>
          </cell>
          <cell r="D59">
            <v>37.594000000000001</v>
          </cell>
        </row>
        <row r="60">
          <cell r="C60" t="str">
            <v xml:space="preserve">   Mokesčio už taršą sąnaudos</v>
          </cell>
          <cell r="D60">
            <v>5.2270000000000003</v>
          </cell>
        </row>
        <row r="61">
          <cell r="C61" t="str">
            <v xml:space="preserve">   Nekilnojamojo turto mokesčio sąnaudos</v>
          </cell>
          <cell r="D61">
            <v>0</v>
          </cell>
        </row>
        <row r="62">
          <cell r="C62" t="str">
            <v xml:space="preserve">   Žemės nuomos mokesčio sąnaudos</v>
          </cell>
          <cell r="D62">
            <v>0.27162000000000003</v>
          </cell>
        </row>
        <row r="63">
          <cell r="C63" t="str">
            <v>Įmokos garantiniam vandens tiekėjui</v>
          </cell>
          <cell r="D63">
            <v>0</v>
          </cell>
        </row>
        <row r="64">
          <cell r="C64" t="str">
            <v xml:space="preserve">   Kitų mokesčių sąnaudos</v>
          </cell>
          <cell r="D64">
            <v>10.393849999999999</v>
          </cell>
        </row>
        <row r="65">
          <cell r="C65" t="str">
            <v>Finansinės sąnaudos</v>
          </cell>
          <cell r="D65">
            <v>0.15140999999999999</v>
          </cell>
        </row>
        <row r="66">
          <cell r="C66" t="str">
            <v xml:space="preserve">   Banko paslaugų (komisinių) sąnaudos			</v>
          </cell>
          <cell r="D66">
            <v>0.15140999999999999</v>
          </cell>
        </row>
        <row r="67">
          <cell r="C67" t="str">
            <v xml:space="preserve">   Kitos finansinės sąnaudos</v>
          </cell>
          <cell r="D67">
            <v>0</v>
          </cell>
        </row>
        <row r="68">
          <cell r="C68" t="str">
            <v>Administracinės sąnaudos</v>
          </cell>
          <cell r="D68">
            <v>40.922689999999989</v>
          </cell>
        </row>
        <row r="69">
          <cell r="C69" t="str">
            <v xml:space="preserve">   Teisinių paslaugų pirkimo sąnaudos</v>
          </cell>
          <cell r="D69">
            <v>0</v>
          </cell>
        </row>
        <row r="70">
          <cell r="C70" t="str">
            <v xml:space="preserve">   Žyminio mokesčio sąnaudos			</v>
          </cell>
          <cell r="D70">
            <v>0</v>
          </cell>
        </row>
        <row r="71">
          <cell r="C71" t="str">
            <v xml:space="preserve">   Konsultacinių paslaugų pirkimo sąnaudos			</v>
          </cell>
          <cell r="D71">
            <v>1.4</v>
          </cell>
        </row>
        <row r="72">
          <cell r="C72" t="str">
            <v xml:space="preserve">   Ryšių paslaugų sąnaudos			</v>
          </cell>
          <cell r="D72">
            <v>5.7489599999999994</v>
          </cell>
        </row>
        <row r="73">
          <cell r="C73" t="str">
            <v xml:space="preserve">   Pašto, pasiuntinių paslaugų sąnaudos			</v>
          </cell>
          <cell r="D73">
            <v>0.48129</v>
          </cell>
        </row>
        <row r="74">
          <cell r="C74" t="str">
            <v xml:space="preserve">  Kanceliarinės sąnaudos			</v>
          </cell>
          <cell r="D74">
            <v>0.33368999999999993</v>
          </cell>
        </row>
        <row r="75">
          <cell r="C75" t="str">
            <v xml:space="preserve">   Org. inventoriaus aptarnavimo, remonto paslaugų pirkimo sąnaudos		</v>
          </cell>
          <cell r="D75">
            <v>1.6348400000000001</v>
          </cell>
        </row>
        <row r="76">
          <cell r="C76" t="str">
            <v xml:space="preserve">   Profesinės literatūros, spaudos sąnaudos			</v>
          </cell>
          <cell r="D76">
            <v>0</v>
          </cell>
        </row>
        <row r="77">
          <cell r="C77" t="str">
            <v xml:space="preserve">   Patalpų priežiūros paslaugų pirkimo sąnaudos</v>
          </cell>
          <cell r="D77">
            <v>0</v>
          </cell>
        </row>
        <row r="78">
          <cell r="C78" t="str">
            <v xml:space="preserve">   Apskaitos ir audito paslaugų pirkimo sąnaudos</v>
          </cell>
          <cell r="D78">
            <v>0</v>
          </cell>
        </row>
        <row r="79">
          <cell r="C79" t="str">
            <v xml:space="preserve">   Transporto paslaugų pirkimo sąnaudos</v>
          </cell>
          <cell r="D79">
            <v>7.4288199999999991</v>
          </cell>
        </row>
        <row r="80">
          <cell r="C80" t="str">
            <v xml:space="preserve">   Įmokų administravimo paslaugų sąnaudos</v>
          </cell>
          <cell r="D80">
            <v>6.4357800000000012</v>
          </cell>
        </row>
        <row r="81">
          <cell r="C81" t="str">
            <v xml:space="preserve">   Vartotojų informavimo paslaugų pirkimo sąnaudos</v>
          </cell>
          <cell r="D81">
            <v>0</v>
          </cell>
        </row>
        <row r="82">
          <cell r="C82" t="str">
            <v xml:space="preserve">   Kitos administravimo sąnaudos.</v>
          </cell>
          <cell r="D82">
            <v>17.459309999999995</v>
          </cell>
        </row>
        <row r="83">
          <cell r="C83" t="str">
            <v>Rinkodaros ir pardavimų sąnaudos</v>
          </cell>
          <cell r="D83">
            <v>0</v>
          </cell>
        </row>
        <row r="84">
          <cell r="C84" t="str">
            <v>Kitos sąnaudos</v>
          </cell>
          <cell r="D84">
            <v>42.126950000000008</v>
          </cell>
        </row>
        <row r="85">
          <cell r="C85" t="str">
            <v xml:space="preserve">   Turto nuomos sąnaudos</v>
          </cell>
          <cell r="D85">
            <v>3.73176</v>
          </cell>
        </row>
        <row r="86">
          <cell r="C86" t="str">
            <v>Draudimo sąnaudos</v>
          </cell>
          <cell r="D86">
            <v>2.4378299999999999</v>
          </cell>
        </row>
        <row r="87">
          <cell r="C87" t="str">
            <v xml:space="preserve">   Laboratorinių tyrimų pirkimo sąnaudos</v>
          </cell>
          <cell r="D87">
            <v>22.172220000000003</v>
          </cell>
        </row>
        <row r="88">
          <cell r="C88" t="str">
            <v>Kitų paslaugų   pirkimo sąnaudos</v>
          </cell>
          <cell r="D88">
            <v>5.96333</v>
          </cell>
        </row>
        <row r="89">
          <cell r="C89" t="str">
            <v>Kitos pastoviosios sąnaudos</v>
          </cell>
          <cell r="D89">
            <v>0</v>
          </cell>
        </row>
        <row r="90">
          <cell r="C90" t="str">
            <v>Trumpalaikio turto (vandens ir nuotekų apskaitos prietaisai) nurašymo sąnaudos</v>
          </cell>
          <cell r="D90">
            <v>6.7983700000000002</v>
          </cell>
        </row>
        <row r="91">
          <cell r="C91" t="str">
            <v>Kitos kintamosios sąnaudos</v>
          </cell>
          <cell r="D91">
            <v>1.0234399999999999</v>
          </cell>
        </row>
        <row r="92">
          <cell r="C92" t="str">
            <v>NETIESIOGINĖS SĄNAUDOS</v>
          </cell>
          <cell r="D92">
            <v>340.0326352170913</v>
          </cell>
          <cell r="F92">
            <v>2.8409911324988268</v>
          </cell>
          <cell r="G92">
            <v>18.902262389686083</v>
          </cell>
          <cell r="H92">
            <v>82.021834389427511</v>
          </cell>
          <cell r="J92">
            <v>129.8609467335871</v>
          </cell>
          <cell r="K92">
            <v>29.771527529595986</v>
          </cell>
          <cell r="L92">
            <v>0</v>
          </cell>
          <cell r="M92">
            <v>0</v>
          </cell>
          <cell r="O92">
            <v>0</v>
          </cell>
          <cell r="P92">
            <v>71.308660273152057</v>
          </cell>
          <cell r="Q92">
            <v>5.326412769143742</v>
          </cell>
        </row>
        <row r="93">
          <cell r="C93" t="str">
            <v>Elektros energijos sąnaudos</v>
          </cell>
          <cell r="D93">
            <v>0</v>
          </cell>
        </row>
        <row r="94">
          <cell r="C94" t="str">
            <v>Elektros energija siurbliams,  orapūtėms, maišyklėms ir kitiems technologiniams įrenginiams</v>
          </cell>
          <cell r="D94">
            <v>0</v>
          </cell>
        </row>
        <row r="95">
          <cell r="C95" t="str">
            <v>Patalpų šildymo, apšvietimo, vėdinimo ir eksploatacijos elektros energijos sąnaudos</v>
          </cell>
          <cell r="D95">
            <v>0</v>
          </cell>
        </row>
        <row r="96">
          <cell r="C96" t="str">
            <v>Kuro transportui sąnaudos</v>
          </cell>
          <cell r="D96">
            <v>0</v>
          </cell>
        </row>
        <row r="97">
          <cell r="C97" t="str">
            <v xml:space="preserve">Kuras mašinoms ir gamybiniam transportui (asenizacijos transporto priemonėms, transportui dumblui, vandeniui vežti, autobusams žmonėms vežti) </v>
          </cell>
          <cell r="D97">
            <v>0</v>
          </cell>
        </row>
        <row r="98">
          <cell r="C98" t="str">
            <v>Kuras lengviesiems automobiliams</v>
          </cell>
          <cell r="D98">
            <v>0</v>
          </cell>
        </row>
        <row r="99">
          <cell r="C99" t="str">
            <v>Šilumos energijos sąnaudos</v>
          </cell>
          <cell r="D99">
            <v>0</v>
          </cell>
        </row>
        <row r="100">
          <cell r="C100" t="str">
            <v>Šilumos energijos patalpų šildymui sąnaudos</v>
          </cell>
          <cell r="D100">
            <v>0</v>
          </cell>
        </row>
        <row r="101">
          <cell r="C101" t="str">
            <v>Einamojo remonto ir aptarnavimo sąnaudos</v>
          </cell>
          <cell r="D101">
            <v>0</v>
          </cell>
        </row>
        <row r="102">
          <cell r="C102" t="str">
            <v>Remonto medžiagų ir detalių  sąnaudos</v>
          </cell>
          <cell r="D102">
            <v>0</v>
          </cell>
        </row>
        <row r="103">
          <cell r="C103" t="str">
            <v>Remonto ir aptarnavimo paslaugų pirkimo sąnaudos</v>
          </cell>
          <cell r="D103">
            <v>0</v>
          </cell>
        </row>
        <row r="104">
          <cell r="C104" t="str">
            <v xml:space="preserve">   Metrologinės patikros sąnaudos</v>
          </cell>
          <cell r="D104">
            <v>0</v>
          </cell>
        </row>
        <row r="105">
          <cell r="C105" t="str">
            <v xml:space="preserve">   Avarijų šalinimo sąnaudos</v>
          </cell>
          <cell r="D105">
            <v>0</v>
          </cell>
        </row>
        <row r="106">
          <cell r="C106" t="str">
            <v xml:space="preserve">Kitos techninio aptarnavimo ir patikros (kėlimo mechanizmų, energetikos įrenginių) paslaugos </v>
          </cell>
          <cell r="D106">
            <v>0</v>
          </cell>
        </row>
        <row r="107">
          <cell r="C107" t="str">
            <v>Nusidėvėjimo (amortizacijos) sąnaudos</v>
          </cell>
          <cell r="D107">
            <v>1.0347815040650403</v>
          </cell>
        </row>
        <row r="108">
          <cell r="C108" t="str">
            <v>Personalo sąnaudos</v>
          </cell>
          <cell r="D108">
            <v>338.99785371302625</v>
          </cell>
        </row>
        <row r="109">
          <cell r="C109" t="str">
            <v xml:space="preserve">   Darbo užmokesčio sąnaudos</v>
          </cell>
          <cell r="D109">
            <v>332.79136999999992</v>
          </cell>
        </row>
        <row r="110">
          <cell r="C110" t="str">
            <v xml:space="preserve">   Darbdavio įmokų VSDFV ir kitų darbdavio įmokų VSDFV sąnaudos</v>
          </cell>
          <cell r="D110">
            <v>6.2064837130263237</v>
          </cell>
        </row>
        <row r="111">
          <cell r="C111" t="str">
            <v xml:space="preserve">   Darbo saugos sąnaudos</v>
          </cell>
          <cell r="D111">
            <v>0</v>
          </cell>
        </row>
        <row r="112">
          <cell r="C112" t="str">
            <v>Personalo mokymų sąnaudos</v>
          </cell>
          <cell r="D112">
            <v>0</v>
          </cell>
        </row>
        <row r="113">
          <cell r="C113" t="str">
            <v xml:space="preserve">   Kitos personalo sąnaudos</v>
          </cell>
          <cell r="D113">
            <v>0</v>
          </cell>
        </row>
        <row r="114">
          <cell r="C114" t="str">
            <v>Mokesčių sąnaudos</v>
          </cell>
          <cell r="D114">
            <v>0</v>
          </cell>
        </row>
        <row r="115">
          <cell r="C115" t="str">
            <v xml:space="preserve">   Nekilnojamojo turto mokesčio sąnaudos</v>
          </cell>
          <cell r="D115">
            <v>0</v>
          </cell>
        </row>
        <row r="116">
          <cell r="C116" t="str">
            <v xml:space="preserve">   Žemės nuomos mokesčio sąnaudos</v>
          </cell>
          <cell r="D116">
            <v>0</v>
          </cell>
        </row>
        <row r="117">
          <cell r="C117" t="str">
            <v xml:space="preserve">   Kitų mokesčių sąnaudos</v>
          </cell>
          <cell r="D117">
            <v>0</v>
          </cell>
        </row>
        <row r="118">
          <cell r="C118" t="str">
            <v>Finansinės sąnaudos</v>
          </cell>
          <cell r="D118">
            <v>0</v>
          </cell>
        </row>
        <row r="119">
          <cell r="C119" t="str">
            <v xml:space="preserve">   Banko paslaugų (komisinių) sąnaudos			</v>
          </cell>
          <cell r="D119">
            <v>0</v>
          </cell>
        </row>
        <row r="120">
          <cell r="C120" t="str">
            <v xml:space="preserve">   Kitos finansinės sąnaudos</v>
          </cell>
          <cell r="D120">
            <v>0</v>
          </cell>
        </row>
        <row r="121">
          <cell r="C121" t="str">
            <v>Administracinės sąnaudos</v>
          </cell>
          <cell r="D121">
            <v>0</v>
          </cell>
        </row>
        <row r="122">
          <cell r="C122" t="str">
            <v xml:space="preserve">   Teisinių paslaugų pirkimo sąnaudos</v>
          </cell>
          <cell r="D122">
            <v>0</v>
          </cell>
        </row>
        <row r="123">
          <cell r="C123" t="str">
            <v xml:space="preserve">   Žyminio mokesčio sąnaudos			</v>
          </cell>
          <cell r="D123">
            <v>0</v>
          </cell>
        </row>
        <row r="124">
          <cell r="C124" t="str">
            <v xml:space="preserve">   Konsultacinių paslaugų pirkimo sąnaudos			</v>
          </cell>
          <cell r="D124">
            <v>0</v>
          </cell>
        </row>
        <row r="125">
          <cell r="C125" t="str">
            <v xml:space="preserve">   Ryšių paslaugų sąnaudos			</v>
          </cell>
          <cell r="D125">
            <v>0</v>
          </cell>
        </row>
        <row r="126">
          <cell r="C126" t="str">
            <v xml:space="preserve">   Pašto, pasiuntinių paslaugų sąnaudos			</v>
          </cell>
          <cell r="D126">
            <v>0</v>
          </cell>
        </row>
        <row r="127">
          <cell r="C127" t="str">
            <v xml:space="preserve">  Kanceliarinės sąnaudos			</v>
          </cell>
          <cell r="D127">
            <v>0</v>
          </cell>
        </row>
        <row r="128">
          <cell r="C128" t="str">
            <v xml:space="preserve">   Org. inventoriaus aptarnavimo, remonto paslaugų pirkimo sąnaudos		</v>
          </cell>
          <cell r="D128">
            <v>0</v>
          </cell>
        </row>
        <row r="129">
          <cell r="C129" t="str">
            <v xml:space="preserve">   Profesinės literatūros, spaudos sąnaudos			</v>
          </cell>
          <cell r="D129">
            <v>0</v>
          </cell>
        </row>
        <row r="130">
          <cell r="C130" t="str">
            <v xml:space="preserve">   Patalpų priežiūros paslaugų pirkimo sąnaudos</v>
          </cell>
          <cell r="D130">
            <v>0</v>
          </cell>
        </row>
        <row r="131">
          <cell r="C131" t="str">
            <v xml:space="preserve">   Apskaitos ir audito paslaugų pirkimo sąnaudos</v>
          </cell>
          <cell r="D131">
            <v>0</v>
          </cell>
        </row>
        <row r="132">
          <cell r="C132" t="str">
            <v xml:space="preserve">   Transporto paslaugų pirkimo sąnaudos</v>
          </cell>
          <cell r="D132">
            <v>0</v>
          </cell>
        </row>
        <row r="133">
          <cell r="C133" t="str">
            <v xml:space="preserve">   Įmokų administravimo paslaugų sąnaudos</v>
          </cell>
          <cell r="D133">
            <v>0</v>
          </cell>
        </row>
        <row r="134">
          <cell r="C134" t="str">
            <v xml:space="preserve">   Vartotojų informavimo paslaugų pirkimo sąnaudos</v>
          </cell>
          <cell r="D134">
            <v>0</v>
          </cell>
        </row>
        <row r="135">
          <cell r="C135" t="str">
            <v xml:space="preserve">   Kitos administravimo sąnaudos.</v>
          </cell>
          <cell r="D135">
            <v>0</v>
          </cell>
        </row>
        <row r="136">
          <cell r="C136" t="str">
            <v>Rinkodaros ir pardavimų sąnaudos</v>
          </cell>
          <cell r="D136">
            <v>0</v>
          </cell>
        </row>
        <row r="137">
          <cell r="C137" t="str">
            <v>Kitos sąnaudos</v>
          </cell>
          <cell r="D137">
            <v>0</v>
          </cell>
        </row>
        <row r="138">
          <cell r="C138" t="str">
            <v xml:space="preserve">   Turto nuomos sąnaudos</v>
          </cell>
          <cell r="D138">
            <v>0</v>
          </cell>
        </row>
        <row r="139">
          <cell r="C139" t="str">
            <v>Draudimo sąnaudos</v>
          </cell>
          <cell r="D139">
            <v>0</v>
          </cell>
        </row>
        <row r="140">
          <cell r="C140" t="str">
            <v xml:space="preserve">   Laboratorinių tyrimų pirkimo sąnaudos</v>
          </cell>
          <cell r="D140">
            <v>0</v>
          </cell>
        </row>
        <row r="141">
          <cell r="C141" t="str">
            <v>Kitų paslaugų   pirkimo sąnaudos</v>
          </cell>
          <cell r="D141">
            <v>0</v>
          </cell>
        </row>
        <row r="142">
          <cell r="C142" t="str">
            <v>Kitos pastoviosios sąnaudos</v>
          </cell>
          <cell r="D142">
            <v>0</v>
          </cell>
        </row>
        <row r="143">
          <cell r="C143" t="str">
            <v>Kitos kintamosios sąnaudos</v>
          </cell>
          <cell r="D143">
            <v>0</v>
          </cell>
        </row>
        <row r="190">
          <cell r="D190">
            <v>399.52573097804924</v>
          </cell>
          <cell r="F190">
            <v>11.779659764162876</v>
          </cell>
          <cell r="G190">
            <v>17.295953524933903</v>
          </cell>
          <cell r="H190">
            <v>38.691984315436201</v>
          </cell>
          <cell r="J190">
            <v>60.384651632429211</v>
          </cell>
          <cell r="K190">
            <v>28.559496743619643</v>
          </cell>
          <cell r="L190">
            <v>2.3159395846797319</v>
          </cell>
          <cell r="M190">
            <v>0</v>
          </cell>
          <cell r="O190">
            <v>9.1619956152843578</v>
          </cell>
          <cell r="P190">
            <v>125.13591712993725</v>
          </cell>
          <cell r="Q190">
            <v>106.20013266756598</v>
          </cell>
        </row>
        <row r="192">
          <cell r="C192" t="str">
            <v>Patalpų šildymo, apšvietimo, vėdinimo ir eksploatacijos elektros energijos sąnaudos</v>
          </cell>
          <cell r="D192">
            <v>3.1682100000000002</v>
          </cell>
        </row>
        <row r="193">
          <cell r="C193" t="str">
            <v>Kuro transportui sąnaudos</v>
          </cell>
          <cell r="D193">
            <v>7.27942</v>
          </cell>
        </row>
        <row r="194">
          <cell r="C194" t="str">
            <v xml:space="preserve">Kuras mašinoms ir gamybiniam transportui (asenizacijos transporto priemonėms, transportui dumblui, vandeniui vežti, autobusams žmonėms vežti) </v>
          </cell>
          <cell r="D194">
            <v>7.27942</v>
          </cell>
        </row>
        <row r="195">
          <cell r="C195" t="str">
            <v>Kuras lengviesiems automobiliams</v>
          </cell>
          <cell r="D195">
            <v>0</v>
          </cell>
        </row>
        <row r="196">
          <cell r="C196" t="str">
            <v>Šilumos energijos sąnaudos</v>
          </cell>
          <cell r="D196">
            <v>0</v>
          </cell>
        </row>
        <row r="197">
          <cell r="C197" t="str">
            <v>Šilumos energijos patalpų šildymui sąnaudos</v>
          </cell>
          <cell r="D197">
            <v>0</v>
          </cell>
        </row>
        <row r="198">
          <cell r="C198" t="str">
            <v>Einamojo remonto ir aptarnavimo sąnaudos</v>
          </cell>
          <cell r="D198">
            <v>4.8570399999999996</v>
          </cell>
        </row>
        <row r="199">
          <cell r="C199" t="str">
            <v>Remonto medžiagų ir detalių  sąnaudos</v>
          </cell>
          <cell r="D199">
            <v>0.28336</v>
          </cell>
        </row>
        <row r="200">
          <cell r="C200" t="str">
            <v>Remonto ir aptarnavimo paslaugų pirkimo sąnaudos</v>
          </cell>
          <cell r="D200">
            <v>0.46379999999999999</v>
          </cell>
        </row>
        <row r="201">
          <cell r="C201" t="str">
            <v xml:space="preserve">   Metrologinės patikros sąnaudos</v>
          </cell>
          <cell r="D201">
            <v>0</v>
          </cell>
        </row>
        <row r="202">
          <cell r="C202" t="str">
            <v xml:space="preserve">   Avarijų šalinimo sąnaudos</v>
          </cell>
          <cell r="D202">
            <v>0</v>
          </cell>
        </row>
        <row r="203">
          <cell r="C203" t="str">
            <v xml:space="preserve">Kitos techninio aptarnavimo ir patikros (kėlimo mechanizmų, energetikos įrenginių) paslaugos </v>
          </cell>
          <cell r="D203">
            <v>4.1098799999999995</v>
          </cell>
        </row>
        <row r="204">
          <cell r="C204" t="str">
            <v>Nusidėvėjimo (amortizacijos) sąnaudos</v>
          </cell>
          <cell r="D204">
            <v>1.1073363589273322</v>
          </cell>
          <cell r="F204">
            <v>3.2648824697019532E-2</v>
          </cell>
          <cell r="G204">
            <v>4.793793419410311E-2</v>
          </cell>
          <cell r="H204">
            <v>0.10723975381170771</v>
          </cell>
          <cell r="J204">
            <v>0.16736373927671586</v>
          </cell>
          <cell r="K204">
            <v>7.9156276266507397E-2</v>
          </cell>
          <cell r="L204">
            <v>6.4189210064566097E-3</v>
          </cell>
          <cell r="M204">
            <v>0</v>
          </cell>
          <cell r="O204">
            <v>2.5393635699760657E-2</v>
          </cell>
          <cell r="P204">
            <v>0.34683010404981973</v>
          </cell>
          <cell r="Q204">
            <v>0.29434716992524135</v>
          </cell>
        </row>
        <row r="205">
          <cell r="C205" t="str">
            <v>Personalo sąnaudos</v>
          </cell>
          <cell r="D205">
            <v>276.1597246191219</v>
          </cell>
        </row>
        <row r="206">
          <cell r="C206" t="str">
            <v xml:space="preserve">   Darbo užmokesčio sąnaudos</v>
          </cell>
          <cell r="D206">
            <v>269.76456999999994</v>
          </cell>
        </row>
        <row r="207">
          <cell r="C207" t="str">
            <v xml:space="preserve">   Darbdavio įmokų VSDFV ir kitų darbdavio įmokų VSDFV sąnaudos</v>
          </cell>
          <cell r="D207">
            <v>5.0310446191219755</v>
          </cell>
        </row>
        <row r="208">
          <cell r="C208" t="str">
            <v xml:space="preserve">   Darbo saugos sąnaudos</v>
          </cell>
          <cell r="D208">
            <v>0</v>
          </cell>
        </row>
        <row r="209">
          <cell r="C209" t="str">
            <v>Personalo mokymų sąnaudos</v>
          </cell>
          <cell r="D209">
            <v>2.6742499999999998</v>
          </cell>
        </row>
        <row r="210">
          <cell r="C210" t="str">
            <v xml:space="preserve">   Kitos personalo sąnaudos</v>
          </cell>
          <cell r="D210">
            <v>-1.310139999999999</v>
          </cell>
        </row>
        <row r="211">
          <cell r="C211" t="str">
            <v>Mokesčių sąnaudos</v>
          </cell>
          <cell r="D211">
            <v>74.147000000000006</v>
          </cell>
        </row>
        <row r="212">
          <cell r="C212" t="str">
            <v xml:space="preserve">   Nekilnojamojo turto mokesčio sąnaudos</v>
          </cell>
          <cell r="D212">
            <v>73.512</v>
          </cell>
        </row>
        <row r="213">
          <cell r="C213" t="str">
            <v xml:space="preserve">   Žemės nuomos mokesčio sąnaudos</v>
          </cell>
          <cell r="D213">
            <v>0</v>
          </cell>
        </row>
        <row r="214">
          <cell r="C214" t="str">
            <v xml:space="preserve">   Kitų mokesčių sąnaudos</v>
          </cell>
          <cell r="D214">
            <v>0.63500000000000001</v>
          </cell>
        </row>
        <row r="215">
          <cell r="C215" t="str">
            <v>Finansinės sąnaudos</v>
          </cell>
          <cell r="D215">
            <v>1.13852</v>
          </cell>
        </row>
        <row r="216">
          <cell r="C216" t="str">
            <v xml:space="preserve">   Banko paslaugų (komisinių) sąnaudos			</v>
          </cell>
          <cell r="D216">
            <v>1.13852</v>
          </cell>
        </row>
        <row r="217">
          <cell r="C217" t="str">
            <v xml:space="preserve">   Kitos  finansinės sąnaudos</v>
          </cell>
          <cell r="D217">
            <v>0</v>
          </cell>
        </row>
        <row r="218">
          <cell r="C218" t="str">
            <v>Administracinės sąnaudos</v>
          </cell>
          <cell r="D218">
            <v>30.543679999999998</v>
          </cell>
        </row>
        <row r="219">
          <cell r="C219" t="str">
            <v xml:space="preserve">   Teisinių paslaugų pirkimo sąnaudos</v>
          </cell>
          <cell r="D219">
            <v>6.53</v>
          </cell>
        </row>
        <row r="220">
          <cell r="C220" t="str">
            <v xml:space="preserve">   Žyminio mokesčio sąnaudos			</v>
          </cell>
          <cell r="D220">
            <v>-0.20474000000000001</v>
          </cell>
        </row>
        <row r="221">
          <cell r="C221" t="str">
            <v xml:space="preserve">   Konsultacinių paslaugų pirkimo sąnaudos			</v>
          </cell>
          <cell r="D221">
            <v>0</v>
          </cell>
        </row>
        <row r="222">
          <cell r="C222" t="str">
            <v xml:space="preserve">   Ryšių paslaugų sąnaudos			</v>
          </cell>
          <cell r="D222">
            <v>6.0707700000000004</v>
          </cell>
        </row>
        <row r="223">
          <cell r="C223" t="str">
            <v xml:space="preserve">   Pašto, pasiuntinių paslaugų sąnaudos			</v>
          </cell>
          <cell r="D223">
            <v>2.3830999999999998</v>
          </cell>
        </row>
        <row r="224">
          <cell r="C224" t="str">
            <v xml:space="preserve">  Kanceliarinės sąnaudos			</v>
          </cell>
          <cell r="D224">
            <v>0.95660000000000001</v>
          </cell>
        </row>
        <row r="225">
          <cell r="C225" t="str">
            <v xml:space="preserve">   Org. inventoriaus aptarnavimo, remonto paslaugų pirkimo sąnaudos		</v>
          </cell>
          <cell r="D225">
            <v>12.01249</v>
          </cell>
        </row>
        <row r="226">
          <cell r="C226" t="str">
            <v xml:space="preserve">   Profesinės literatūros, spaudos sąnaudos			</v>
          </cell>
          <cell r="D226">
            <v>0</v>
          </cell>
        </row>
        <row r="227">
          <cell r="C227" t="str">
            <v xml:space="preserve">   Patalpų priežiūros paslaugų pirkimo sąnaudos</v>
          </cell>
          <cell r="D227">
            <v>0</v>
          </cell>
        </row>
        <row r="228">
          <cell r="C228" t="str">
            <v xml:space="preserve">   Apskaitos ir audito paslaugų pirkimo sąnaudos</v>
          </cell>
          <cell r="D228">
            <v>1.6241199999999998</v>
          </cell>
        </row>
        <row r="229">
          <cell r="C229" t="str">
            <v xml:space="preserve">   Transporto paslaugų pirkimo sąnaudos</v>
          </cell>
          <cell r="D229">
            <v>0</v>
          </cell>
        </row>
        <row r="230">
          <cell r="C230" t="str">
            <v xml:space="preserve">   Įmokų administravimo paslaugų sąnaudos</v>
          </cell>
          <cell r="D230">
            <v>0</v>
          </cell>
        </row>
        <row r="231">
          <cell r="C231" t="str">
            <v xml:space="preserve">   Vartotojų informavimo paslaugų pirkimo sąnaudos</v>
          </cell>
          <cell r="D231">
            <v>0</v>
          </cell>
        </row>
        <row r="232">
          <cell r="C232" t="str">
            <v>Paskirstomosios draudimo sąnaudos</v>
          </cell>
          <cell r="D232">
            <v>0</v>
          </cell>
        </row>
        <row r="233">
          <cell r="C233" t="str">
            <v xml:space="preserve">   Kitos administravimo sąnaudos.</v>
          </cell>
          <cell r="D233">
            <v>1.1713399999999998</v>
          </cell>
        </row>
        <row r="234">
          <cell r="C234" t="str">
            <v>Rinkodaros ir pardavimų sąnaudos</v>
          </cell>
          <cell r="D234">
            <v>0</v>
          </cell>
        </row>
        <row r="235">
          <cell r="C235" t="str">
            <v>Kitos sąnaudos</v>
          </cell>
          <cell r="D235">
            <v>1.1248</v>
          </cell>
        </row>
        <row r="236">
          <cell r="C236" t="str">
            <v xml:space="preserve">   Turto nuomos sąnaudos</v>
          </cell>
          <cell r="D236">
            <v>0</v>
          </cell>
        </row>
        <row r="237">
          <cell r="C237" t="str">
            <v>Draudimo sąnaudos</v>
          </cell>
          <cell r="D237">
            <v>1.1248</v>
          </cell>
        </row>
        <row r="238">
          <cell r="C238" t="str">
            <v xml:space="preserve">   Laboratorinių tyrimų pirkimo sąnaudos</v>
          </cell>
          <cell r="D238">
            <v>0</v>
          </cell>
        </row>
        <row r="239">
          <cell r="C239" t="str">
            <v>Kitų paslaugų   pirkimo sąnaudos</v>
          </cell>
          <cell r="D239">
            <v>0</v>
          </cell>
        </row>
        <row r="240">
          <cell r="C240" t="str">
            <v>Kitos sąnaudos</v>
          </cell>
          <cell r="D240">
            <v>0</v>
          </cell>
        </row>
      </sheetData>
      <sheetData sheetId="3">
        <row r="11">
          <cell r="D11">
            <v>423.36329077999153</v>
          </cell>
        </row>
      </sheetData>
      <sheetData sheetId="4">
        <row r="10">
          <cell r="D10">
            <v>2296.8049996856653</v>
          </cell>
        </row>
      </sheetData>
      <sheetData sheetId="5">
        <row r="10">
          <cell r="D10">
            <v>1535.4479874606513</v>
          </cell>
        </row>
      </sheetData>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_2025"/>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4852A-EF4B-4ABC-8DEC-5EB4DB593F35}">
  <sheetPr codeName="Sheet5">
    <tabColor rgb="FF92D050"/>
  </sheetPr>
  <dimension ref="A1:AO134"/>
  <sheetViews>
    <sheetView workbookViewId="0">
      <pane xSplit="5" ySplit="6" topLeftCell="F7" activePane="bottomRight" state="frozen"/>
      <selection pane="topRight" activeCell="F1" sqref="F1"/>
      <selection pane="bottomLeft" activeCell="A7" sqref="A7"/>
      <selection pane="bottomRight" activeCell="AN24" sqref="AN24:AO37"/>
    </sheetView>
  </sheetViews>
  <sheetFormatPr defaultColWidth="9.140625" defaultRowHeight="12.75" outlineLevelCol="1" x14ac:dyDescent="0.2"/>
  <cols>
    <col min="1" max="1" width="4.28515625" style="35" customWidth="1"/>
    <col min="2" max="2" width="5" style="35" customWidth="1"/>
    <col min="3" max="3" width="41" style="35" customWidth="1"/>
    <col min="4" max="4" width="15.140625" style="35" customWidth="1"/>
    <col min="5" max="5" width="20.28515625" style="35" customWidth="1"/>
    <col min="6" max="6" width="14.85546875" style="35" customWidth="1"/>
    <col min="7" max="8" width="8" style="35" hidden="1" customWidth="1" outlineLevel="1"/>
    <col min="9" max="9" width="8.42578125" style="35" hidden="1" customWidth="1" outlineLevel="1"/>
    <col min="10" max="15" width="8" style="35" hidden="1" customWidth="1" outlineLevel="1"/>
    <col min="16" max="16" width="11.140625" style="35" customWidth="1" collapsed="1"/>
    <col min="17" max="19" width="8" style="35" hidden="1" customWidth="1" outlineLevel="1"/>
    <col min="20" max="20" width="4.5703125" style="35" customWidth="1" outlineLevel="1"/>
    <col min="21" max="21" width="8" style="35" customWidth="1"/>
    <col min="22" max="32" width="8" style="35" hidden="1" customWidth="1" outlineLevel="1"/>
    <col min="33" max="33" width="10.5703125" style="35" hidden="1" customWidth="1" outlineLevel="1"/>
    <col min="34" max="34" width="8" style="35" hidden="1" customWidth="1" outlineLevel="1"/>
    <col min="35" max="35" width="5.85546875" style="35" hidden="1" customWidth="1" outlineLevel="1"/>
    <col min="36" max="36" width="25" style="35" customWidth="1" collapsed="1"/>
    <col min="37" max="37" width="15.28515625" style="35" customWidth="1"/>
    <col min="38" max="39" width="9.140625" style="35"/>
    <col min="40" max="40" width="4.28515625" style="35" bestFit="1" customWidth="1"/>
    <col min="41" max="41" width="90.140625" style="35" bestFit="1" customWidth="1"/>
    <col min="42" max="16384" width="9.140625" style="35"/>
  </cols>
  <sheetData>
    <row r="1" spans="1:41" ht="25.5" customHeight="1" x14ac:dyDescent="0.2">
      <c r="G1" s="339" t="s">
        <v>0</v>
      </c>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row>
    <row r="2" spans="1:41" x14ac:dyDescent="0.2">
      <c r="B2" s="36"/>
    </row>
    <row r="3" spans="1:41" x14ac:dyDescent="0.2">
      <c r="B3" s="4" t="s">
        <v>1</v>
      </c>
    </row>
    <row r="4" spans="1:41" x14ac:dyDescent="0.2">
      <c r="B4" s="4" t="s">
        <v>2</v>
      </c>
    </row>
    <row r="6" spans="1:41" ht="25.5" customHeight="1" x14ac:dyDescent="0.2">
      <c r="B6" s="37" t="s">
        <v>3</v>
      </c>
      <c r="C6" s="37" t="s">
        <v>476</v>
      </c>
      <c r="D6" s="37" t="s">
        <v>4</v>
      </c>
      <c r="E6" s="37" t="s">
        <v>5</v>
      </c>
      <c r="F6" s="37" t="s">
        <v>477</v>
      </c>
      <c r="G6" s="38" t="s">
        <v>6</v>
      </c>
      <c r="H6" s="38" t="s">
        <v>7</v>
      </c>
      <c r="I6" s="38" t="s">
        <v>8</v>
      </c>
      <c r="J6" s="38" t="s">
        <v>478</v>
      </c>
      <c r="K6" s="38" t="s">
        <v>479</v>
      </c>
      <c r="L6" s="38" t="s">
        <v>480</v>
      </c>
      <c r="M6" s="38" t="s">
        <v>481</v>
      </c>
      <c r="N6" s="38" t="s">
        <v>482</v>
      </c>
      <c r="O6" s="38" t="s">
        <v>483</v>
      </c>
      <c r="P6" s="38" t="s">
        <v>484</v>
      </c>
      <c r="Q6" s="38" t="s">
        <v>485</v>
      </c>
      <c r="R6" s="38" t="s">
        <v>486</v>
      </c>
      <c r="S6" s="38" t="s">
        <v>487</v>
      </c>
      <c r="T6" s="38" t="s">
        <v>488</v>
      </c>
      <c r="U6" s="38" t="s">
        <v>489</v>
      </c>
      <c r="V6" s="38" t="s">
        <v>769</v>
      </c>
      <c r="W6" s="38" t="s">
        <v>770</v>
      </c>
      <c r="X6" s="38" t="s">
        <v>771</v>
      </c>
      <c r="Y6" s="38" t="s">
        <v>772</v>
      </c>
      <c r="Z6" s="38" t="s">
        <v>773</v>
      </c>
      <c r="AA6" s="38" t="s">
        <v>774</v>
      </c>
      <c r="AB6" s="38" t="s">
        <v>776</v>
      </c>
      <c r="AC6" s="38" t="s">
        <v>777</v>
      </c>
      <c r="AD6" s="38" t="s">
        <v>778</v>
      </c>
      <c r="AE6" s="38" t="s">
        <v>779</v>
      </c>
      <c r="AF6" s="38" t="s">
        <v>780</v>
      </c>
      <c r="AG6" s="38" t="s">
        <v>781</v>
      </c>
      <c r="AH6" s="38" t="s">
        <v>782</v>
      </c>
      <c r="AI6" s="38" t="s">
        <v>783</v>
      </c>
      <c r="AJ6" s="37" t="s">
        <v>9</v>
      </c>
      <c r="AK6" s="37" t="s">
        <v>10</v>
      </c>
      <c r="AL6" s="39"/>
      <c r="AN6" s="313" t="s">
        <v>3</v>
      </c>
      <c r="AO6" s="313" t="s">
        <v>775</v>
      </c>
    </row>
    <row r="7" spans="1:41" ht="15" customHeight="1" x14ac:dyDescent="0.2">
      <c r="B7" s="38" t="s">
        <v>11</v>
      </c>
      <c r="C7" s="316"/>
      <c r="D7" s="38" t="s">
        <v>13</v>
      </c>
      <c r="E7" s="38" t="s">
        <v>14</v>
      </c>
      <c r="F7" s="38" t="s">
        <v>15</v>
      </c>
      <c r="G7" s="340" t="s">
        <v>16</v>
      </c>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8" t="s">
        <v>17</v>
      </c>
      <c r="AK7" s="38" t="s">
        <v>18</v>
      </c>
      <c r="AL7" s="39"/>
      <c r="AN7" s="313" t="s">
        <v>19</v>
      </c>
      <c r="AO7" s="313" t="s">
        <v>20</v>
      </c>
    </row>
    <row r="8" spans="1:41" s="36" customFormat="1" ht="12.75" customHeight="1" x14ac:dyDescent="0.2">
      <c r="A8" s="35"/>
      <c r="B8" s="40">
        <v>1</v>
      </c>
      <c r="C8" s="335" t="s">
        <v>915</v>
      </c>
      <c r="D8" s="40">
        <v>1.0002488800398208</v>
      </c>
      <c r="E8" s="40" t="s">
        <v>401</v>
      </c>
      <c r="F8" s="342">
        <v>273543.15999999997</v>
      </c>
      <c r="G8" s="338" t="s">
        <v>22</v>
      </c>
      <c r="H8" s="338" t="s">
        <v>22</v>
      </c>
      <c r="I8" s="338">
        <v>0</v>
      </c>
      <c r="J8" s="338">
        <v>0</v>
      </c>
      <c r="K8" s="338">
        <v>0</v>
      </c>
      <c r="L8" s="338">
        <v>0</v>
      </c>
      <c r="M8" s="338">
        <v>0</v>
      </c>
      <c r="N8" s="338">
        <v>0</v>
      </c>
      <c r="O8" s="338">
        <v>0</v>
      </c>
      <c r="P8" s="338">
        <v>-3778.5900000000256</v>
      </c>
      <c r="Q8" s="338">
        <v>0</v>
      </c>
      <c r="R8" s="338">
        <v>0</v>
      </c>
      <c r="S8" s="338">
        <v>0</v>
      </c>
      <c r="T8" s="338">
        <v>0</v>
      </c>
      <c r="U8" s="338">
        <v>0</v>
      </c>
      <c r="V8" s="338">
        <v>0</v>
      </c>
      <c r="W8" s="338">
        <v>0</v>
      </c>
      <c r="X8" s="338">
        <v>0</v>
      </c>
      <c r="Y8" s="338">
        <v>0</v>
      </c>
      <c r="Z8" s="338">
        <v>0</v>
      </c>
      <c r="AA8" s="338">
        <v>0</v>
      </c>
      <c r="AB8" s="338">
        <v>0</v>
      </c>
      <c r="AC8" s="338">
        <v>0</v>
      </c>
      <c r="AD8" s="338">
        <v>0</v>
      </c>
      <c r="AE8" s="338">
        <v>0</v>
      </c>
      <c r="AF8" s="338">
        <v>0</v>
      </c>
      <c r="AG8" s="338">
        <v>0</v>
      </c>
      <c r="AH8" s="338">
        <v>0</v>
      </c>
      <c r="AI8" s="338">
        <v>0</v>
      </c>
      <c r="AJ8" s="342">
        <v>269764.56999999995</v>
      </c>
      <c r="AK8" s="347" t="s">
        <v>493</v>
      </c>
      <c r="AL8" s="83"/>
      <c r="AN8" s="314"/>
      <c r="AO8" s="315"/>
    </row>
    <row r="9" spans="1:41" s="36" customFormat="1" x14ac:dyDescent="0.2">
      <c r="A9" s="35"/>
      <c r="B9" s="40">
        <v>2</v>
      </c>
      <c r="C9" s="335" t="s">
        <v>916</v>
      </c>
      <c r="D9" s="40">
        <v>0.8413389746142359</v>
      </c>
      <c r="E9" s="40" t="s">
        <v>401</v>
      </c>
      <c r="F9" s="343"/>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43"/>
      <c r="AK9" s="348"/>
      <c r="AL9" s="83"/>
      <c r="AN9" s="314"/>
      <c r="AO9" s="315"/>
    </row>
    <row r="10" spans="1:41" s="36" customFormat="1" x14ac:dyDescent="0.2">
      <c r="A10" s="35"/>
      <c r="B10" s="40">
        <v>3</v>
      </c>
      <c r="C10" s="335" t="s">
        <v>916</v>
      </c>
      <c r="D10" s="40">
        <v>0.37332005973120957</v>
      </c>
      <c r="E10" s="40" t="s">
        <v>401</v>
      </c>
      <c r="F10" s="343"/>
      <c r="G10" s="337"/>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43"/>
      <c r="AK10" s="348"/>
      <c r="AL10" s="83"/>
      <c r="AN10" s="314"/>
      <c r="AO10" s="315"/>
    </row>
    <row r="11" spans="1:41" x14ac:dyDescent="0.2">
      <c r="B11" s="40">
        <v>4</v>
      </c>
      <c r="C11" s="335" t="s">
        <v>916</v>
      </c>
      <c r="D11" s="40">
        <v>3.8825286212045791E-2</v>
      </c>
      <c r="E11" s="40" t="s">
        <v>401</v>
      </c>
      <c r="F11" s="343"/>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343"/>
      <c r="AK11" s="348"/>
      <c r="AL11" s="83"/>
      <c r="AN11" s="314"/>
      <c r="AO11" s="315"/>
    </row>
    <row r="12" spans="1:41" x14ac:dyDescent="0.2">
      <c r="B12" s="40">
        <v>5</v>
      </c>
      <c r="C12" s="335" t="s">
        <v>916</v>
      </c>
      <c r="D12" s="40">
        <v>0</v>
      </c>
      <c r="E12" s="40" t="s">
        <v>401</v>
      </c>
      <c r="F12" s="343"/>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43"/>
      <c r="AK12" s="348"/>
      <c r="AL12" s="83"/>
      <c r="AN12" s="314"/>
      <c r="AO12" s="315"/>
    </row>
    <row r="13" spans="1:41" s="36" customFormat="1" x14ac:dyDescent="0.2">
      <c r="A13" s="35"/>
      <c r="B13" s="40">
        <v>6</v>
      </c>
      <c r="C13" s="335" t="s">
        <v>917</v>
      </c>
      <c r="D13" s="40">
        <v>0.8413389746142359</v>
      </c>
      <c r="E13" s="40" t="s">
        <v>401</v>
      </c>
      <c r="F13" s="343"/>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43"/>
      <c r="AK13" s="348"/>
      <c r="AL13" s="83"/>
      <c r="AN13" s="314"/>
      <c r="AO13" s="315"/>
    </row>
    <row r="14" spans="1:41" x14ac:dyDescent="0.2">
      <c r="B14" s="40">
        <v>7</v>
      </c>
      <c r="C14" s="335" t="s">
        <v>918</v>
      </c>
      <c r="D14" s="40">
        <v>0.98083623693379796</v>
      </c>
      <c r="E14" s="40" t="s">
        <v>401</v>
      </c>
      <c r="F14" s="343"/>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c r="AI14" s="337"/>
      <c r="AJ14" s="343"/>
      <c r="AK14" s="348"/>
      <c r="AL14" s="83"/>
      <c r="AN14" s="314"/>
      <c r="AO14" s="315"/>
    </row>
    <row r="15" spans="1:41" x14ac:dyDescent="0.2">
      <c r="B15" s="40">
        <v>8</v>
      </c>
      <c r="C15" s="335" t="s">
        <v>919</v>
      </c>
      <c r="D15" s="40">
        <v>1.0002488800398208</v>
      </c>
      <c r="E15" s="40" t="s">
        <v>401</v>
      </c>
      <c r="F15" s="343"/>
      <c r="G15" s="337"/>
      <c r="H15" s="337"/>
      <c r="I15" s="337"/>
      <c r="J15" s="337"/>
      <c r="K15" s="337"/>
      <c r="L15" s="337"/>
      <c r="M15" s="337"/>
      <c r="N15" s="337"/>
      <c r="O15" s="337"/>
      <c r="P15" s="337"/>
      <c r="Q15" s="337"/>
      <c r="R15" s="337"/>
      <c r="S15" s="337"/>
      <c r="T15" s="337"/>
      <c r="U15" s="337"/>
      <c r="V15" s="337"/>
      <c r="W15" s="337"/>
      <c r="X15" s="337"/>
      <c r="Y15" s="337"/>
      <c r="Z15" s="337"/>
      <c r="AA15" s="337"/>
      <c r="AB15" s="337"/>
      <c r="AC15" s="337"/>
      <c r="AD15" s="337"/>
      <c r="AE15" s="337"/>
      <c r="AF15" s="337"/>
      <c r="AG15" s="337"/>
      <c r="AH15" s="337"/>
      <c r="AI15" s="337"/>
      <c r="AJ15" s="343"/>
      <c r="AK15" s="348"/>
      <c r="AL15" s="83"/>
      <c r="AN15" s="314"/>
      <c r="AO15" s="315"/>
    </row>
    <row r="16" spans="1:41" s="36" customFormat="1" x14ac:dyDescent="0.2">
      <c r="A16" s="35"/>
      <c r="B16" s="40">
        <v>9</v>
      </c>
      <c r="C16" s="335" t="s">
        <v>920</v>
      </c>
      <c r="D16" s="40">
        <v>1.0002488800398208</v>
      </c>
      <c r="E16" s="40" t="s">
        <v>401</v>
      </c>
      <c r="F16" s="343"/>
      <c r="G16" s="337"/>
      <c r="H16" s="337"/>
      <c r="I16" s="337"/>
      <c r="J16" s="337"/>
      <c r="K16" s="337"/>
      <c r="L16" s="337"/>
      <c r="M16" s="337"/>
      <c r="N16" s="337"/>
      <c r="O16" s="337"/>
      <c r="P16" s="337"/>
      <c r="Q16" s="337"/>
      <c r="R16" s="337"/>
      <c r="S16" s="337"/>
      <c r="T16" s="337"/>
      <c r="U16" s="337"/>
      <c r="V16" s="337"/>
      <c r="W16" s="337"/>
      <c r="X16" s="337"/>
      <c r="Y16" s="337"/>
      <c r="Z16" s="337"/>
      <c r="AA16" s="337"/>
      <c r="AB16" s="337"/>
      <c r="AC16" s="337"/>
      <c r="AD16" s="337"/>
      <c r="AE16" s="337"/>
      <c r="AF16" s="337"/>
      <c r="AG16" s="337"/>
      <c r="AH16" s="337"/>
      <c r="AI16" s="337"/>
      <c r="AJ16" s="343"/>
      <c r="AK16" s="348"/>
      <c r="AL16" s="83"/>
      <c r="AN16" s="314"/>
      <c r="AO16" s="315"/>
    </row>
    <row r="17" spans="1:41" s="36" customFormat="1" x14ac:dyDescent="0.2">
      <c r="A17" s="35"/>
      <c r="B17" s="40">
        <v>10</v>
      </c>
      <c r="C17" s="335" t="s">
        <v>921</v>
      </c>
      <c r="D17" s="40">
        <v>0.48183175709308113</v>
      </c>
      <c r="E17" s="40" t="s">
        <v>401</v>
      </c>
      <c r="F17" s="343"/>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37"/>
      <c r="AI17" s="337"/>
      <c r="AJ17" s="343"/>
      <c r="AK17" s="348"/>
      <c r="AL17" s="83"/>
      <c r="AN17" s="314"/>
      <c r="AO17" s="315"/>
    </row>
    <row r="18" spans="1:41" x14ac:dyDescent="0.2">
      <c r="B18" s="40">
        <v>0</v>
      </c>
      <c r="C18" s="335" t="s">
        <v>922</v>
      </c>
      <c r="D18" s="40">
        <v>0.98792931806869089</v>
      </c>
      <c r="E18" s="40" t="s">
        <v>401</v>
      </c>
      <c r="F18" s="343"/>
      <c r="G18" s="337"/>
      <c r="H18" s="337"/>
      <c r="I18" s="337"/>
      <c r="J18" s="337"/>
      <c r="K18" s="337"/>
      <c r="L18" s="337"/>
      <c r="M18" s="337"/>
      <c r="N18" s="337"/>
      <c r="O18" s="337"/>
      <c r="P18" s="337"/>
      <c r="Q18" s="337"/>
      <c r="R18" s="337"/>
      <c r="S18" s="337"/>
      <c r="T18" s="337"/>
      <c r="U18" s="337"/>
      <c r="V18" s="337"/>
      <c r="W18" s="337"/>
      <c r="X18" s="337"/>
      <c r="Y18" s="337"/>
      <c r="Z18" s="337"/>
      <c r="AA18" s="337"/>
      <c r="AB18" s="337"/>
      <c r="AC18" s="337"/>
      <c r="AD18" s="337"/>
      <c r="AE18" s="337"/>
      <c r="AF18" s="337"/>
      <c r="AG18" s="337"/>
      <c r="AH18" s="337"/>
      <c r="AI18" s="337"/>
      <c r="AJ18" s="343"/>
      <c r="AK18" s="348"/>
      <c r="AL18" s="83"/>
      <c r="AN18" s="314" t="s">
        <v>484</v>
      </c>
      <c r="AO18" s="315" t="s">
        <v>830</v>
      </c>
    </row>
    <row r="19" spans="1:41" x14ac:dyDescent="0.2">
      <c r="B19" s="40">
        <v>11</v>
      </c>
      <c r="C19" s="335" t="s">
        <v>916</v>
      </c>
      <c r="D19" s="40">
        <v>0.63924838227974112</v>
      </c>
      <c r="E19" s="40" t="s">
        <v>401</v>
      </c>
      <c r="F19" s="343"/>
      <c r="G19" s="337"/>
      <c r="H19" s="337"/>
      <c r="I19" s="337"/>
      <c r="J19" s="337"/>
      <c r="K19" s="337"/>
      <c r="L19" s="337"/>
      <c r="M19" s="337"/>
      <c r="N19" s="337"/>
      <c r="O19" s="337"/>
      <c r="P19" s="337"/>
      <c r="Q19" s="337"/>
      <c r="R19" s="337"/>
      <c r="S19" s="337"/>
      <c r="T19" s="337"/>
      <c r="U19" s="337"/>
      <c r="V19" s="337"/>
      <c r="W19" s="337"/>
      <c r="X19" s="337"/>
      <c r="Y19" s="337"/>
      <c r="Z19" s="337"/>
      <c r="AA19" s="337"/>
      <c r="AB19" s="337"/>
      <c r="AC19" s="337"/>
      <c r="AD19" s="337"/>
      <c r="AE19" s="337"/>
      <c r="AF19" s="337"/>
      <c r="AG19" s="337"/>
      <c r="AH19" s="337"/>
      <c r="AI19" s="337"/>
      <c r="AJ19" s="343"/>
      <c r="AK19" s="348"/>
      <c r="AL19" s="83"/>
      <c r="AN19" s="314"/>
      <c r="AO19" s="315"/>
    </row>
    <row r="20" spans="1:41" x14ac:dyDescent="0.2">
      <c r="B20" s="40">
        <v>12</v>
      </c>
      <c r="C20" s="335" t="s">
        <v>916</v>
      </c>
      <c r="D20" s="40">
        <v>0.2149079143852663</v>
      </c>
      <c r="E20" s="40" t="s">
        <v>401</v>
      </c>
      <c r="F20" s="343"/>
      <c r="G20" s="337"/>
      <c r="H20" s="337"/>
      <c r="I20" s="337"/>
      <c r="J20" s="337"/>
      <c r="K20" s="337"/>
      <c r="L20" s="337"/>
      <c r="M20" s="337"/>
      <c r="N20" s="337"/>
      <c r="O20" s="337"/>
      <c r="P20" s="337"/>
      <c r="Q20" s="337"/>
      <c r="R20" s="337"/>
      <c r="S20" s="337"/>
      <c r="T20" s="337"/>
      <c r="U20" s="337"/>
      <c r="V20" s="337"/>
      <c r="W20" s="337"/>
      <c r="X20" s="337"/>
      <c r="Y20" s="337"/>
      <c r="Z20" s="337"/>
      <c r="AA20" s="337"/>
      <c r="AB20" s="337"/>
      <c r="AC20" s="337"/>
      <c r="AD20" s="337"/>
      <c r="AE20" s="337"/>
      <c r="AF20" s="337"/>
      <c r="AG20" s="337"/>
      <c r="AH20" s="337"/>
      <c r="AI20" s="337"/>
      <c r="AJ20" s="343"/>
      <c r="AK20" s="348"/>
      <c r="AL20" s="83"/>
      <c r="AN20" s="314"/>
      <c r="AO20" s="315"/>
    </row>
    <row r="21" spans="1:41" x14ac:dyDescent="0.2">
      <c r="B21" s="40">
        <v>13</v>
      </c>
      <c r="C21" s="335" t="s">
        <v>916</v>
      </c>
      <c r="D21" s="40">
        <v>0.67645594823295174</v>
      </c>
      <c r="E21" s="40" t="s">
        <v>401</v>
      </c>
      <c r="F21" s="344"/>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4"/>
      <c r="AK21" s="348"/>
      <c r="AL21" s="83"/>
      <c r="AN21" s="314"/>
      <c r="AO21" s="315"/>
    </row>
    <row r="22" spans="1:41" x14ac:dyDescent="0.2">
      <c r="B22" s="40">
        <v>14</v>
      </c>
      <c r="C22" s="335" t="s">
        <v>923</v>
      </c>
      <c r="D22" s="40">
        <v>0.88451966152314587</v>
      </c>
      <c r="E22" s="40" t="s">
        <v>547</v>
      </c>
      <c r="F22" s="320">
        <v>30629.79</v>
      </c>
      <c r="G22" s="42" t="s">
        <v>22</v>
      </c>
      <c r="H22" s="42" t="s">
        <v>22</v>
      </c>
      <c r="I22" s="42">
        <v>0</v>
      </c>
      <c r="J22" s="42">
        <v>0</v>
      </c>
      <c r="K22" s="42">
        <v>0</v>
      </c>
      <c r="L22" s="42">
        <v>0</v>
      </c>
      <c r="M22" s="42">
        <v>0</v>
      </c>
      <c r="N22" s="42">
        <v>0</v>
      </c>
      <c r="O22" s="42">
        <v>0</v>
      </c>
      <c r="P22" s="42">
        <v>-15755.12</v>
      </c>
      <c r="Q22" s="42">
        <v>0</v>
      </c>
      <c r="R22" s="42">
        <v>0</v>
      </c>
      <c r="S22" s="42">
        <v>0</v>
      </c>
      <c r="T22" s="42">
        <v>0</v>
      </c>
      <c r="U22" s="42">
        <v>0</v>
      </c>
      <c r="V22" s="42">
        <v>0</v>
      </c>
      <c r="W22" s="42">
        <v>0</v>
      </c>
      <c r="X22" s="42">
        <v>0</v>
      </c>
      <c r="Y22" s="42">
        <v>0</v>
      </c>
      <c r="Z22" s="42">
        <v>0</v>
      </c>
      <c r="AA22" s="42">
        <v>0</v>
      </c>
      <c r="AB22" s="42">
        <v>0</v>
      </c>
      <c r="AC22" s="42">
        <v>0</v>
      </c>
      <c r="AD22" s="42">
        <v>0</v>
      </c>
      <c r="AE22" s="42">
        <v>0</v>
      </c>
      <c r="AF22" s="42">
        <v>0</v>
      </c>
      <c r="AG22" s="42">
        <v>0</v>
      </c>
      <c r="AH22" s="42">
        <v>0</v>
      </c>
      <c r="AI22" s="42">
        <v>0</v>
      </c>
      <c r="AJ22" s="321">
        <v>14874.67</v>
      </c>
      <c r="AK22" s="348"/>
      <c r="AL22" s="83"/>
      <c r="AN22" s="314"/>
      <c r="AO22" s="315"/>
    </row>
    <row r="23" spans="1:41" x14ac:dyDescent="0.2">
      <c r="B23" s="40">
        <v>15</v>
      </c>
      <c r="C23" s="335" t="s">
        <v>924</v>
      </c>
      <c r="D23" s="40">
        <v>0.15729218516674962</v>
      </c>
      <c r="E23" s="40" t="s">
        <v>548</v>
      </c>
      <c r="F23" s="342">
        <v>38606.49</v>
      </c>
      <c r="G23" s="338" t="s">
        <v>22</v>
      </c>
      <c r="H23" s="338" t="s">
        <v>22</v>
      </c>
      <c r="I23" s="338">
        <v>0</v>
      </c>
      <c r="J23" s="338">
        <v>0</v>
      </c>
      <c r="K23" s="338">
        <v>0</v>
      </c>
      <c r="L23" s="338">
        <v>0</v>
      </c>
      <c r="M23" s="338">
        <v>0</v>
      </c>
      <c r="N23" s="338">
        <v>0</v>
      </c>
      <c r="O23" s="338">
        <v>0</v>
      </c>
      <c r="P23" s="338">
        <v>-20592.825999999994</v>
      </c>
      <c r="Q23" s="338">
        <v>0</v>
      </c>
      <c r="R23" s="338">
        <v>0</v>
      </c>
      <c r="S23" s="338">
        <v>0</v>
      </c>
      <c r="T23" s="338">
        <v>0</v>
      </c>
      <c r="U23" s="338">
        <v>0</v>
      </c>
      <c r="V23" s="338">
        <v>0</v>
      </c>
      <c r="W23" s="338">
        <v>0</v>
      </c>
      <c r="X23" s="338">
        <v>0</v>
      </c>
      <c r="Y23" s="338">
        <v>0</v>
      </c>
      <c r="Z23" s="338">
        <v>0</v>
      </c>
      <c r="AA23" s="338">
        <v>0</v>
      </c>
      <c r="AB23" s="338">
        <v>0</v>
      </c>
      <c r="AC23" s="338">
        <v>0</v>
      </c>
      <c r="AD23" s="338">
        <v>0</v>
      </c>
      <c r="AE23" s="338">
        <v>0</v>
      </c>
      <c r="AF23" s="338">
        <v>0</v>
      </c>
      <c r="AG23" s="338">
        <v>0</v>
      </c>
      <c r="AH23" s="338">
        <v>0</v>
      </c>
      <c r="AI23" s="338">
        <v>0</v>
      </c>
      <c r="AJ23" s="342">
        <v>18013.664000000004</v>
      </c>
      <c r="AK23" s="348"/>
      <c r="AL23" s="83"/>
      <c r="AN23" s="314" t="s">
        <v>489</v>
      </c>
      <c r="AO23" s="315" t="s">
        <v>834</v>
      </c>
    </row>
    <row r="24" spans="1:41" x14ac:dyDescent="0.2">
      <c r="B24" s="40">
        <v>16</v>
      </c>
      <c r="C24" s="335" t="s">
        <v>925</v>
      </c>
      <c r="D24" s="40">
        <v>0.17511199601791938</v>
      </c>
      <c r="E24" s="40" t="s">
        <v>548</v>
      </c>
      <c r="F24" s="343"/>
      <c r="G24" s="337"/>
      <c r="H24" s="337">
        <v>0</v>
      </c>
      <c r="I24" s="337">
        <v>0</v>
      </c>
      <c r="J24" s="337">
        <v>0</v>
      </c>
      <c r="K24" s="337">
        <v>0</v>
      </c>
      <c r="L24" s="337">
        <v>0</v>
      </c>
      <c r="M24" s="337">
        <v>0</v>
      </c>
      <c r="N24" s="337">
        <v>0</v>
      </c>
      <c r="O24" s="337">
        <v>0</v>
      </c>
      <c r="P24" s="337">
        <v>0</v>
      </c>
      <c r="Q24" s="337">
        <v>0</v>
      </c>
      <c r="R24" s="337">
        <v>0</v>
      </c>
      <c r="S24" s="337">
        <v>0</v>
      </c>
      <c r="T24" s="337">
        <v>0</v>
      </c>
      <c r="U24" s="337">
        <v>0</v>
      </c>
      <c r="V24" s="337">
        <v>0</v>
      </c>
      <c r="W24" s="337">
        <v>0</v>
      </c>
      <c r="X24" s="337">
        <v>0</v>
      </c>
      <c r="Y24" s="337">
        <v>0</v>
      </c>
      <c r="Z24" s="337">
        <v>0</v>
      </c>
      <c r="AA24" s="337">
        <v>0</v>
      </c>
      <c r="AB24" s="337">
        <v>0</v>
      </c>
      <c r="AC24" s="337">
        <v>0</v>
      </c>
      <c r="AD24" s="337">
        <v>0</v>
      </c>
      <c r="AE24" s="337">
        <v>0</v>
      </c>
      <c r="AF24" s="337">
        <v>0</v>
      </c>
      <c r="AG24" s="337">
        <v>0</v>
      </c>
      <c r="AH24" s="337">
        <v>0</v>
      </c>
      <c r="AI24" s="337">
        <v>0</v>
      </c>
      <c r="AJ24" s="343">
        <v>0</v>
      </c>
      <c r="AK24" s="348"/>
      <c r="AL24" s="83"/>
      <c r="AN24" s="314"/>
      <c r="AO24" s="315"/>
    </row>
    <row r="25" spans="1:41" x14ac:dyDescent="0.2">
      <c r="B25" s="40">
        <v>0</v>
      </c>
      <c r="C25" s="335" t="s">
        <v>924</v>
      </c>
      <c r="D25" s="40">
        <v>0.1636137381781981</v>
      </c>
      <c r="E25" s="40" t="s">
        <v>548</v>
      </c>
      <c r="F25" s="343"/>
      <c r="G25" s="337"/>
      <c r="H25" s="337">
        <v>0</v>
      </c>
      <c r="I25" s="337">
        <v>0</v>
      </c>
      <c r="J25" s="337">
        <v>0</v>
      </c>
      <c r="K25" s="337">
        <v>0</v>
      </c>
      <c r="L25" s="337">
        <v>0</v>
      </c>
      <c r="M25" s="337">
        <v>0</v>
      </c>
      <c r="N25" s="337">
        <v>0</v>
      </c>
      <c r="O25" s="337">
        <v>0</v>
      </c>
      <c r="P25" s="337">
        <v>0</v>
      </c>
      <c r="Q25" s="337">
        <v>0</v>
      </c>
      <c r="R25" s="337">
        <v>0</v>
      </c>
      <c r="S25" s="337">
        <v>0</v>
      </c>
      <c r="T25" s="337">
        <v>0</v>
      </c>
      <c r="U25" s="337">
        <v>0</v>
      </c>
      <c r="V25" s="337">
        <v>0</v>
      </c>
      <c r="W25" s="337">
        <v>0</v>
      </c>
      <c r="X25" s="337">
        <v>0</v>
      </c>
      <c r="Y25" s="337">
        <v>0</v>
      </c>
      <c r="Z25" s="337">
        <v>0</v>
      </c>
      <c r="AA25" s="337">
        <v>0</v>
      </c>
      <c r="AB25" s="337">
        <v>0</v>
      </c>
      <c r="AC25" s="337">
        <v>0</v>
      </c>
      <c r="AD25" s="337">
        <v>0</v>
      </c>
      <c r="AE25" s="337">
        <v>0</v>
      </c>
      <c r="AF25" s="337">
        <v>0</v>
      </c>
      <c r="AG25" s="337">
        <v>0</v>
      </c>
      <c r="AH25" s="337">
        <v>0</v>
      </c>
      <c r="AI25" s="337">
        <v>0</v>
      </c>
      <c r="AJ25" s="343">
        <v>0</v>
      </c>
      <c r="AK25" s="348"/>
      <c r="AL25" s="83"/>
      <c r="AN25" s="314"/>
      <c r="AO25" s="315"/>
    </row>
    <row r="26" spans="1:41" x14ac:dyDescent="0.2">
      <c r="B26" s="40">
        <v>17</v>
      </c>
      <c r="C26" s="335" t="s">
        <v>926</v>
      </c>
      <c r="D26" s="40">
        <v>0.15278745644599304</v>
      </c>
      <c r="E26" s="40" t="s">
        <v>548</v>
      </c>
      <c r="F26" s="343"/>
      <c r="G26" s="337"/>
      <c r="H26" s="337">
        <v>0</v>
      </c>
      <c r="I26" s="337">
        <v>0</v>
      </c>
      <c r="J26" s="337">
        <v>0</v>
      </c>
      <c r="K26" s="337">
        <v>0</v>
      </c>
      <c r="L26" s="337">
        <v>0</v>
      </c>
      <c r="M26" s="337">
        <v>0</v>
      </c>
      <c r="N26" s="337">
        <v>0</v>
      </c>
      <c r="O26" s="337">
        <v>0</v>
      </c>
      <c r="P26" s="337">
        <v>0</v>
      </c>
      <c r="Q26" s="337">
        <v>0</v>
      </c>
      <c r="R26" s="337">
        <v>0</v>
      </c>
      <c r="S26" s="337">
        <v>0</v>
      </c>
      <c r="T26" s="337">
        <v>0</v>
      </c>
      <c r="U26" s="337">
        <v>0</v>
      </c>
      <c r="V26" s="337">
        <v>0</v>
      </c>
      <c r="W26" s="337">
        <v>0</v>
      </c>
      <c r="X26" s="337">
        <v>0</v>
      </c>
      <c r="Y26" s="337">
        <v>0</v>
      </c>
      <c r="Z26" s="337">
        <v>0</v>
      </c>
      <c r="AA26" s="337">
        <v>0</v>
      </c>
      <c r="AB26" s="337">
        <v>0</v>
      </c>
      <c r="AC26" s="337">
        <v>0</v>
      </c>
      <c r="AD26" s="337">
        <v>0</v>
      </c>
      <c r="AE26" s="337">
        <v>0</v>
      </c>
      <c r="AF26" s="337">
        <v>0</v>
      </c>
      <c r="AG26" s="337">
        <v>0</v>
      </c>
      <c r="AH26" s="337">
        <v>0</v>
      </c>
      <c r="AI26" s="337">
        <v>0</v>
      </c>
      <c r="AJ26" s="343">
        <v>0</v>
      </c>
      <c r="AK26" s="348"/>
      <c r="AL26" s="83"/>
      <c r="AN26" s="314"/>
      <c r="AO26" s="315"/>
    </row>
    <row r="27" spans="1:41" x14ac:dyDescent="0.2">
      <c r="B27" s="40">
        <v>18</v>
      </c>
      <c r="C27" s="335" t="s">
        <v>926</v>
      </c>
      <c r="D27" s="40">
        <v>1.0303633648581383E-2</v>
      </c>
      <c r="E27" s="40" t="s">
        <v>548</v>
      </c>
      <c r="F27" s="344"/>
      <c r="G27" s="341"/>
      <c r="H27" s="341">
        <v>0</v>
      </c>
      <c r="I27" s="341">
        <v>0</v>
      </c>
      <c r="J27" s="341">
        <v>0</v>
      </c>
      <c r="K27" s="341">
        <v>0</v>
      </c>
      <c r="L27" s="341">
        <v>0</v>
      </c>
      <c r="M27" s="341">
        <v>0</v>
      </c>
      <c r="N27" s="341">
        <v>0</v>
      </c>
      <c r="O27" s="341">
        <v>0</v>
      </c>
      <c r="P27" s="341">
        <v>0</v>
      </c>
      <c r="Q27" s="341">
        <v>0</v>
      </c>
      <c r="R27" s="341">
        <v>0</v>
      </c>
      <c r="S27" s="341">
        <v>0</v>
      </c>
      <c r="T27" s="341">
        <v>0</v>
      </c>
      <c r="U27" s="341">
        <v>0</v>
      </c>
      <c r="V27" s="341">
        <v>0</v>
      </c>
      <c r="W27" s="341">
        <v>0</v>
      </c>
      <c r="X27" s="341">
        <v>0</v>
      </c>
      <c r="Y27" s="341">
        <v>0</v>
      </c>
      <c r="Z27" s="341">
        <v>0</v>
      </c>
      <c r="AA27" s="341">
        <v>0</v>
      </c>
      <c r="AB27" s="341">
        <v>0</v>
      </c>
      <c r="AC27" s="341">
        <v>0</v>
      </c>
      <c r="AD27" s="341">
        <v>0</v>
      </c>
      <c r="AE27" s="341">
        <v>0</v>
      </c>
      <c r="AF27" s="341">
        <v>0</v>
      </c>
      <c r="AG27" s="341">
        <v>0</v>
      </c>
      <c r="AH27" s="341">
        <v>0</v>
      </c>
      <c r="AI27" s="341">
        <v>0</v>
      </c>
      <c r="AJ27" s="344">
        <v>0</v>
      </c>
      <c r="AK27" s="348"/>
      <c r="AL27" s="83"/>
      <c r="AN27" s="314"/>
      <c r="AO27" s="315"/>
    </row>
    <row r="28" spans="1:41" x14ac:dyDescent="0.2">
      <c r="B28" s="40">
        <v>19</v>
      </c>
      <c r="C28" s="335" t="s">
        <v>924</v>
      </c>
      <c r="D28" s="40">
        <v>7.8646092583374808E-2</v>
      </c>
      <c r="E28" s="40" t="s">
        <v>549</v>
      </c>
      <c r="F28" s="342">
        <v>23387.52</v>
      </c>
      <c r="G28" s="338" t="s">
        <v>22</v>
      </c>
      <c r="H28" s="338" t="s">
        <v>22</v>
      </c>
      <c r="I28" s="338">
        <v>0</v>
      </c>
      <c r="J28" s="338">
        <v>0</v>
      </c>
      <c r="K28" s="338">
        <v>0</v>
      </c>
      <c r="L28" s="338">
        <v>0</v>
      </c>
      <c r="M28" s="338">
        <v>0</v>
      </c>
      <c r="N28" s="338">
        <v>0</v>
      </c>
      <c r="O28" s="338">
        <v>0</v>
      </c>
      <c r="P28" s="338">
        <v>-14380.687999999998</v>
      </c>
      <c r="Q28" s="338">
        <v>0</v>
      </c>
      <c r="R28" s="338">
        <v>0</v>
      </c>
      <c r="S28" s="338">
        <v>0</v>
      </c>
      <c r="T28" s="338">
        <v>0</v>
      </c>
      <c r="U28" s="338">
        <v>0</v>
      </c>
      <c r="V28" s="338">
        <v>0</v>
      </c>
      <c r="W28" s="338">
        <v>0</v>
      </c>
      <c r="X28" s="338">
        <v>0</v>
      </c>
      <c r="Y28" s="338">
        <v>0</v>
      </c>
      <c r="Z28" s="338">
        <v>0</v>
      </c>
      <c r="AA28" s="338">
        <v>0</v>
      </c>
      <c r="AB28" s="338">
        <v>0</v>
      </c>
      <c r="AC28" s="338">
        <v>0</v>
      </c>
      <c r="AD28" s="338">
        <v>0</v>
      </c>
      <c r="AE28" s="338">
        <v>0</v>
      </c>
      <c r="AF28" s="338">
        <v>0</v>
      </c>
      <c r="AG28" s="338">
        <v>0</v>
      </c>
      <c r="AH28" s="338">
        <v>0</v>
      </c>
      <c r="AI28" s="338">
        <v>0</v>
      </c>
      <c r="AJ28" s="342">
        <v>9006.8320000000022</v>
      </c>
      <c r="AK28" s="348"/>
      <c r="AL28" s="83"/>
      <c r="AN28" s="314"/>
      <c r="AO28" s="315"/>
    </row>
    <row r="29" spans="1:41" x14ac:dyDescent="0.2">
      <c r="B29" s="40">
        <v>20</v>
      </c>
      <c r="C29" s="335" t="s">
        <v>925</v>
      </c>
      <c r="D29" s="40">
        <v>8.755599800895969E-2</v>
      </c>
      <c r="E29" s="40" t="s">
        <v>549</v>
      </c>
      <c r="F29" s="343"/>
      <c r="G29" s="337"/>
      <c r="H29" s="337"/>
      <c r="I29" s="337"/>
      <c r="J29" s="337"/>
      <c r="K29" s="337"/>
      <c r="L29" s="337"/>
      <c r="M29" s="337"/>
      <c r="N29" s="337"/>
      <c r="O29" s="337"/>
      <c r="P29" s="337"/>
      <c r="Q29" s="337"/>
      <c r="R29" s="337"/>
      <c r="S29" s="337"/>
      <c r="T29" s="337"/>
      <c r="U29" s="337"/>
      <c r="V29" s="337"/>
      <c r="W29" s="337"/>
      <c r="X29" s="337"/>
      <c r="Y29" s="337"/>
      <c r="Z29" s="337"/>
      <c r="AA29" s="337"/>
      <c r="AB29" s="337"/>
      <c r="AC29" s="337"/>
      <c r="AD29" s="337"/>
      <c r="AE29" s="337"/>
      <c r="AF29" s="337"/>
      <c r="AG29" s="337"/>
      <c r="AH29" s="337"/>
      <c r="AI29" s="337"/>
      <c r="AJ29" s="343"/>
      <c r="AK29" s="348"/>
      <c r="AL29" s="83"/>
      <c r="AN29" s="314"/>
      <c r="AO29" s="315"/>
    </row>
    <row r="30" spans="1:41" x14ac:dyDescent="0.2">
      <c r="B30" s="40">
        <v>21</v>
      </c>
      <c r="C30" s="335" t="s">
        <v>924</v>
      </c>
      <c r="D30" s="40">
        <v>8.1806869089099052E-2</v>
      </c>
      <c r="E30" s="40" t="s">
        <v>549</v>
      </c>
      <c r="F30" s="343"/>
      <c r="G30" s="337"/>
      <c r="H30" s="337"/>
      <c r="I30" s="337"/>
      <c r="J30" s="337"/>
      <c r="K30" s="337"/>
      <c r="L30" s="337"/>
      <c r="M30" s="337"/>
      <c r="N30" s="337"/>
      <c r="O30" s="337"/>
      <c r="P30" s="337"/>
      <c r="Q30" s="337"/>
      <c r="R30" s="337"/>
      <c r="S30" s="337"/>
      <c r="T30" s="337"/>
      <c r="U30" s="337"/>
      <c r="V30" s="337"/>
      <c r="W30" s="337"/>
      <c r="X30" s="337"/>
      <c r="Y30" s="337"/>
      <c r="Z30" s="337"/>
      <c r="AA30" s="337"/>
      <c r="AB30" s="337"/>
      <c r="AC30" s="337"/>
      <c r="AD30" s="337"/>
      <c r="AE30" s="337"/>
      <c r="AF30" s="337"/>
      <c r="AG30" s="337"/>
      <c r="AH30" s="337"/>
      <c r="AI30" s="337"/>
      <c r="AJ30" s="343"/>
      <c r="AK30" s="348"/>
      <c r="AL30" s="83"/>
      <c r="AN30" s="314"/>
      <c r="AO30" s="315"/>
    </row>
    <row r="31" spans="1:41" x14ac:dyDescent="0.2">
      <c r="B31" s="40">
        <v>0</v>
      </c>
      <c r="C31" s="335" t="s">
        <v>926</v>
      </c>
      <c r="D31" s="40">
        <v>7.6396217023394719E-2</v>
      </c>
      <c r="E31" s="40" t="s">
        <v>549</v>
      </c>
      <c r="F31" s="343"/>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337"/>
      <c r="AJ31" s="343"/>
      <c r="AK31" s="348"/>
      <c r="AL31" s="83"/>
      <c r="AN31" s="314"/>
      <c r="AO31" s="315"/>
    </row>
    <row r="32" spans="1:41" x14ac:dyDescent="0.2">
      <c r="B32" s="40">
        <v>22</v>
      </c>
      <c r="C32" s="335" t="s">
        <v>926</v>
      </c>
      <c r="D32" s="40">
        <v>5.1518168242906913E-3</v>
      </c>
      <c r="E32" s="40" t="s">
        <v>549</v>
      </c>
      <c r="F32" s="344"/>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43"/>
      <c r="AK32" s="348"/>
      <c r="AL32" s="83"/>
      <c r="AN32" s="314"/>
      <c r="AO32" s="315"/>
    </row>
    <row r="33" spans="2:41" x14ac:dyDescent="0.2">
      <c r="B33" s="40">
        <v>23</v>
      </c>
      <c r="C33" s="335" t="s">
        <v>924</v>
      </c>
      <c r="D33" s="40">
        <v>0.15729218516674962</v>
      </c>
      <c r="E33" s="40" t="s">
        <v>550</v>
      </c>
      <c r="F33" s="342">
        <v>63009.760000000002</v>
      </c>
      <c r="G33" s="338" t="s">
        <v>22</v>
      </c>
      <c r="H33" s="345" t="s">
        <v>22</v>
      </c>
      <c r="I33" s="345">
        <v>0</v>
      </c>
      <c r="J33" s="345">
        <v>0</v>
      </c>
      <c r="K33" s="345">
        <v>0</v>
      </c>
      <c r="L33" s="345">
        <v>0</v>
      </c>
      <c r="M33" s="345">
        <v>0</v>
      </c>
      <c r="N33" s="345">
        <v>0</v>
      </c>
      <c r="O33" s="345">
        <v>0</v>
      </c>
      <c r="P33" s="345">
        <v>-44996.095999999998</v>
      </c>
      <c r="Q33" s="345">
        <v>0</v>
      </c>
      <c r="R33" s="345">
        <v>0</v>
      </c>
      <c r="S33" s="345">
        <v>0</v>
      </c>
      <c r="T33" s="345">
        <v>0</v>
      </c>
      <c r="U33" s="345">
        <v>0</v>
      </c>
      <c r="V33" s="345">
        <v>0</v>
      </c>
      <c r="W33" s="345">
        <v>0</v>
      </c>
      <c r="X33" s="345">
        <v>0</v>
      </c>
      <c r="Y33" s="345">
        <v>0</v>
      </c>
      <c r="Z33" s="345">
        <v>0</v>
      </c>
      <c r="AA33" s="345">
        <v>0</v>
      </c>
      <c r="AB33" s="345">
        <v>0</v>
      </c>
      <c r="AC33" s="345">
        <v>0</v>
      </c>
      <c r="AD33" s="345">
        <v>0</v>
      </c>
      <c r="AE33" s="345">
        <v>0</v>
      </c>
      <c r="AF33" s="345">
        <v>0</v>
      </c>
      <c r="AG33" s="345">
        <v>0</v>
      </c>
      <c r="AH33" s="345">
        <v>0</v>
      </c>
      <c r="AI33" s="345">
        <v>0</v>
      </c>
      <c r="AJ33" s="346">
        <v>18013.664000000004</v>
      </c>
      <c r="AK33" s="348"/>
      <c r="AL33" s="83"/>
      <c r="AN33" s="314"/>
      <c r="AO33" s="315"/>
    </row>
    <row r="34" spans="2:41" x14ac:dyDescent="0.2">
      <c r="B34" s="40">
        <v>24</v>
      </c>
      <c r="C34" s="335" t="s">
        <v>925</v>
      </c>
      <c r="D34" s="40">
        <v>0.17511199601791938</v>
      </c>
      <c r="E34" s="40" t="s">
        <v>550</v>
      </c>
      <c r="F34" s="343"/>
      <c r="G34" s="337"/>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6"/>
      <c r="AK34" s="348"/>
      <c r="AL34" s="83"/>
      <c r="AN34" s="314"/>
      <c r="AO34" s="315"/>
    </row>
    <row r="35" spans="2:41" x14ac:dyDescent="0.2">
      <c r="B35" s="40">
        <v>25</v>
      </c>
      <c r="C35" s="335" t="s">
        <v>924</v>
      </c>
      <c r="D35" s="40">
        <v>0.1636137381781981</v>
      </c>
      <c r="E35" s="40" t="s">
        <v>550</v>
      </c>
      <c r="F35" s="343"/>
      <c r="G35" s="337"/>
      <c r="H35" s="345"/>
      <c r="I35" s="345"/>
      <c r="J35" s="345"/>
      <c r="K35" s="345"/>
      <c r="L35" s="345"/>
      <c r="M35" s="345"/>
      <c r="N35" s="345"/>
      <c r="O35" s="345"/>
      <c r="P35" s="345"/>
      <c r="Q35" s="345"/>
      <c r="R35" s="345"/>
      <c r="S35" s="345"/>
      <c r="T35" s="345"/>
      <c r="U35" s="345"/>
      <c r="V35" s="345"/>
      <c r="W35" s="345"/>
      <c r="X35" s="345"/>
      <c r="Y35" s="345"/>
      <c r="Z35" s="345"/>
      <c r="AA35" s="345"/>
      <c r="AB35" s="345"/>
      <c r="AC35" s="345"/>
      <c r="AD35" s="345"/>
      <c r="AE35" s="345"/>
      <c r="AF35" s="345"/>
      <c r="AG35" s="345"/>
      <c r="AH35" s="345"/>
      <c r="AI35" s="345"/>
      <c r="AJ35" s="346"/>
      <c r="AK35" s="348"/>
      <c r="AL35" s="83"/>
      <c r="AN35" s="314"/>
      <c r="AO35" s="315"/>
    </row>
    <row r="36" spans="2:41" x14ac:dyDescent="0.2">
      <c r="B36" s="40">
        <v>0</v>
      </c>
      <c r="C36" s="335" t="s">
        <v>926</v>
      </c>
      <c r="D36" s="40">
        <v>0.15278745644599304</v>
      </c>
      <c r="E36" s="40" t="s">
        <v>550</v>
      </c>
      <c r="F36" s="343"/>
      <c r="G36" s="337"/>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6"/>
      <c r="AK36" s="348"/>
      <c r="AL36" s="83"/>
      <c r="AN36" s="314"/>
      <c r="AO36" s="315"/>
    </row>
    <row r="37" spans="2:41" x14ac:dyDescent="0.2">
      <c r="B37" s="40">
        <v>26</v>
      </c>
      <c r="C37" s="335" t="s">
        <v>926</v>
      </c>
      <c r="D37" s="40">
        <v>1.0303633648581383E-2</v>
      </c>
      <c r="E37" s="40" t="s">
        <v>550</v>
      </c>
      <c r="F37" s="344"/>
      <c r="G37" s="337"/>
      <c r="H37" s="345"/>
      <c r="I37" s="345"/>
      <c r="J37" s="345"/>
      <c r="K37" s="345"/>
      <c r="L37" s="345"/>
      <c r="M37" s="345"/>
      <c r="N37" s="345"/>
      <c r="O37" s="345"/>
      <c r="P37" s="345"/>
      <c r="Q37" s="345"/>
      <c r="R37" s="345"/>
      <c r="S37" s="345"/>
      <c r="T37" s="345"/>
      <c r="U37" s="345"/>
      <c r="V37" s="345"/>
      <c r="W37" s="345"/>
      <c r="X37" s="345"/>
      <c r="Y37" s="345"/>
      <c r="Z37" s="345"/>
      <c r="AA37" s="345"/>
      <c r="AB37" s="345"/>
      <c r="AC37" s="345"/>
      <c r="AD37" s="345"/>
      <c r="AE37" s="345"/>
      <c r="AF37" s="345"/>
      <c r="AG37" s="345"/>
      <c r="AH37" s="345"/>
      <c r="AI37" s="345"/>
      <c r="AJ37" s="346"/>
      <c r="AK37" s="348"/>
      <c r="AL37" s="83"/>
      <c r="AN37" s="314"/>
      <c r="AO37" s="315"/>
    </row>
    <row r="38" spans="2:41" ht="15" customHeight="1" x14ac:dyDescent="0.2">
      <c r="B38" s="40">
        <v>27</v>
      </c>
      <c r="C38" s="335" t="s">
        <v>924</v>
      </c>
      <c r="D38" s="40">
        <v>3.9323046291687404E-2</v>
      </c>
      <c r="E38" s="40" t="s">
        <v>551</v>
      </c>
      <c r="F38" s="342">
        <v>6880.37</v>
      </c>
      <c r="G38" s="345" t="s">
        <v>22</v>
      </c>
      <c r="H38" s="345" t="s">
        <v>22</v>
      </c>
      <c r="I38" s="345">
        <v>0</v>
      </c>
      <c r="J38" s="345">
        <v>0</v>
      </c>
      <c r="K38" s="345">
        <v>0</v>
      </c>
      <c r="L38" s="345">
        <v>0</v>
      </c>
      <c r="M38" s="345">
        <v>0</v>
      </c>
      <c r="N38" s="345">
        <v>0</v>
      </c>
      <c r="O38" s="345">
        <v>0</v>
      </c>
      <c r="P38" s="345">
        <v>-2376.9539999999988</v>
      </c>
      <c r="Q38" s="345">
        <v>0</v>
      </c>
      <c r="R38" s="345">
        <v>0</v>
      </c>
      <c r="S38" s="345">
        <v>0</v>
      </c>
      <c r="T38" s="345">
        <v>0</v>
      </c>
      <c r="U38" s="345">
        <v>0</v>
      </c>
      <c r="V38" s="345">
        <v>0</v>
      </c>
      <c r="W38" s="345">
        <v>0</v>
      </c>
      <c r="X38" s="345">
        <v>0</v>
      </c>
      <c r="Y38" s="345">
        <v>0</v>
      </c>
      <c r="Z38" s="345">
        <v>0</v>
      </c>
      <c r="AA38" s="345">
        <v>0</v>
      </c>
      <c r="AB38" s="345">
        <v>0</v>
      </c>
      <c r="AC38" s="345">
        <v>0</v>
      </c>
      <c r="AD38" s="345">
        <v>0</v>
      </c>
      <c r="AE38" s="345">
        <v>0</v>
      </c>
      <c r="AF38" s="345">
        <v>0</v>
      </c>
      <c r="AG38" s="345">
        <v>0</v>
      </c>
      <c r="AH38" s="345">
        <v>0</v>
      </c>
      <c r="AI38" s="345">
        <v>0</v>
      </c>
      <c r="AJ38" s="346">
        <v>4503.4160000000011</v>
      </c>
      <c r="AK38" s="348"/>
      <c r="AL38" s="83"/>
    </row>
    <row r="39" spans="2:41" x14ac:dyDescent="0.2">
      <c r="B39" s="40">
        <v>28</v>
      </c>
      <c r="C39" s="335" t="s">
        <v>925</v>
      </c>
      <c r="D39" s="40">
        <v>4.3777999004479845E-2</v>
      </c>
      <c r="E39" s="40" t="s">
        <v>551</v>
      </c>
      <c r="F39" s="343"/>
      <c r="G39" s="345"/>
      <c r="H39" s="345"/>
      <c r="I39" s="345"/>
      <c r="J39" s="345"/>
      <c r="K39" s="345"/>
      <c r="L39" s="345"/>
      <c r="M39" s="345"/>
      <c r="N39" s="345"/>
      <c r="O39" s="345"/>
      <c r="P39" s="345"/>
      <c r="Q39" s="345"/>
      <c r="R39" s="345"/>
      <c r="S39" s="345"/>
      <c r="T39" s="345"/>
      <c r="U39" s="345"/>
      <c r="V39" s="345"/>
      <c r="W39" s="345"/>
      <c r="X39" s="345"/>
      <c r="Y39" s="345"/>
      <c r="Z39" s="345"/>
      <c r="AA39" s="345"/>
      <c r="AB39" s="345"/>
      <c r="AC39" s="345"/>
      <c r="AD39" s="345"/>
      <c r="AE39" s="345"/>
      <c r="AF39" s="345"/>
      <c r="AG39" s="345"/>
      <c r="AH39" s="345"/>
      <c r="AI39" s="345"/>
      <c r="AJ39" s="346"/>
      <c r="AK39" s="348"/>
      <c r="AL39" s="83"/>
    </row>
    <row r="40" spans="2:41" x14ac:dyDescent="0.2">
      <c r="B40" s="40">
        <v>0</v>
      </c>
      <c r="C40" s="335" t="s">
        <v>924</v>
      </c>
      <c r="D40" s="40">
        <v>4.0905923344947741E-2</v>
      </c>
      <c r="E40" s="40" t="s">
        <v>551</v>
      </c>
      <c r="F40" s="343"/>
      <c r="G40" s="345"/>
      <c r="H40" s="345"/>
      <c r="I40" s="345"/>
      <c r="J40" s="345"/>
      <c r="K40" s="345"/>
      <c r="L40" s="345"/>
      <c r="M40" s="345"/>
      <c r="N40" s="345"/>
      <c r="O40" s="345"/>
      <c r="P40" s="345"/>
      <c r="Q40" s="345"/>
      <c r="R40" s="345"/>
      <c r="S40" s="345"/>
      <c r="T40" s="345"/>
      <c r="U40" s="345"/>
      <c r="V40" s="345"/>
      <c r="W40" s="345"/>
      <c r="X40" s="345"/>
      <c r="Y40" s="345"/>
      <c r="Z40" s="345"/>
      <c r="AA40" s="345"/>
      <c r="AB40" s="345"/>
      <c r="AC40" s="345"/>
      <c r="AD40" s="345"/>
      <c r="AE40" s="345"/>
      <c r="AF40" s="345"/>
      <c r="AG40" s="345"/>
      <c r="AH40" s="345"/>
      <c r="AI40" s="345"/>
      <c r="AJ40" s="346"/>
      <c r="AK40" s="348"/>
      <c r="AL40" s="83"/>
    </row>
    <row r="41" spans="2:41" x14ac:dyDescent="0.2">
      <c r="B41" s="40">
        <v>29</v>
      </c>
      <c r="C41" s="335" t="s">
        <v>926</v>
      </c>
      <c r="D41" s="40">
        <v>3.819810851169736E-2</v>
      </c>
      <c r="E41" s="40" t="s">
        <v>551</v>
      </c>
      <c r="F41" s="343"/>
      <c r="G41" s="345"/>
      <c r="H41" s="345"/>
      <c r="I41" s="345"/>
      <c r="J41" s="345"/>
      <c r="K41" s="345"/>
      <c r="L41" s="345"/>
      <c r="M41" s="345"/>
      <c r="N41" s="345"/>
      <c r="O41" s="345"/>
      <c r="P41" s="345"/>
      <c r="Q41" s="345"/>
      <c r="R41" s="345"/>
      <c r="S41" s="345"/>
      <c r="T41" s="345"/>
      <c r="U41" s="345"/>
      <c r="V41" s="345"/>
      <c r="W41" s="345"/>
      <c r="X41" s="345"/>
      <c r="Y41" s="345"/>
      <c r="Z41" s="345"/>
      <c r="AA41" s="345"/>
      <c r="AB41" s="345"/>
      <c r="AC41" s="345"/>
      <c r="AD41" s="345"/>
      <c r="AE41" s="345"/>
      <c r="AF41" s="345"/>
      <c r="AG41" s="345"/>
      <c r="AH41" s="345"/>
      <c r="AI41" s="345"/>
      <c r="AJ41" s="346"/>
      <c r="AK41" s="348"/>
      <c r="AL41" s="83"/>
    </row>
    <row r="42" spans="2:41" x14ac:dyDescent="0.2">
      <c r="B42" s="40">
        <v>30</v>
      </c>
      <c r="C42" s="335" t="s">
        <v>926</v>
      </c>
      <c r="D42" s="40">
        <v>2.578397212543554E-3</v>
      </c>
      <c r="E42" s="40" t="s">
        <v>551</v>
      </c>
      <c r="F42" s="344"/>
      <c r="G42" s="345"/>
      <c r="H42" s="345"/>
      <c r="I42" s="345"/>
      <c r="J42" s="345"/>
      <c r="K42" s="345"/>
      <c r="L42" s="345"/>
      <c r="M42" s="345"/>
      <c r="N42" s="345"/>
      <c r="O42" s="345"/>
      <c r="P42" s="345"/>
      <c r="Q42" s="345"/>
      <c r="R42" s="345"/>
      <c r="S42" s="345"/>
      <c r="T42" s="345"/>
      <c r="U42" s="345"/>
      <c r="V42" s="345"/>
      <c r="W42" s="345"/>
      <c r="X42" s="345"/>
      <c r="Y42" s="345"/>
      <c r="Z42" s="345"/>
      <c r="AA42" s="345"/>
      <c r="AB42" s="345"/>
      <c r="AC42" s="345"/>
      <c r="AD42" s="345"/>
      <c r="AE42" s="345"/>
      <c r="AF42" s="345"/>
      <c r="AG42" s="345"/>
      <c r="AH42" s="345"/>
      <c r="AI42" s="345"/>
      <c r="AJ42" s="346"/>
      <c r="AK42" s="348"/>
      <c r="AL42" s="83"/>
    </row>
    <row r="43" spans="2:41" ht="15" customHeight="1" x14ac:dyDescent="0.2">
      <c r="B43" s="40">
        <v>31</v>
      </c>
      <c r="C43" s="335" t="s">
        <v>924</v>
      </c>
      <c r="D43" s="40">
        <v>0.15729218516674962</v>
      </c>
      <c r="E43" s="40" t="s">
        <v>552</v>
      </c>
      <c r="F43" s="342">
        <v>100467.64</v>
      </c>
      <c r="G43" s="337" t="s">
        <v>22</v>
      </c>
      <c r="H43" s="337" t="s">
        <v>22</v>
      </c>
      <c r="I43" s="337">
        <v>0</v>
      </c>
      <c r="J43" s="337">
        <v>0</v>
      </c>
      <c r="K43" s="337">
        <v>0</v>
      </c>
      <c r="L43" s="337">
        <v>0</v>
      </c>
      <c r="M43" s="337">
        <v>0</v>
      </c>
      <c r="N43" s="337">
        <v>0</v>
      </c>
      <c r="O43" s="337">
        <v>0</v>
      </c>
      <c r="P43" s="337">
        <v>-82453.975999999995</v>
      </c>
      <c r="Q43" s="337">
        <v>0</v>
      </c>
      <c r="R43" s="337">
        <v>0</v>
      </c>
      <c r="S43" s="337">
        <v>0</v>
      </c>
      <c r="T43" s="337">
        <v>0</v>
      </c>
      <c r="U43" s="337">
        <v>0</v>
      </c>
      <c r="V43" s="337">
        <v>0</v>
      </c>
      <c r="W43" s="337">
        <v>0</v>
      </c>
      <c r="X43" s="337">
        <v>0</v>
      </c>
      <c r="Y43" s="337">
        <v>0</v>
      </c>
      <c r="Z43" s="337">
        <v>0</v>
      </c>
      <c r="AA43" s="337">
        <v>0</v>
      </c>
      <c r="AB43" s="337">
        <v>0</v>
      </c>
      <c r="AC43" s="337">
        <v>0</v>
      </c>
      <c r="AD43" s="337">
        <v>0</v>
      </c>
      <c r="AE43" s="337">
        <v>0</v>
      </c>
      <c r="AF43" s="337">
        <v>0</v>
      </c>
      <c r="AG43" s="337">
        <v>0</v>
      </c>
      <c r="AH43" s="337">
        <v>0</v>
      </c>
      <c r="AI43" s="337">
        <v>0</v>
      </c>
      <c r="AJ43" s="343">
        <v>18013.664000000004</v>
      </c>
      <c r="AK43" s="348"/>
      <c r="AL43" s="83"/>
    </row>
    <row r="44" spans="2:41" x14ac:dyDescent="0.2">
      <c r="B44" s="40">
        <v>32</v>
      </c>
      <c r="C44" s="335" t="s">
        <v>925</v>
      </c>
      <c r="D44" s="40">
        <v>0.17511199601791938</v>
      </c>
      <c r="E44" s="40" t="s">
        <v>552</v>
      </c>
      <c r="F44" s="343"/>
      <c r="G44" s="337"/>
      <c r="H44" s="337"/>
      <c r="I44" s="337"/>
      <c r="J44" s="337"/>
      <c r="K44" s="337"/>
      <c r="L44" s="337"/>
      <c r="M44" s="337"/>
      <c r="N44" s="337"/>
      <c r="O44" s="337"/>
      <c r="P44" s="337"/>
      <c r="Q44" s="337"/>
      <c r="R44" s="337"/>
      <c r="S44" s="337"/>
      <c r="T44" s="337"/>
      <c r="U44" s="337"/>
      <c r="V44" s="337"/>
      <c r="W44" s="337"/>
      <c r="X44" s="337"/>
      <c r="Y44" s="337"/>
      <c r="Z44" s="337"/>
      <c r="AA44" s="337"/>
      <c r="AB44" s="337"/>
      <c r="AC44" s="337"/>
      <c r="AD44" s="337"/>
      <c r="AE44" s="337"/>
      <c r="AF44" s="337"/>
      <c r="AG44" s="337"/>
      <c r="AH44" s="337"/>
      <c r="AI44" s="337"/>
      <c r="AJ44" s="343"/>
      <c r="AK44" s="348"/>
      <c r="AL44" s="83"/>
    </row>
    <row r="45" spans="2:41" x14ac:dyDescent="0.2">
      <c r="B45" s="40">
        <v>33</v>
      </c>
      <c r="C45" s="335" t="s">
        <v>924</v>
      </c>
      <c r="D45" s="40">
        <v>0.1636137381781981</v>
      </c>
      <c r="E45" s="40" t="s">
        <v>552</v>
      </c>
      <c r="F45" s="343"/>
      <c r="G45" s="337"/>
      <c r="H45" s="337"/>
      <c r="I45" s="337"/>
      <c r="J45" s="337"/>
      <c r="K45" s="337"/>
      <c r="L45" s="337"/>
      <c r="M45" s="337"/>
      <c r="N45" s="337"/>
      <c r="O45" s="337"/>
      <c r="P45" s="337"/>
      <c r="Q45" s="337"/>
      <c r="R45" s="337"/>
      <c r="S45" s="337"/>
      <c r="T45" s="337"/>
      <c r="U45" s="337"/>
      <c r="V45" s="337"/>
      <c r="W45" s="337"/>
      <c r="X45" s="337"/>
      <c r="Y45" s="337"/>
      <c r="Z45" s="337"/>
      <c r="AA45" s="337"/>
      <c r="AB45" s="337"/>
      <c r="AC45" s="337"/>
      <c r="AD45" s="337"/>
      <c r="AE45" s="337"/>
      <c r="AF45" s="337"/>
      <c r="AG45" s="337"/>
      <c r="AH45" s="337"/>
      <c r="AI45" s="337"/>
      <c r="AJ45" s="343"/>
      <c r="AK45" s="348"/>
      <c r="AL45" s="83"/>
    </row>
    <row r="46" spans="2:41" ht="12.75" customHeight="1" x14ac:dyDescent="0.2">
      <c r="B46" s="40">
        <v>0</v>
      </c>
      <c r="C46" s="335" t="s">
        <v>926</v>
      </c>
      <c r="D46" s="40">
        <v>0.15278745644599304</v>
      </c>
      <c r="E46" s="40" t="s">
        <v>552</v>
      </c>
      <c r="F46" s="343"/>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43"/>
      <c r="AK46" s="348"/>
      <c r="AL46" s="83"/>
    </row>
    <row r="47" spans="2:41" x14ac:dyDescent="0.2">
      <c r="B47" s="40">
        <v>34</v>
      </c>
      <c r="C47" s="335" t="s">
        <v>926</v>
      </c>
      <c r="D47" s="40">
        <v>1.0303633648581383E-2</v>
      </c>
      <c r="E47" s="40" t="s">
        <v>552</v>
      </c>
      <c r="F47" s="344"/>
      <c r="G47" s="337"/>
      <c r="H47" s="337"/>
      <c r="I47" s="337"/>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c r="AH47" s="337"/>
      <c r="AI47" s="337"/>
      <c r="AJ47" s="343"/>
      <c r="AK47" s="348"/>
      <c r="AL47" s="83"/>
    </row>
    <row r="48" spans="2:41" x14ac:dyDescent="0.2">
      <c r="B48" s="40">
        <v>35</v>
      </c>
      <c r="C48" s="335" t="s">
        <v>924</v>
      </c>
      <c r="D48" s="40">
        <v>0.19661523145843704</v>
      </c>
      <c r="E48" s="40" t="s">
        <v>553</v>
      </c>
      <c r="F48" s="342">
        <v>103353.74</v>
      </c>
      <c r="G48" s="345" t="s">
        <v>22</v>
      </c>
      <c r="H48" s="345" t="s">
        <v>22</v>
      </c>
      <c r="I48" s="345">
        <v>0</v>
      </c>
      <c r="J48" s="345">
        <v>0</v>
      </c>
      <c r="K48" s="345">
        <v>0</v>
      </c>
      <c r="L48" s="345">
        <v>0</v>
      </c>
      <c r="M48" s="345">
        <v>0</v>
      </c>
      <c r="N48" s="345">
        <v>0</v>
      </c>
      <c r="O48" s="345">
        <v>0</v>
      </c>
      <c r="P48" s="345">
        <v>-80836.66</v>
      </c>
      <c r="Q48" s="345">
        <v>0</v>
      </c>
      <c r="R48" s="345">
        <v>0</v>
      </c>
      <c r="S48" s="345">
        <v>0</v>
      </c>
      <c r="T48" s="345">
        <v>0</v>
      </c>
      <c r="U48" s="345">
        <v>0</v>
      </c>
      <c r="V48" s="345">
        <v>0</v>
      </c>
      <c r="W48" s="345">
        <v>0</v>
      </c>
      <c r="X48" s="345">
        <v>0</v>
      </c>
      <c r="Y48" s="345">
        <v>0</v>
      </c>
      <c r="Z48" s="345">
        <v>0</v>
      </c>
      <c r="AA48" s="345">
        <v>0</v>
      </c>
      <c r="AB48" s="345">
        <v>0</v>
      </c>
      <c r="AC48" s="345">
        <v>0</v>
      </c>
      <c r="AD48" s="345">
        <v>0</v>
      </c>
      <c r="AE48" s="345">
        <v>0</v>
      </c>
      <c r="AF48" s="345">
        <v>0</v>
      </c>
      <c r="AG48" s="345">
        <v>0</v>
      </c>
      <c r="AH48" s="345">
        <v>0</v>
      </c>
      <c r="AI48" s="345">
        <v>0</v>
      </c>
      <c r="AJ48" s="346">
        <v>22517.08</v>
      </c>
      <c r="AK48" s="348"/>
      <c r="AL48" s="83"/>
    </row>
    <row r="49" spans="2:38" x14ac:dyDescent="0.2">
      <c r="B49" s="40">
        <v>36</v>
      </c>
      <c r="C49" s="335" t="s">
        <v>925</v>
      </c>
      <c r="D49" s="40">
        <v>0.2188899950223992</v>
      </c>
      <c r="E49" s="40" t="s">
        <v>553</v>
      </c>
      <c r="F49" s="343"/>
      <c r="G49" s="345"/>
      <c r="H49" s="345"/>
      <c r="I49" s="345"/>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6"/>
      <c r="AK49" s="348"/>
      <c r="AL49" s="83"/>
    </row>
    <row r="50" spans="2:38" x14ac:dyDescent="0.2">
      <c r="B50" s="40">
        <v>0</v>
      </c>
      <c r="C50" s="335" t="s">
        <v>924</v>
      </c>
      <c r="D50" s="40">
        <v>0.20451966152314585</v>
      </c>
      <c r="E50" s="40" t="s">
        <v>553</v>
      </c>
      <c r="F50" s="343"/>
      <c r="G50" s="345"/>
      <c r="H50" s="345"/>
      <c r="I50" s="345"/>
      <c r="J50" s="345"/>
      <c r="K50" s="345"/>
      <c r="L50" s="345"/>
      <c r="M50" s="345"/>
      <c r="N50" s="345"/>
      <c r="O50" s="345"/>
      <c r="P50" s="345"/>
      <c r="Q50" s="345"/>
      <c r="R50" s="345"/>
      <c r="S50" s="345"/>
      <c r="T50" s="345"/>
      <c r="U50" s="345"/>
      <c r="V50" s="345"/>
      <c r="W50" s="345"/>
      <c r="X50" s="345"/>
      <c r="Y50" s="345"/>
      <c r="Z50" s="345"/>
      <c r="AA50" s="345"/>
      <c r="AB50" s="345"/>
      <c r="AC50" s="345"/>
      <c r="AD50" s="345"/>
      <c r="AE50" s="345"/>
      <c r="AF50" s="345"/>
      <c r="AG50" s="345"/>
      <c r="AH50" s="345"/>
      <c r="AI50" s="345"/>
      <c r="AJ50" s="346"/>
      <c r="AK50" s="348"/>
      <c r="AL50" s="83"/>
    </row>
    <row r="51" spans="2:38" x14ac:dyDescent="0.2">
      <c r="B51" s="40">
        <v>37</v>
      </c>
      <c r="C51" s="335" t="s">
        <v>926</v>
      </c>
      <c r="D51" s="40">
        <v>0.1909855649576904</v>
      </c>
      <c r="E51" s="40" t="s">
        <v>553</v>
      </c>
      <c r="F51" s="343"/>
      <c r="G51" s="345"/>
      <c r="H51" s="345"/>
      <c r="I51" s="345"/>
      <c r="J51" s="345"/>
      <c r="K51" s="345"/>
      <c r="L51" s="345"/>
      <c r="M51" s="345"/>
      <c r="N51" s="345"/>
      <c r="O51" s="345"/>
      <c r="P51" s="345"/>
      <c r="Q51" s="345"/>
      <c r="R51" s="345"/>
      <c r="S51" s="345"/>
      <c r="T51" s="345"/>
      <c r="U51" s="345"/>
      <c r="V51" s="345"/>
      <c r="W51" s="345"/>
      <c r="X51" s="345"/>
      <c r="Y51" s="345"/>
      <c r="Z51" s="345"/>
      <c r="AA51" s="345"/>
      <c r="AB51" s="345"/>
      <c r="AC51" s="345"/>
      <c r="AD51" s="345"/>
      <c r="AE51" s="345"/>
      <c r="AF51" s="345"/>
      <c r="AG51" s="345"/>
      <c r="AH51" s="345"/>
      <c r="AI51" s="345"/>
      <c r="AJ51" s="346"/>
      <c r="AK51" s="348"/>
      <c r="AL51" s="83"/>
    </row>
    <row r="52" spans="2:38" x14ac:dyDescent="0.2">
      <c r="B52" s="40">
        <v>38</v>
      </c>
      <c r="C52" s="335" t="s">
        <v>926</v>
      </c>
      <c r="D52" s="40">
        <v>1.2882030861124938E-2</v>
      </c>
      <c r="E52" s="40" t="s">
        <v>553</v>
      </c>
      <c r="F52" s="344"/>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c r="AJ52" s="346"/>
      <c r="AK52" s="348"/>
      <c r="AL52" s="83"/>
    </row>
    <row r="53" spans="2:38" ht="15" customHeight="1" x14ac:dyDescent="0.2">
      <c r="B53" s="40">
        <v>39</v>
      </c>
      <c r="C53" s="335" t="s">
        <v>927</v>
      </c>
      <c r="D53" s="40">
        <v>1.0128173220507715</v>
      </c>
      <c r="E53" s="40" t="s">
        <v>544</v>
      </c>
      <c r="F53" s="342">
        <v>255634.73000000004</v>
      </c>
      <c r="G53" s="338" t="s">
        <v>22</v>
      </c>
      <c r="H53" s="338" t="s">
        <v>22</v>
      </c>
      <c r="I53" s="338">
        <v>0</v>
      </c>
      <c r="J53" s="338">
        <v>0</v>
      </c>
      <c r="K53" s="338">
        <v>0</v>
      </c>
      <c r="L53" s="338">
        <v>0</v>
      </c>
      <c r="M53" s="338">
        <v>0</v>
      </c>
      <c r="N53" s="338">
        <v>0</v>
      </c>
      <c r="O53" s="338">
        <v>0</v>
      </c>
      <c r="P53" s="338">
        <v>-49152.240000000049</v>
      </c>
      <c r="Q53" s="338">
        <v>0</v>
      </c>
      <c r="R53" s="338">
        <v>0</v>
      </c>
      <c r="S53" s="338">
        <v>0</v>
      </c>
      <c r="T53" s="338">
        <v>0</v>
      </c>
      <c r="U53" s="338">
        <v>0</v>
      </c>
      <c r="V53" s="338">
        <v>0</v>
      </c>
      <c r="W53" s="338">
        <v>0</v>
      </c>
      <c r="X53" s="338">
        <v>0</v>
      </c>
      <c r="Y53" s="338">
        <v>0</v>
      </c>
      <c r="Z53" s="338">
        <v>0</v>
      </c>
      <c r="AA53" s="338">
        <v>0</v>
      </c>
      <c r="AB53" s="338">
        <v>0</v>
      </c>
      <c r="AC53" s="338">
        <v>0</v>
      </c>
      <c r="AD53" s="338">
        <v>0</v>
      </c>
      <c r="AE53" s="338">
        <v>0</v>
      </c>
      <c r="AF53" s="338">
        <v>0</v>
      </c>
      <c r="AG53" s="338">
        <v>0</v>
      </c>
      <c r="AH53" s="338">
        <v>0</v>
      </c>
      <c r="AI53" s="338">
        <v>0</v>
      </c>
      <c r="AJ53" s="342">
        <v>206482.49</v>
      </c>
      <c r="AK53" s="348"/>
      <c r="AL53" s="83"/>
    </row>
    <row r="54" spans="2:38" x14ac:dyDescent="0.2">
      <c r="B54" s="40">
        <v>40</v>
      </c>
      <c r="C54" s="335" t="s">
        <v>928</v>
      </c>
      <c r="D54" s="40">
        <v>1.0042309606769537</v>
      </c>
      <c r="E54" s="40" t="s">
        <v>544</v>
      </c>
      <c r="F54" s="343"/>
      <c r="G54" s="337"/>
      <c r="H54" s="337"/>
      <c r="I54" s="337"/>
      <c r="J54" s="337"/>
      <c r="K54" s="337"/>
      <c r="L54" s="337"/>
      <c r="M54" s="337"/>
      <c r="N54" s="337"/>
      <c r="O54" s="337"/>
      <c r="P54" s="337"/>
      <c r="Q54" s="337"/>
      <c r="R54" s="337"/>
      <c r="S54" s="337"/>
      <c r="T54" s="337"/>
      <c r="U54" s="337"/>
      <c r="V54" s="337"/>
      <c r="W54" s="337"/>
      <c r="X54" s="337"/>
      <c r="Y54" s="337"/>
      <c r="Z54" s="337"/>
      <c r="AA54" s="337"/>
      <c r="AB54" s="337"/>
      <c r="AC54" s="337"/>
      <c r="AD54" s="337"/>
      <c r="AE54" s="337"/>
      <c r="AF54" s="337"/>
      <c r="AG54" s="337"/>
      <c r="AH54" s="337"/>
      <c r="AI54" s="337"/>
      <c r="AJ54" s="343"/>
      <c r="AK54" s="348"/>
      <c r="AL54" s="83"/>
    </row>
    <row r="55" spans="2:38" x14ac:dyDescent="0.2">
      <c r="B55" s="40">
        <v>41</v>
      </c>
      <c r="C55" s="335" t="s">
        <v>929</v>
      </c>
      <c r="D55" s="40">
        <v>1.0197859631657542</v>
      </c>
      <c r="E55" s="40" t="s">
        <v>544</v>
      </c>
      <c r="F55" s="343"/>
      <c r="G55" s="337"/>
      <c r="H55" s="337"/>
      <c r="I55" s="337"/>
      <c r="J55" s="337"/>
      <c r="K55" s="337"/>
      <c r="L55" s="337"/>
      <c r="M55" s="337"/>
      <c r="N55" s="337"/>
      <c r="O55" s="337"/>
      <c r="P55" s="337"/>
      <c r="Q55" s="337"/>
      <c r="R55" s="337"/>
      <c r="S55" s="337"/>
      <c r="T55" s="337"/>
      <c r="U55" s="337"/>
      <c r="V55" s="337"/>
      <c r="W55" s="337"/>
      <c r="X55" s="337"/>
      <c r="Y55" s="337"/>
      <c r="Z55" s="337"/>
      <c r="AA55" s="337"/>
      <c r="AB55" s="337"/>
      <c r="AC55" s="337"/>
      <c r="AD55" s="337"/>
      <c r="AE55" s="337"/>
      <c r="AF55" s="337"/>
      <c r="AG55" s="337"/>
      <c r="AH55" s="337"/>
      <c r="AI55" s="337"/>
      <c r="AJ55" s="343"/>
      <c r="AK55" s="348"/>
      <c r="AL55" s="83"/>
    </row>
    <row r="56" spans="2:38" x14ac:dyDescent="0.2">
      <c r="B56" s="40">
        <v>42</v>
      </c>
      <c r="C56" s="335" t="s">
        <v>925</v>
      </c>
      <c r="D56" s="40">
        <v>0.50012444001991041</v>
      </c>
      <c r="E56" s="40" t="s">
        <v>545</v>
      </c>
      <c r="F56" s="343"/>
      <c r="G56" s="337"/>
      <c r="H56" s="337"/>
      <c r="I56" s="337"/>
      <c r="J56" s="337"/>
      <c r="K56" s="337"/>
      <c r="L56" s="337"/>
      <c r="M56" s="337"/>
      <c r="N56" s="337"/>
      <c r="O56" s="337"/>
      <c r="P56" s="337"/>
      <c r="Q56" s="337"/>
      <c r="R56" s="337"/>
      <c r="S56" s="337"/>
      <c r="T56" s="337"/>
      <c r="U56" s="337"/>
      <c r="V56" s="337"/>
      <c r="W56" s="337"/>
      <c r="X56" s="337"/>
      <c r="Y56" s="337"/>
      <c r="Z56" s="337"/>
      <c r="AA56" s="337"/>
      <c r="AB56" s="337"/>
      <c r="AC56" s="337"/>
      <c r="AD56" s="337"/>
      <c r="AE56" s="337"/>
      <c r="AF56" s="337"/>
      <c r="AG56" s="337"/>
      <c r="AH56" s="337"/>
      <c r="AI56" s="337"/>
      <c r="AJ56" s="343"/>
      <c r="AK56" s="348"/>
      <c r="AL56" s="83"/>
    </row>
    <row r="57" spans="2:38" x14ac:dyDescent="0.2">
      <c r="B57" s="40">
        <v>43</v>
      </c>
      <c r="C57" s="335" t="s">
        <v>925</v>
      </c>
      <c r="D57" s="40">
        <v>0.50012444001991041</v>
      </c>
      <c r="E57" s="40" t="s">
        <v>544</v>
      </c>
      <c r="F57" s="343"/>
      <c r="G57" s="337"/>
      <c r="H57" s="337"/>
      <c r="I57" s="337"/>
      <c r="J57" s="337"/>
      <c r="K57" s="337"/>
      <c r="L57" s="337"/>
      <c r="M57" s="337"/>
      <c r="N57" s="337"/>
      <c r="O57" s="337"/>
      <c r="P57" s="337"/>
      <c r="Q57" s="337"/>
      <c r="R57" s="337"/>
      <c r="S57" s="337"/>
      <c r="T57" s="337"/>
      <c r="U57" s="337"/>
      <c r="V57" s="337"/>
      <c r="W57" s="337"/>
      <c r="X57" s="337"/>
      <c r="Y57" s="337"/>
      <c r="Z57" s="337"/>
      <c r="AA57" s="337"/>
      <c r="AB57" s="337"/>
      <c r="AC57" s="337"/>
      <c r="AD57" s="337"/>
      <c r="AE57" s="337"/>
      <c r="AF57" s="337"/>
      <c r="AG57" s="337"/>
      <c r="AH57" s="337"/>
      <c r="AI57" s="337"/>
      <c r="AJ57" s="343"/>
      <c r="AK57" s="348"/>
      <c r="AL57" s="83"/>
    </row>
    <row r="58" spans="2:38" x14ac:dyDescent="0.2">
      <c r="B58" s="40">
        <v>44</v>
      </c>
      <c r="C58" s="335" t="s">
        <v>930</v>
      </c>
      <c r="D58" s="40">
        <v>0.27874564459930312</v>
      </c>
      <c r="E58" s="40" t="s">
        <v>543</v>
      </c>
      <c r="F58" s="343"/>
      <c r="G58" s="337"/>
      <c r="H58" s="337"/>
      <c r="I58" s="337"/>
      <c r="J58" s="337"/>
      <c r="K58" s="337"/>
      <c r="L58" s="337"/>
      <c r="M58" s="337"/>
      <c r="N58" s="337"/>
      <c r="O58" s="337"/>
      <c r="P58" s="337"/>
      <c r="Q58" s="337"/>
      <c r="R58" s="337"/>
      <c r="S58" s="337"/>
      <c r="T58" s="337"/>
      <c r="U58" s="337"/>
      <c r="V58" s="337"/>
      <c r="W58" s="337"/>
      <c r="X58" s="337"/>
      <c r="Y58" s="337"/>
      <c r="Z58" s="337"/>
      <c r="AA58" s="337"/>
      <c r="AB58" s="337"/>
      <c r="AC58" s="337"/>
      <c r="AD58" s="337"/>
      <c r="AE58" s="337"/>
      <c r="AF58" s="337"/>
      <c r="AG58" s="337"/>
      <c r="AH58" s="337"/>
      <c r="AI58" s="337"/>
      <c r="AJ58" s="343"/>
      <c r="AK58" s="348"/>
      <c r="AL58" s="83"/>
    </row>
    <row r="59" spans="2:38" x14ac:dyDescent="0.2">
      <c r="B59" s="40">
        <v>45</v>
      </c>
      <c r="C59" s="335" t="s">
        <v>931</v>
      </c>
      <c r="D59" s="40">
        <v>1.0098307615729218</v>
      </c>
      <c r="E59" s="40" t="s">
        <v>543</v>
      </c>
      <c r="F59" s="343"/>
      <c r="G59" s="337"/>
      <c r="H59" s="337"/>
      <c r="I59" s="337"/>
      <c r="J59" s="337"/>
      <c r="K59" s="337"/>
      <c r="L59" s="337"/>
      <c r="M59" s="337"/>
      <c r="N59" s="337"/>
      <c r="O59" s="337"/>
      <c r="P59" s="337"/>
      <c r="Q59" s="337"/>
      <c r="R59" s="337"/>
      <c r="S59" s="337"/>
      <c r="T59" s="337"/>
      <c r="U59" s="337"/>
      <c r="V59" s="337"/>
      <c r="W59" s="337"/>
      <c r="X59" s="337"/>
      <c r="Y59" s="337"/>
      <c r="Z59" s="337"/>
      <c r="AA59" s="337"/>
      <c r="AB59" s="337"/>
      <c r="AC59" s="337"/>
      <c r="AD59" s="337"/>
      <c r="AE59" s="337"/>
      <c r="AF59" s="337"/>
      <c r="AG59" s="337"/>
      <c r="AH59" s="337"/>
      <c r="AI59" s="337"/>
      <c r="AJ59" s="343"/>
      <c r="AK59" s="348"/>
      <c r="AL59" s="83"/>
    </row>
    <row r="60" spans="2:38" x14ac:dyDescent="0.2">
      <c r="B60" s="40">
        <v>46</v>
      </c>
      <c r="C60" s="335" t="s">
        <v>931</v>
      </c>
      <c r="D60" s="40">
        <v>0.62319561971129911</v>
      </c>
      <c r="E60" s="40" t="s">
        <v>543</v>
      </c>
      <c r="F60" s="343"/>
      <c r="G60" s="337"/>
      <c r="H60" s="337"/>
      <c r="I60" s="337"/>
      <c r="J60" s="337"/>
      <c r="K60" s="337"/>
      <c r="L60" s="337"/>
      <c r="M60" s="337"/>
      <c r="N60" s="337"/>
      <c r="O60" s="337"/>
      <c r="P60" s="337"/>
      <c r="Q60" s="337"/>
      <c r="R60" s="337"/>
      <c r="S60" s="337"/>
      <c r="T60" s="337"/>
      <c r="U60" s="337"/>
      <c r="V60" s="337"/>
      <c r="W60" s="337"/>
      <c r="X60" s="337"/>
      <c r="Y60" s="337"/>
      <c r="Z60" s="337"/>
      <c r="AA60" s="337"/>
      <c r="AB60" s="337"/>
      <c r="AC60" s="337"/>
      <c r="AD60" s="337"/>
      <c r="AE60" s="337"/>
      <c r="AF60" s="337"/>
      <c r="AG60" s="337"/>
      <c r="AH60" s="337"/>
      <c r="AI60" s="337"/>
      <c r="AJ60" s="343"/>
      <c r="AK60" s="348"/>
      <c r="AL60" s="83"/>
    </row>
    <row r="61" spans="2:38" x14ac:dyDescent="0.2">
      <c r="B61" s="40">
        <v>47</v>
      </c>
      <c r="C61" s="335" t="s">
        <v>932</v>
      </c>
      <c r="D61" s="40">
        <v>0.53957192633150819</v>
      </c>
      <c r="E61" s="40" t="s">
        <v>543</v>
      </c>
      <c r="F61" s="343"/>
      <c r="G61" s="337"/>
      <c r="H61" s="337"/>
      <c r="I61" s="337"/>
      <c r="J61" s="337"/>
      <c r="K61" s="337"/>
      <c r="L61" s="337"/>
      <c r="M61" s="337"/>
      <c r="N61" s="337"/>
      <c r="O61" s="337"/>
      <c r="P61" s="337"/>
      <c r="Q61" s="337"/>
      <c r="R61" s="337"/>
      <c r="S61" s="337"/>
      <c r="T61" s="337"/>
      <c r="U61" s="337"/>
      <c r="V61" s="337"/>
      <c r="W61" s="337"/>
      <c r="X61" s="337"/>
      <c r="Y61" s="337"/>
      <c r="Z61" s="337"/>
      <c r="AA61" s="337"/>
      <c r="AB61" s="337"/>
      <c r="AC61" s="337"/>
      <c r="AD61" s="337"/>
      <c r="AE61" s="337"/>
      <c r="AF61" s="337"/>
      <c r="AG61" s="337"/>
      <c r="AH61" s="337"/>
      <c r="AI61" s="337"/>
      <c r="AJ61" s="343"/>
      <c r="AK61" s="348"/>
      <c r="AL61" s="83"/>
    </row>
    <row r="62" spans="2:38" x14ac:dyDescent="0.2">
      <c r="B62" s="40">
        <v>48</v>
      </c>
      <c r="C62" s="335" t="s">
        <v>932</v>
      </c>
      <c r="D62" s="40">
        <v>0.54405176704828273</v>
      </c>
      <c r="E62" s="40" t="s">
        <v>543</v>
      </c>
      <c r="F62" s="343"/>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43"/>
      <c r="AK62" s="348"/>
      <c r="AL62" s="83"/>
    </row>
    <row r="63" spans="2:38" x14ac:dyDescent="0.2">
      <c r="B63" s="40">
        <v>49</v>
      </c>
      <c r="C63" s="335" t="s">
        <v>932</v>
      </c>
      <c r="D63" s="40">
        <v>0.54206072672971628</v>
      </c>
      <c r="E63" s="40" t="s">
        <v>543</v>
      </c>
      <c r="F63" s="343"/>
      <c r="G63" s="337"/>
      <c r="H63" s="337"/>
      <c r="I63" s="337"/>
      <c r="J63" s="337"/>
      <c r="K63" s="337"/>
      <c r="L63" s="337"/>
      <c r="M63" s="337"/>
      <c r="N63" s="337"/>
      <c r="O63" s="337"/>
      <c r="P63" s="337"/>
      <c r="Q63" s="337"/>
      <c r="R63" s="337"/>
      <c r="S63" s="337"/>
      <c r="T63" s="337"/>
      <c r="U63" s="337"/>
      <c r="V63" s="337"/>
      <c r="W63" s="337"/>
      <c r="X63" s="337"/>
      <c r="Y63" s="337"/>
      <c r="Z63" s="337"/>
      <c r="AA63" s="337"/>
      <c r="AB63" s="337"/>
      <c r="AC63" s="337"/>
      <c r="AD63" s="337"/>
      <c r="AE63" s="337"/>
      <c r="AF63" s="337"/>
      <c r="AG63" s="337"/>
      <c r="AH63" s="337"/>
      <c r="AI63" s="337"/>
      <c r="AJ63" s="343"/>
      <c r="AK63" s="348"/>
      <c r="AL63" s="83"/>
    </row>
    <row r="64" spans="2:38" x14ac:dyDescent="0.2">
      <c r="B64" s="40">
        <v>50</v>
      </c>
      <c r="C64" s="335" t="s">
        <v>928</v>
      </c>
      <c r="D64" s="40">
        <v>0.96042807366849181</v>
      </c>
      <c r="E64" s="40" t="s">
        <v>544</v>
      </c>
      <c r="F64" s="343"/>
      <c r="G64" s="337"/>
      <c r="H64" s="337"/>
      <c r="I64" s="337"/>
      <c r="J64" s="337"/>
      <c r="K64" s="337"/>
      <c r="L64" s="337"/>
      <c r="M64" s="337"/>
      <c r="N64" s="337"/>
      <c r="O64" s="337"/>
      <c r="P64" s="337"/>
      <c r="Q64" s="337"/>
      <c r="R64" s="337"/>
      <c r="S64" s="337"/>
      <c r="T64" s="337"/>
      <c r="U64" s="337"/>
      <c r="V64" s="337"/>
      <c r="W64" s="337"/>
      <c r="X64" s="337"/>
      <c r="Y64" s="337"/>
      <c r="Z64" s="337"/>
      <c r="AA64" s="337"/>
      <c r="AB64" s="337"/>
      <c r="AC64" s="337"/>
      <c r="AD64" s="337"/>
      <c r="AE64" s="337"/>
      <c r="AF64" s="337"/>
      <c r="AG64" s="337"/>
      <c r="AH64" s="337"/>
      <c r="AI64" s="337"/>
      <c r="AJ64" s="343"/>
      <c r="AK64" s="348"/>
      <c r="AL64" s="83"/>
    </row>
    <row r="65" spans="2:41" x14ac:dyDescent="0.2">
      <c r="B65" s="40">
        <v>51</v>
      </c>
      <c r="C65" s="335" t="s">
        <v>931</v>
      </c>
      <c r="D65" s="40">
        <v>0.49726231956197114</v>
      </c>
      <c r="E65" s="40" t="s">
        <v>543</v>
      </c>
      <c r="F65" s="343"/>
      <c r="G65" s="337"/>
      <c r="H65" s="337"/>
      <c r="I65" s="337"/>
      <c r="J65" s="337"/>
      <c r="K65" s="337"/>
      <c r="L65" s="337"/>
      <c r="M65" s="337"/>
      <c r="N65" s="337"/>
      <c r="O65" s="337"/>
      <c r="P65" s="337"/>
      <c r="Q65" s="337"/>
      <c r="R65" s="337"/>
      <c r="S65" s="337"/>
      <c r="T65" s="337"/>
      <c r="U65" s="337"/>
      <c r="V65" s="337"/>
      <c r="W65" s="337"/>
      <c r="X65" s="337"/>
      <c r="Y65" s="337"/>
      <c r="Z65" s="337"/>
      <c r="AA65" s="337"/>
      <c r="AB65" s="337"/>
      <c r="AC65" s="337"/>
      <c r="AD65" s="337"/>
      <c r="AE65" s="337"/>
      <c r="AF65" s="337"/>
      <c r="AG65" s="337"/>
      <c r="AH65" s="337"/>
      <c r="AI65" s="337"/>
      <c r="AJ65" s="343"/>
      <c r="AK65" s="348"/>
      <c r="AL65" s="83"/>
    </row>
    <row r="66" spans="2:41" x14ac:dyDescent="0.2">
      <c r="B66" s="40">
        <v>52</v>
      </c>
      <c r="C66" s="335" t="s">
        <v>931</v>
      </c>
      <c r="D66" s="40">
        <v>0.55487804878048785</v>
      </c>
      <c r="E66" s="40" t="s">
        <v>543</v>
      </c>
      <c r="F66" s="343"/>
      <c r="G66" s="337"/>
      <c r="H66" s="337"/>
      <c r="I66" s="337"/>
      <c r="J66" s="337"/>
      <c r="K66" s="337"/>
      <c r="L66" s="337"/>
      <c r="M66" s="337"/>
      <c r="N66" s="337"/>
      <c r="O66" s="337"/>
      <c r="P66" s="337"/>
      <c r="Q66" s="337"/>
      <c r="R66" s="337"/>
      <c r="S66" s="337"/>
      <c r="T66" s="337"/>
      <c r="U66" s="337"/>
      <c r="V66" s="337"/>
      <c r="W66" s="337"/>
      <c r="X66" s="337"/>
      <c r="Y66" s="337"/>
      <c r="Z66" s="337"/>
      <c r="AA66" s="337"/>
      <c r="AB66" s="337"/>
      <c r="AC66" s="337"/>
      <c r="AD66" s="337"/>
      <c r="AE66" s="337"/>
      <c r="AF66" s="337"/>
      <c r="AG66" s="337"/>
      <c r="AH66" s="337"/>
      <c r="AI66" s="337"/>
      <c r="AJ66" s="343"/>
      <c r="AK66" s="348"/>
      <c r="AL66" s="83"/>
    </row>
    <row r="67" spans="2:41" x14ac:dyDescent="0.2">
      <c r="B67" s="40">
        <v>53</v>
      </c>
      <c r="C67" s="335" t="s">
        <v>930</v>
      </c>
      <c r="D67" s="40">
        <v>0.28222996515679444</v>
      </c>
      <c r="E67" s="40" t="s">
        <v>543</v>
      </c>
      <c r="F67" s="343"/>
      <c r="G67" s="337"/>
      <c r="H67" s="337"/>
      <c r="I67" s="337"/>
      <c r="J67" s="337"/>
      <c r="K67" s="337"/>
      <c r="L67" s="337"/>
      <c r="M67" s="337"/>
      <c r="N67" s="337"/>
      <c r="O67" s="337"/>
      <c r="P67" s="337"/>
      <c r="Q67" s="337"/>
      <c r="R67" s="337"/>
      <c r="S67" s="337"/>
      <c r="T67" s="337"/>
      <c r="U67" s="337"/>
      <c r="V67" s="337"/>
      <c r="W67" s="337"/>
      <c r="X67" s="337"/>
      <c r="Y67" s="337"/>
      <c r="Z67" s="337"/>
      <c r="AA67" s="337"/>
      <c r="AB67" s="337"/>
      <c r="AC67" s="337"/>
      <c r="AD67" s="337"/>
      <c r="AE67" s="337"/>
      <c r="AF67" s="337"/>
      <c r="AG67" s="337"/>
      <c r="AH67" s="337"/>
      <c r="AI67" s="337"/>
      <c r="AJ67" s="343"/>
      <c r="AK67" s="348"/>
      <c r="AL67" s="83"/>
    </row>
    <row r="68" spans="2:41" s="36" customFormat="1" x14ac:dyDescent="0.2">
      <c r="B68" s="40">
        <v>63</v>
      </c>
      <c r="C68" s="335" t="s">
        <v>933</v>
      </c>
      <c r="D68" s="40">
        <v>1.0146839223494275</v>
      </c>
      <c r="E68" s="40" t="s">
        <v>384</v>
      </c>
      <c r="F68" s="342">
        <v>0</v>
      </c>
      <c r="G68" s="338" t="s">
        <v>22</v>
      </c>
      <c r="H68" s="338" t="s">
        <v>22</v>
      </c>
      <c r="I68" s="338">
        <v>0</v>
      </c>
      <c r="J68" s="338">
        <v>0</v>
      </c>
      <c r="K68" s="338">
        <v>0</v>
      </c>
      <c r="L68" s="338">
        <v>0</v>
      </c>
      <c r="M68" s="338">
        <v>0</v>
      </c>
      <c r="N68" s="338">
        <v>0</v>
      </c>
      <c r="O68" s="338">
        <v>0</v>
      </c>
      <c r="P68" s="338">
        <v>332879.17999999993</v>
      </c>
      <c r="Q68" s="338">
        <v>0</v>
      </c>
      <c r="R68" s="338">
        <v>0</v>
      </c>
      <c r="S68" s="338">
        <v>0</v>
      </c>
      <c r="T68" s="338">
        <v>0</v>
      </c>
      <c r="U68" s="338">
        <v>-87.81</v>
      </c>
      <c r="V68" s="338">
        <v>0</v>
      </c>
      <c r="W68" s="338">
        <v>0</v>
      </c>
      <c r="X68" s="338">
        <v>0</v>
      </c>
      <c r="Y68" s="338">
        <v>0</v>
      </c>
      <c r="Z68" s="338">
        <v>0</v>
      </c>
      <c r="AA68" s="338">
        <v>0</v>
      </c>
      <c r="AB68" s="338">
        <v>0</v>
      </c>
      <c r="AC68" s="338">
        <v>0</v>
      </c>
      <c r="AD68" s="338">
        <v>0</v>
      </c>
      <c r="AE68" s="338">
        <v>0</v>
      </c>
      <c r="AF68" s="338">
        <v>0</v>
      </c>
      <c r="AG68" s="338">
        <v>0</v>
      </c>
      <c r="AH68" s="338">
        <v>0</v>
      </c>
      <c r="AI68" s="338">
        <v>0</v>
      </c>
      <c r="AJ68" s="342">
        <v>332791.36999999994</v>
      </c>
      <c r="AK68" s="348"/>
      <c r="AL68" s="83"/>
      <c r="AN68" s="35"/>
      <c r="AO68" s="35"/>
    </row>
    <row r="69" spans="2:41" s="36" customFormat="1" x14ac:dyDescent="0.2">
      <c r="B69" s="40">
        <v>64</v>
      </c>
      <c r="C69" s="335" t="s">
        <v>929</v>
      </c>
      <c r="D69" s="40">
        <v>0.98979591836734693</v>
      </c>
      <c r="E69" s="40" t="s">
        <v>384</v>
      </c>
      <c r="F69" s="343"/>
      <c r="G69" s="337"/>
      <c r="H69" s="337"/>
      <c r="I69" s="337"/>
      <c r="J69" s="337"/>
      <c r="K69" s="337"/>
      <c r="L69" s="337"/>
      <c r="M69" s="337"/>
      <c r="N69" s="337"/>
      <c r="O69" s="337"/>
      <c r="P69" s="337"/>
      <c r="Q69" s="337"/>
      <c r="R69" s="337"/>
      <c r="S69" s="337"/>
      <c r="T69" s="337"/>
      <c r="U69" s="337"/>
      <c r="V69" s="337"/>
      <c r="W69" s="337"/>
      <c r="X69" s="337"/>
      <c r="Y69" s="337"/>
      <c r="Z69" s="337"/>
      <c r="AA69" s="337"/>
      <c r="AB69" s="337"/>
      <c r="AC69" s="337"/>
      <c r="AD69" s="337"/>
      <c r="AE69" s="337"/>
      <c r="AF69" s="337"/>
      <c r="AG69" s="337"/>
      <c r="AH69" s="337"/>
      <c r="AI69" s="337"/>
      <c r="AJ69" s="343"/>
      <c r="AK69" s="348"/>
      <c r="AL69" s="83"/>
    </row>
    <row r="70" spans="2:41" s="36" customFormat="1" x14ac:dyDescent="0.2">
      <c r="B70" s="40">
        <v>65</v>
      </c>
      <c r="C70" s="335" t="s">
        <v>929</v>
      </c>
      <c r="D70" s="40">
        <v>1.0328521652563465</v>
      </c>
      <c r="E70" s="40" t="s">
        <v>384</v>
      </c>
      <c r="F70" s="343"/>
      <c r="G70" s="337"/>
      <c r="H70" s="337"/>
      <c r="I70" s="337"/>
      <c r="J70" s="337"/>
      <c r="K70" s="337"/>
      <c r="L70" s="337"/>
      <c r="M70" s="337"/>
      <c r="N70" s="337"/>
      <c r="O70" s="337"/>
      <c r="P70" s="337"/>
      <c r="Q70" s="337"/>
      <c r="R70" s="337"/>
      <c r="S70" s="337"/>
      <c r="T70" s="337"/>
      <c r="U70" s="337"/>
      <c r="V70" s="337"/>
      <c r="W70" s="337"/>
      <c r="X70" s="337"/>
      <c r="Y70" s="337"/>
      <c r="Z70" s="337"/>
      <c r="AA70" s="337"/>
      <c r="AB70" s="337"/>
      <c r="AC70" s="337"/>
      <c r="AD70" s="337"/>
      <c r="AE70" s="337"/>
      <c r="AF70" s="337"/>
      <c r="AG70" s="337"/>
      <c r="AH70" s="337"/>
      <c r="AI70" s="337"/>
      <c r="AJ70" s="343"/>
      <c r="AK70" s="348"/>
      <c r="AL70" s="83"/>
    </row>
    <row r="71" spans="2:41" s="36" customFormat="1" x14ac:dyDescent="0.2">
      <c r="B71" s="40">
        <v>66</v>
      </c>
      <c r="C71" s="335" t="s">
        <v>934</v>
      </c>
      <c r="D71" s="40">
        <v>0.81520657043305123</v>
      </c>
      <c r="E71" s="40" t="s">
        <v>384</v>
      </c>
      <c r="F71" s="343"/>
      <c r="G71" s="337"/>
      <c r="H71" s="337"/>
      <c r="I71" s="337"/>
      <c r="J71" s="337"/>
      <c r="K71" s="337"/>
      <c r="L71" s="337"/>
      <c r="M71" s="337"/>
      <c r="N71" s="337"/>
      <c r="O71" s="337"/>
      <c r="P71" s="337"/>
      <c r="Q71" s="337"/>
      <c r="R71" s="337"/>
      <c r="S71" s="337"/>
      <c r="T71" s="337"/>
      <c r="U71" s="337"/>
      <c r="V71" s="337"/>
      <c r="W71" s="337"/>
      <c r="X71" s="337"/>
      <c r="Y71" s="337"/>
      <c r="Z71" s="337"/>
      <c r="AA71" s="337"/>
      <c r="AB71" s="337"/>
      <c r="AC71" s="337"/>
      <c r="AD71" s="337"/>
      <c r="AE71" s="337"/>
      <c r="AF71" s="337"/>
      <c r="AG71" s="337"/>
      <c r="AH71" s="337"/>
      <c r="AI71" s="337"/>
      <c r="AJ71" s="343"/>
      <c r="AK71" s="348"/>
      <c r="AL71" s="83"/>
    </row>
    <row r="72" spans="2:41" s="36" customFormat="1" x14ac:dyDescent="0.2">
      <c r="B72" s="40">
        <v>67</v>
      </c>
      <c r="C72" s="335" t="s">
        <v>934</v>
      </c>
      <c r="D72" s="40">
        <v>1.0008710801393728</v>
      </c>
      <c r="E72" s="40" t="s">
        <v>384</v>
      </c>
      <c r="F72" s="343"/>
      <c r="G72" s="337"/>
      <c r="H72" s="337"/>
      <c r="I72" s="337"/>
      <c r="J72" s="337"/>
      <c r="K72" s="337"/>
      <c r="L72" s="337"/>
      <c r="M72" s="337"/>
      <c r="N72" s="337"/>
      <c r="O72" s="337"/>
      <c r="P72" s="337"/>
      <c r="Q72" s="337"/>
      <c r="R72" s="337"/>
      <c r="S72" s="337"/>
      <c r="T72" s="337"/>
      <c r="U72" s="337"/>
      <c r="V72" s="337"/>
      <c r="W72" s="337"/>
      <c r="X72" s="337"/>
      <c r="Y72" s="337"/>
      <c r="Z72" s="337"/>
      <c r="AA72" s="337"/>
      <c r="AB72" s="337"/>
      <c r="AC72" s="337"/>
      <c r="AD72" s="337"/>
      <c r="AE72" s="337"/>
      <c r="AF72" s="337"/>
      <c r="AG72" s="337"/>
      <c r="AH72" s="337"/>
      <c r="AI72" s="337"/>
      <c r="AJ72" s="343"/>
      <c r="AK72" s="348"/>
      <c r="AL72" s="83"/>
    </row>
    <row r="73" spans="2:41" s="36" customFormat="1" x14ac:dyDescent="0.2">
      <c r="B73" s="40">
        <v>68</v>
      </c>
      <c r="C73" s="335" t="s">
        <v>929</v>
      </c>
      <c r="D73" s="40">
        <v>1.0223992035838725</v>
      </c>
      <c r="E73" s="40" t="s">
        <v>384</v>
      </c>
      <c r="F73" s="343"/>
      <c r="G73" s="337"/>
      <c r="H73" s="337"/>
      <c r="I73" s="337"/>
      <c r="J73" s="337"/>
      <c r="K73" s="337"/>
      <c r="L73" s="337"/>
      <c r="M73" s="337"/>
      <c r="N73" s="337"/>
      <c r="O73" s="337"/>
      <c r="P73" s="337"/>
      <c r="Q73" s="337"/>
      <c r="R73" s="337"/>
      <c r="S73" s="337"/>
      <c r="T73" s="337"/>
      <c r="U73" s="337"/>
      <c r="V73" s="337"/>
      <c r="W73" s="337"/>
      <c r="X73" s="337"/>
      <c r="Y73" s="337"/>
      <c r="Z73" s="337"/>
      <c r="AA73" s="337"/>
      <c r="AB73" s="337"/>
      <c r="AC73" s="337"/>
      <c r="AD73" s="337"/>
      <c r="AE73" s="337"/>
      <c r="AF73" s="337"/>
      <c r="AG73" s="337"/>
      <c r="AH73" s="337"/>
      <c r="AI73" s="337"/>
      <c r="AJ73" s="343"/>
      <c r="AK73" s="348"/>
      <c r="AL73" s="83"/>
    </row>
    <row r="74" spans="2:41" s="36" customFormat="1" x14ac:dyDescent="0.2">
      <c r="B74" s="40">
        <v>69</v>
      </c>
      <c r="C74" s="335" t="s">
        <v>925</v>
      </c>
      <c r="D74" s="40">
        <v>0.86647585863613741</v>
      </c>
      <c r="E74" s="40" t="s">
        <v>384</v>
      </c>
      <c r="F74" s="343"/>
      <c r="G74" s="337"/>
      <c r="H74" s="337"/>
      <c r="I74" s="337"/>
      <c r="J74" s="337"/>
      <c r="K74" s="337"/>
      <c r="L74" s="337"/>
      <c r="M74" s="337"/>
      <c r="N74" s="337"/>
      <c r="O74" s="337"/>
      <c r="P74" s="337"/>
      <c r="Q74" s="337"/>
      <c r="R74" s="337"/>
      <c r="S74" s="337"/>
      <c r="T74" s="337"/>
      <c r="U74" s="337"/>
      <c r="V74" s="337"/>
      <c r="W74" s="337"/>
      <c r="X74" s="337"/>
      <c r="Y74" s="337"/>
      <c r="Z74" s="337"/>
      <c r="AA74" s="337"/>
      <c r="AB74" s="337"/>
      <c r="AC74" s="337"/>
      <c r="AD74" s="337"/>
      <c r="AE74" s="337"/>
      <c r="AF74" s="337"/>
      <c r="AG74" s="337"/>
      <c r="AH74" s="337"/>
      <c r="AI74" s="337"/>
      <c r="AJ74" s="343"/>
      <c r="AK74" s="348"/>
      <c r="AL74" s="83"/>
    </row>
    <row r="75" spans="2:41" s="36" customFormat="1" x14ac:dyDescent="0.2">
      <c r="B75" s="40">
        <v>70</v>
      </c>
      <c r="C75" s="335" t="s">
        <v>929</v>
      </c>
      <c r="D75" s="40">
        <v>0.89845694375311103</v>
      </c>
      <c r="E75" s="40" t="s">
        <v>384</v>
      </c>
      <c r="F75" s="343"/>
      <c r="G75" s="337"/>
      <c r="H75" s="337"/>
      <c r="I75" s="337"/>
      <c r="J75" s="337"/>
      <c r="K75" s="337"/>
      <c r="L75" s="337"/>
      <c r="M75" s="337"/>
      <c r="N75" s="337"/>
      <c r="O75" s="337"/>
      <c r="P75" s="337"/>
      <c r="Q75" s="337"/>
      <c r="R75" s="337"/>
      <c r="S75" s="337"/>
      <c r="T75" s="337"/>
      <c r="U75" s="337"/>
      <c r="V75" s="337"/>
      <c r="W75" s="337"/>
      <c r="X75" s="337"/>
      <c r="Y75" s="337"/>
      <c r="Z75" s="337"/>
      <c r="AA75" s="337"/>
      <c r="AB75" s="337"/>
      <c r="AC75" s="337"/>
      <c r="AD75" s="337"/>
      <c r="AE75" s="337"/>
      <c r="AF75" s="337"/>
      <c r="AG75" s="337"/>
      <c r="AH75" s="337"/>
      <c r="AI75" s="337"/>
      <c r="AJ75" s="343"/>
      <c r="AK75" s="348"/>
      <c r="AL75" s="83"/>
    </row>
    <row r="76" spans="2:41" s="36" customFormat="1" x14ac:dyDescent="0.2">
      <c r="B76" s="40">
        <v>71</v>
      </c>
      <c r="C76" s="335" t="s">
        <v>935</v>
      </c>
      <c r="D76" s="40">
        <v>1.0730462916874066</v>
      </c>
      <c r="E76" s="40" t="s">
        <v>384</v>
      </c>
      <c r="F76" s="343"/>
      <c r="G76" s="337"/>
      <c r="H76" s="337"/>
      <c r="I76" s="337"/>
      <c r="J76" s="337"/>
      <c r="K76" s="337"/>
      <c r="L76" s="337"/>
      <c r="M76" s="337"/>
      <c r="N76" s="337"/>
      <c r="O76" s="337"/>
      <c r="P76" s="337"/>
      <c r="Q76" s="337"/>
      <c r="R76" s="337"/>
      <c r="S76" s="337"/>
      <c r="T76" s="337"/>
      <c r="U76" s="337"/>
      <c r="V76" s="337"/>
      <c r="W76" s="337"/>
      <c r="X76" s="337"/>
      <c r="Y76" s="337"/>
      <c r="Z76" s="337"/>
      <c r="AA76" s="337"/>
      <c r="AB76" s="337"/>
      <c r="AC76" s="337"/>
      <c r="AD76" s="337"/>
      <c r="AE76" s="337"/>
      <c r="AF76" s="337"/>
      <c r="AG76" s="337"/>
      <c r="AH76" s="337"/>
      <c r="AI76" s="337"/>
      <c r="AJ76" s="343"/>
      <c r="AK76" s="348"/>
      <c r="AL76" s="83"/>
    </row>
    <row r="77" spans="2:41" s="36" customFormat="1" x14ac:dyDescent="0.2">
      <c r="B77" s="40">
        <v>72</v>
      </c>
      <c r="C77" s="335" t="s">
        <v>929</v>
      </c>
      <c r="D77" s="40">
        <v>0.99489795918367352</v>
      </c>
      <c r="E77" s="40" t="s">
        <v>384</v>
      </c>
      <c r="F77" s="343"/>
      <c r="G77" s="337"/>
      <c r="H77" s="337"/>
      <c r="I77" s="337"/>
      <c r="J77" s="337"/>
      <c r="K77" s="337"/>
      <c r="L77" s="337"/>
      <c r="M77" s="337"/>
      <c r="N77" s="337"/>
      <c r="O77" s="337"/>
      <c r="P77" s="337"/>
      <c r="Q77" s="337"/>
      <c r="R77" s="337"/>
      <c r="S77" s="337"/>
      <c r="T77" s="337"/>
      <c r="U77" s="337"/>
      <c r="V77" s="337"/>
      <c r="W77" s="337"/>
      <c r="X77" s="337"/>
      <c r="Y77" s="337"/>
      <c r="Z77" s="337"/>
      <c r="AA77" s="337"/>
      <c r="AB77" s="337"/>
      <c r="AC77" s="337"/>
      <c r="AD77" s="337"/>
      <c r="AE77" s="337"/>
      <c r="AF77" s="337"/>
      <c r="AG77" s="337"/>
      <c r="AH77" s="337"/>
      <c r="AI77" s="337"/>
      <c r="AJ77" s="343"/>
      <c r="AK77" s="348"/>
      <c r="AL77" s="83"/>
    </row>
    <row r="78" spans="2:41" s="36" customFormat="1" x14ac:dyDescent="0.2">
      <c r="B78" s="40">
        <v>73</v>
      </c>
      <c r="C78" s="335" t="s">
        <v>929</v>
      </c>
      <c r="D78" s="40">
        <v>0.69997511199601792</v>
      </c>
      <c r="E78" s="40" t="s">
        <v>384</v>
      </c>
      <c r="F78" s="343"/>
      <c r="G78" s="337"/>
      <c r="H78" s="337"/>
      <c r="I78" s="337"/>
      <c r="J78" s="337"/>
      <c r="K78" s="337"/>
      <c r="L78" s="337"/>
      <c r="M78" s="337"/>
      <c r="N78" s="337"/>
      <c r="O78" s="337"/>
      <c r="P78" s="337"/>
      <c r="Q78" s="337"/>
      <c r="R78" s="337"/>
      <c r="S78" s="337"/>
      <c r="T78" s="337"/>
      <c r="U78" s="337"/>
      <c r="V78" s="337"/>
      <c r="W78" s="337"/>
      <c r="X78" s="337"/>
      <c r="Y78" s="337"/>
      <c r="Z78" s="337"/>
      <c r="AA78" s="337"/>
      <c r="AB78" s="337"/>
      <c r="AC78" s="337"/>
      <c r="AD78" s="337"/>
      <c r="AE78" s="337"/>
      <c r="AF78" s="337"/>
      <c r="AG78" s="337"/>
      <c r="AH78" s="337"/>
      <c r="AI78" s="337"/>
      <c r="AJ78" s="343"/>
      <c r="AK78" s="348"/>
      <c r="AL78" s="83"/>
    </row>
    <row r="79" spans="2:41" s="36" customFormat="1" x14ac:dyDescent="0.2">
      <c r="B79" s="40">
        <v>74</v>
      </c>
      <c r="C79" s="335" t="s">
        <v>935</v>
      </c>
      <c r="D79" s="40">
        <v>1.0403434544549528</v>
      </c>
      <c r="E79" s="40" t="s">
        <v>384</v>
      </c>
      <c r="F79" s="343"/>
      <c r="G79" s="337"/>
      <c r="H79" s="337"/>
      <c r="I79" s="337"/>
      <c r="J79" s="337"/>
      <c r="K79" s="337"/>
      <c r="L79" s="337"/>
      <c r="M79" s="337"/>
      <c r="N79" s="337"/>
      <c r="O79" s="337"/>
      <c r="P79" s="337"/>
      <c r="Q79" s="337"/>
      <c r="R79" s="337"/>
      <c r="S79" s="337"/>
      <c r="T79" s="337"/>
      <c r="U79" s="337"/>
      <c r="V79" s="337"/>
      <c r="W79" s="337"/>
      <c r="X79" s="337"/>
      <c r="Y79" s="337"/>
      <c r="Z79" s="337"/>
      <c r="AA79" s="337"/>
      <c r="AB79" s="337"/>
      <c r="AC79" s="337"/>
      <c r="AD79" s="337"/>
      <c r="AE79" s="337"/>
      <c r="AF79" s="337"/>
      <c r="AG79" s="337"/>
      <c r="AH79" s="337"/>
      <c r="AI79" s="337"/>
      <c r="AJ79" s="343"/>
      <c r="AK79" s="348"/>
      <c r="AL79" s="83"/>
    </row>
    <row r="80" spans="2:41" s="36" customFormat="1" x14ac:dyDescent="0.2">
      <c r="B80" s="40">
        <v>75</v>
      </c>
      <c r="C80" s="335" t="s">
        <v>929</v>
      </c>
      <c r="D80" s="40">
        <v>0.99651567944250874</v>
      </c>
      <c r="E80" s="40" t="s">
        <v>384</v>
      </c>
      <c r="F80" s="343"/>
      <c r="G80" s="337"/>
      <c r="H80" s="337"/>
      <c r="I80" s="337"/>
      <c r="J80" s="337"/>
      <c r="K80" s="337"/>
      <c r="L80" s="337"/>
      <c r="M80" s="337"/>
      <c r="N80" s="337"/>
      <c r="O80" s="337"/>
      <c r="P80" s="337"/>
      <c r="Q80" s="337"/>
      <c r="R80" s="337"/>
      <c r="S80" s="337"/>
      <c r="T80" s="337"/>
      <c r="U80" s="337"/>
      <c r="V80" s="337"/>
      <c r="W80" s="337"/>
      <c r="X80" s="337"/>
      <c r="Y80" s="337"/>
      <c r="Z80" s="337"/>
      <c r="AA80" s="337"/>
      <c r="AB80" s="337"/>
      <c r="AC80" s="337"/>
      <c r="AD80" s="337"/>
      <c r="AE80" s="337"/>
      <c r="AF80" s="337"/>
      <c r="AG80" s="337"/>
      <c r="AH80" s="337"/>
      <c r="AI80" s="337"/>
      <c r="AJ80" s="343"/>
      <c r="AK80" s="348"/>
      <c r="AL80" s="83"/>
    </row>
    <row r="81" spans="2:38" s="36" customFormat="1" x14ac:dyDescent="0.2">
      <c r="B81" s="40">
        <v>76</v>
      </c>
      <c r="C81" s="335" t="s">
        <v>934</v>
      </c>
      <c r="D81" s="40">
        <v>1.0002488800398208</v>
      </c>
      <c r="E81" s="40" t="s">
        <v>384</v>
      </c>
      <c r="F81" s="343"/>
      <c r="G81" s="337"/>
      <c r="H81" s="337"/>
      <c r="I81" s="337"/>
      <c r="J81" s="337"/>
      <c r="K81" s="337"/>
      <c r="L81" s="337"/>
      <c r="M81" s="337"/>
      <c r="N81" s="337"/>
      <c r="O81" s="337"/>
      <c r="P81" s="337"/>
      <c r="Q81" s="337"/>
      <c r="R81" s="337"/>
      <c r="S81" s="337"/>
      <c r="T81" s="337"/>
      <c r="U81" s="337"/>
      <c r="V81" s="337"/>
      <c r="W81" s="337"/>
      <c r="X81" s="337"/>
      <c r="Y81" s="337"/>
      <c r="Z81" s="337"/>
      <c r="AA81" s="337"/>
      <c r="AB81" s="337"/>
      <c r="AC81" s="337"/>
      <c r="AD81" s="337"/>
      <c r="AE81" s="337"/>
      <c r="AF81" s="337"/>
      <c r="AG81" s="337"/>
      <c r="AH81" s="337"/>
      <c r="AI81" s="337"/>
      <c r="AJ81" s="343"/>
      <c r="AK81" s="348"/>
      <c r="AL81" s="83"/>
    </row>
    <row r="82" spans="2:38" s="36" customFormat="1" x14ac:dyDescent="0.2">
      <c r="B82" s="40">
        <v>77</v>
      </c>
      <c r="C82" s="335" t="s">
        <v>936</v>
      </c>
      <c r="D82" s="40">
        <v>0.99265803882528625</v>
      </c>
      <c r="E82" s="40" t="s">
        <v>384</v>
      </c>
      <c r="F82" s="343"/>
      <c r="G82" s="337"/>
      <c r="H82" s="337"/>
      <c r="I82" s="337"/>
      <c r="J82" s="337"/>
      <c r="K82" s="337"/>
      <c r="L82" s="337"/>
      <c r="M82" s="337"/>
      <c r="N82" s="337"/>
      <c r="O82" s="337"/>
      <c r="P82" s="337"/>
      <c r="Q82" s="337"/>
      <c r="R82" s="337"/>
      <c r="S82" s="337"/>
      <c r="T82" s="337"/>
      <c r="U82" s="337"/>
      <c r="V82" s="337"/>
      <c r="W82" s="337"/>
      <c r="X82" s="337"/>
      <c r="Y82" s="337"/>
      <c r="Z82" s="337"/>
      <c r="AA82" s="337"/>
      <c r="AB82" s="337"/>
      <c r="AC82" s="337"/>
      <c r="AD82" s="337"/>
      <c r="AE82" s="337"/>
      <c r="AF82" s="337"/>
      <c r="AG82" s="337"/>
      <c r="AH82" s="337"/>
      <c r="AI82" s="337"/>
      <c r="AJ82" s="343"/>
      <c r="AK82" s="348"/>
      <c r="AL82" s="83"/>
    </row>
    <row r="83" spans="2:38" s="36" customFormat="1" x14ac:dyDescent="0.2">
      <c r="B83" s="40">
        <v>78</v>
      </c>
      <c r="C83" s="335" t="s">
        <v>929</v>
      </c>
      <c r="D83" s="40">
        <v>1.0201592832254853</v>
      </c>
      <c r="E83" s="40" t="s">
        <v>384</v>
      </c>
      <c r="F83" s="343"/>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7"/>
      <c r="AH83" s="337"/>
      <c r="AI83" s="337"/>
      <c r="AJ83" s="343"/>
      <c r="AK83" s="348"/>
      <c r="AL83" s="83"/>
    </row>
    <row r="84" spans="2:38" s="36" customFormat="1" x14ac:dyDescent="0.2">
      <c r="B84" s="40">
        <v>79</v>
      </c>
      <c r="C84" s="335" t="s">
        <v>929</v>
      </c>
      <c r="D84" s="40">
        <v>1.0390741662518665</v>
      </c>
      <c r="E84" s="40" t="s">
        <v>384</v>
      </c>
      <c r="F84" s="343"/>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43"/>
      <c r="AK84" s="348"/>
      <c r="AL84" s="83"/>
    </row>
    <row r="85" spans="2:38" s="36" customFormat="1" x14ac:dyDescent="0.2">
      <c r="B85" s="40">
        <v>84</v>
      </c>
      <c r="C85" s="335" t="s">
        <v>937</v>
      </c>
      <c r="D85" s="40">
        <v>0.90890990542558492</v>
      </c>
      <c r="E85" s="40" t="s">
        <v>816</v>
      </c>
      <c r="F85" s="342">
        <v>295895.12999999995</v>
      </c>
      <c r="G85" s="338" t="s">
        <v>22</v>
      </c>
      <c r="H85" s="338" t="s">
        <v>22</v>
      </c>
      <c r="I85" s="338">
        <v>0</v>
      </c>
      <c r="J85" s="338">
        <v>0</v>
      </c>
      <c r="K85" s="338">
        <v>0</v>
      </c>
      <c r="L85" s="338">
        <v>0</v>
      </c>
      <c r="M85" s="338">
        <v>0</v>
      </c>
      <c r="N85" s="338">
        <v>0</v>
      </c>
      <c r="O85" s="338">
        <v>0</v>
      </c>
      <c r="P85" s="338">
        <v>-18556.02999999997</v>
      </c>
      <c r="Q85" s="338">
        <v>0</v>
      </c>
      <c r="R85" s="338">
        <v>0</v>
      </c>
      <c r="S85" s="338">
        <v>0</v>
      </c>
      <c r="T85" s="338">
        <v>0</v>
      </c>
      <c r="U85" s="338">
        <v>-104.83</v>
      </c>
      <c r="V85" s="338">
        <v>0</v>
      </c>
      <c r="W85" s="338">
        <v>0</v>
      </c>
      <c r="X85" s="338">
        <v>0</v>
      </c>
      <c r="Y85" s="338">
        <v>0</v>
      </c>
      <c r="Z85" s="338">
        <v>0</v>
      </c>
      <c r="AA85" s="338">
        <v>0</v>
      </c>
      <c r="AB85" s="338">
        <v>0</v>
      </c>
      <c r="AC85" s="338">
        <v>0</v>
      </c>
      <c r="AD85" s="338">
        <v>0</v>
      </c>
      <c r="AE85" s="338">
        <v>0</v>
      </c>
      <c r="AF85" s="338">
        <v>0</v>
      </c>
      <c r="AG85" s="338">
        <v>0</v>
      </c>
      <c r="AH85" s="338">
        <v>0</v>
      </c>
      <c r="AI85" s="338">
        <v>0</v>
      </c>
      <c r="AJ85" s="342">
        <v>277234.26999999996</v>
      </c>
      <c r="AK85" s="348"/>
      <c r="AL85" s="83"/>
    </row>
    <row r="86" spans="2:38" s="36" customFormat="1" x14ac:dyDescent="0.2">
      <c r="B86" s="40">
        <v>85</v>
      </c>
      <c r="C86" s="335" t="s">
        <v>938</v>
      </c>
      <c r="D86" s="40">
        <v>1.0146839223494275</v>
      </c>
      <c r="E86" s="40" t="s">
        <v>816</v>
      </c>
      <c r="F86" s="343"/>
      <c r="G86" s="337"/>
      <c r="H86" s="337"/>
      <c r="I86" s="337"/>
      <c r="J86" s="337"/>
      <c r="K86" s="337"/>
      <c r="L86" s="337"/>
      <c r="M86" s="337"/>
      <c r="N86" s="337"/>
      <c r="O86" s="337"/>
      <c r="P86" s="337"/>
      <c r="Q86" s="337"/>
      <c r="R86" s="337"/>
      <c r="S86" s="337"/>
      <c r="T86" s="337"/>
      <c r="U86" s="337"/>
      <c r="V86" s="337"/>
      <c r="W86" s="337"/>
      <c r="X86" s="337"/>
      <c r="Y86" s="337"/>
      <c r="Z86" s="337"/>
      <c r="AA86" s="337"/>
      <c r="AB86" s="337"/>
      <c r="AC86" s="337"/>
      <c r="AD86" s="337"/>
      <c r="AE86" s="337"/>
      <c r="AF86" s="337"/>
      <c r="AG86" s="337"/>
      <c r="AH86" s="337"/>
      <c r="AI86" s="337"/>
      <c r="AJ86" s="343"/>
      <c r="AK86" s="348"/>
      <c r="AL86" s="83"/>
    </row>
    <row r="87" spans="2:38" s="36" customFormat="1" x14ac:dyDescent="0.2">
      <c r="B87" s="40">
        <v>86</v>
      </c>
      <c r="C87" s="335" t="s">
        <v>924</v>
      </c>
      <c r="D87" s="40">
        <v>0</v>
      </c>
      <c r="E87" s="40" t="s">
        <v>816</v>
      </c>
      <c r="F87" s="343"/>
      <c r="G87" s="337"/>
      <c r="H87" s="337"/>
      <c r="I87" s="337"/>
      <c r="J87" s="337"/>
      <c r="K87" s="337"/>
      <c r="L87" s="337"/>
      <c r="M87" s="337"/>
      <c r="N87" s="337"/>
      <c r="O87" s="337"/>
      <c r="P87" s="337"/>
      <c r="Q87" s="337"/>
      <c r="R87" s="337"/>
      <c r="S87" s="337"/>
      <c r="T87" s="337"/>
      <c r="U87" s="337"/>
      <c r="V87" s="337"/>
      <c r="W87" s="337"/>
      <c r="X87" s="337"/>
      <c r="Y87" s="337"/>
      <c r="Z87" s="337"/>
      <c r="AA87" s="337"/>
      <c r="AB87" s="337"/>
      <c r="AC87" s="337"/>
      <c r="AD87" s="337"/>
      <c r="AE87" s="337"/>
      <c r="AF87" s="337"/>
      <c r="AG87" s="337"/>
      <c r="AH87" s="337"/>
      <c r="AI87" s="337"/>
      <c r="AJ87" s="343"/>
      <c r="AK87" s="348"/>
      <c r="AL87" s="83"/>
    </row>
    <row r="88" spans="2:38" s="36" customFormat="1" x14ac:dyDescent="0.2">
      <c r="B88" s="40">
        <v>87</v>
      </c>
      <c r="C88" s="335" t="s">
        <v>937</v>
      </c>
      <c r="D88" s="40">
        <v>1.0002488800398208</v>
      </c>
      <c r="E88" s="40" t="s">
        <v>816</v>
      </c>
      <c r="F88" s="343"/>
      <c r="G88" s="337"/>
      <c r="H88" s="337"/>
      <c r="I88" s="337"/>
      <c r="J88" s="337"/>
      <c r="K88" s="337"/>
      <c r="L88" s="337"/>
      <c r="M88" s="337"/>
      <c r="N88" s="337"/>
      <c r="O88" s="337"/>
      <c r="P88" s="337"/>
      <c r="Q88" s="337"/>
      <c r="R88" s="337"/>
      <c r="S88" s="337"/>
      <c r="T88" s="337"/>
      <c r="U88" s="337"/>
      <c r="V88" s="337"/>
      <c r="W88" s="337"/>
      <c r="X88" s="337"/>
      <c r="Y88" s="337"/>
      <c r="Z88" s="337"/>
      <c r="AA88" s="337"/>
      <c r="AB88" s="337"/>
      <c r="AC88" s="337"/>
      <c r="AD88" s="337"/>
      <c r="AE88" s="337"/>
      <c r="AF88" s="337"/>
      <c r="AG88" s="337"/>
      <c r="AH88" s="337"/>
      <c r="AI88" s="337"/>
      <c r="AJ88" s="343"/>
      <c r="AK88" s="348"/>
      <c r="AL88" s="83"/>
    </row>
    <row r="89" spans="2:38" s="36" customFormat="1" x14ac:dyDescent="0.2">
      <c r="B89" s="40">
        <v>88</v>
      </c>
      <c r="C89" s="335" t="s">
        <v>938</v>
      </c>
      <c r="D89" s="40">
        <v>0.98656047784967649</v>
      </c>
      <c r="E89" s="40" t="s">
        <v>816</v>
      </c>
      <c r="F89" s="343"/>
      <c r="G89" s="337"/>
      <c r="H89" s="337"/>
      <c r="I89" s="337"/>
      <c r="J89" s="337"/>
      <c r="K89" s="337"/>
      <c r="L89" s="337"/>
      <c r="M89" s="337"/>
      <c r="N89" s="337"/>
      <c r="O89" s="337"/>
      <c r="P89" s="337"/>
      <c r="Q89" s="337"/>
      <c r="R89" s="337"/>
      <c r="S89" s="337"/>
      <c r="T89" s="337"/>
      <c r="U89" s="337"/>
      <c r="V89" s="337"/>
      <c r="W89" s="337"/>
      <c r="X89" s="337"/>
      <c r="Y89" s="337"/>
      <c r="Z89" s="337"/>
      <c r="AA89" s="337"/>
      <c r="AB89" s="337"/>
      <c r="AC89" s="337"/>
      <c r="AD89" s="337"/>
      <c r="AE89" s="337"/>
      <c r="AF89" s="337"/>
      <c r="AG89" s="337"/>
      <c r="AH89" s="337"/>
      <c r="AI89" s="337"/>
      <c r="AJ89" s="343"/>
      <c r="AK89" s="348"/>
      <c r="AL89" s="83"/>
    </row>
    <row r="90" spans="2:38" s="36" customFormat="1" x14ac:dyDescent="0.2">
      <c r="B90" s="40">
        <v>89</v>
      </c>
      <c r="C90" s="335" t="s">
        <v>939</v>
      </c>
      <c r="D90" s="40">
        <v>0.35266301642608261</v>
      </c>
      <c r="E90" s="40" t="s">
        <v>816</v>
      </c>
      <c r="F90" s="343"/>
      <c r="G90" s="337"/>
      <c r="H90" s="337"/>
      <c r="I90" s="337"/>
      <c r="J90" s="337"/>
      <c r="K90" s="337"/>
      <c r="L90" s="337"/>
      <c r="M90" s="337"/>
      <c r="N90" s="337"/>
      <c r="O90" s="337"/>
      <c r="P90" s="337"/>
      <c r="Q90" s="337"/>
      <c r="R90" s="337"/>
      <c r="S90" s="337"/>
      <c r="T90" s="337"/>
      <c r="U90" s="337"/>
      <c r="V90" s="337"/>
      <c r="W90" s="337"/>
      <c r="X90" s="337"/>
      <c r="Y90" s="337"/>
      <c r="Z90" s="337"/>
      <c r="AA90" s="337"/>
      <c r="AB90" s="337"/>
      <c r="AC90" s="337"/>
      <c r="AD90" s="337"/>
      <c r="AE90" s="337"/>
      <c r="AF90" s="337"/>
      <c r="AG90" s="337"/>
      <c r="AH90" s="337"/>
      <c r="AI90" s="337"/>
      <c r="AJ90" s="343"/>
      <c r="AK90" s="348"/>
      <c r="AL90" s="83"/>
    </row>
    <row r="91" spans="2:38" s="36" customFormat="1" x14ac:dyDescent="0.2">
      <c r="B91" s="40">
        <v>90</v>
      </c>
      <c r="C91" s="335" t="s">
        <v>938</v>
      </c>
      <c r="D91" s="40">
        <v>0.98917371826779488</v>
      </c>
      <c r="E91" s="40" t="s">
        <v>816</v>
      </c>
      <c r="F91" s="343"/>
      <c r="G91" s="337"/>
      <c r="H91" s="337"/>
      <c r="I91" s="337"/>
      <c r="J91" s="337"/>
      <c r="K91" s="337"/>
      <c r="L91" s="337"/>
      <c r="M91" s="337"/>
      <c r="N91" s="337"/>
      <c r="O91" s="337"/>
      <c r="P91" s="337"/>
      <c r="Q91" s="337"/>
      <c r="R91" s="337"/>
      <c r="S91" s="337"/>
      <c r="T91" s="337"/>
      <c r="U91" s="337"/>
      <c r="V91" s="337"/>
      <c r="W91" s="337"/>
      <c r="X91" s="337"/>
      <c r="Y91" s="337"/>
      <c r="Z91" s="337"/>
      <c r="AA91" s="337"/>
      <c r="AB91" s="337"/>
      <c r="AC91" s="337"/>
      <c r="AD91" s="337"/>
      <c r="AE91" s="337"/>
      <c r="AF91" s="337"/>
      <c r="AG91" s="337"/>
      <c r="AH91" s="337"/>
      <c r="AI91" s="337"/>
      <c r="AJ91" s="343"/>
      <c r="AK91" s="348"/>
      <c r="AL91" s="83"/>
    </row>
    <row r="92" spans="2:38" s="36" customFormat="1" x14ac:dyDescent="0.2">
      <c r="B92" s="40">
        <v>91</v>
      </c>
      <c r="C92" s="335" t="s">
        <v>938</v>
      </c>
      <c r="D92" s="40">
        <v>0.98593827775012444</v>
      </c>
      <c r="E92" s="40" t="s">
        <v>816</v>
      </c>
      <c r="F92" s="343"/>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43"/>
      <c r="AK92" s="348"/>
      <c r="AL92" s="83"/>
    </row>
    <row r="93" spans="2:38" s="36" customFormat="1" x14ac:dyDescent="0.2">
      <c r="B93" s="40">
        <v>92</v>
      </c>
      <c r="C93" s="335" t="s">
        <v>940</v>
      </c>
      <c r="D93" s="40">
        <v>0.76742160278745641</v>
      </c>
      <c r="E93" s="40" t="s">
        <v>816</v>
      </c>
      <c r="F93" s="343"/>
      <c r="G93" s="337"/>
      <c r="H93" s="337"/>
      <c r="I93" s="337"/>
      <c r="J93" s="337"/>
      <c r="K93" s="337"/>
      <c r="L93" s="337"/>
      <c r="M93" s="337"/>
      <c r="N93" s="337"/>
      <c r="O93" s="337"/>
      <c r="P93" s="337"/>
      <c r="Q93" s="337"/>
      <c r="R93" s="337"/>
      <c r="S93" s="337"/>
      <c r="T93" s="337"/>
      <c r="U93" s="337"/>
      <c r="V93" s="337"/>
      <c r="W93" s="337"/>
      <c r="X93" s="337"/>
      <c r="Y93" s="337"/>
      <c r="Z93" s="337"/>
      <c r="AA93" s="337"/>
      <c r="AB93" s="337"/>
      <c r="AC93" s="337"/>
      <c r="AD93" s="337"/>
      <c r="AE93" s="337"/>
      <c r="AF93" s="337"/>
      <c r="AG93" s="337"/>
      <c r="AH93" s="337"/>
      <c r="AI93" s="337"/>
      <c r="AJ93" s="343"/>
      <c r="AK93" s="348"/>
      <c r="AL93" s="83"/>
    </row>
    <row r="94" spans="2:38" s="36" customFormat="1" x14ac:dyDescent="0.2">
      <c r="B94" s="40">
        <v>93</v>
      </c>
      <c r="C94" s="335" t="s">
        <v>938</v>
      </c>
      <c r="D94" s="40">
        <v>1.0032354405176704</v>
      </c>
      <c r="E94" s="40" t="s">
        <v>816</v>
      </c>
      <c r="F94" s="343"/>
      <c r="G94" s="337"/>
      <c r="H94" s="337"/>
      <c r="I94" s="337"/>
      <c r="J94" s="337"/>
      <c r="K94" s="337"/>
      <c r="L94" s="337"/>
      <c r="M94" s="337"/>
      <c r="N94" s="337"/>
      <c r="O94" s="337"/>
      <c r="P94" s="337"/>
      <c r="Q94" s="337"/>
      <c r="R94" s="337"/>
      <c r="S94" s="337"/>
      <c r="T94" s="337"/>
      <c r="U94" s="337"/>
      <c r="V94" s="337"/>
      <c r="W94" s="337"/>
      <c r="X94" s="337"/>
      <c r="Y94" s="337"/>
      <c r="Z94" s="337"/>
      <c r="AA94" s="337"/>
      <c r="AB94" s="337"/>
      <c r="AC94" s="337"/>
      <c r="AD94" s="337"/>
      <c r="AE94" s="337"/>
      <c r="AF94" s="337"/>
      <c r="AG94" s="337"/>
      <c r="AH94" s="337"/>
      <c r="AI94" s="337"/>
      <c r="AJ94" s="343"/>
      <c r="AK94" s="348"/>
      <c r="AL94" s="83"/>
    </row>
    <row r="95" spans="2:38" s="36" customFormat="1" x14ac:dyDescent="0.2">
      <c r="B95" s="40">
        <v>94</v>
      </c>
      <c r="C95" s="335" t="s">
        <v>938</v>
      </c>
      <c r="D95" s="40">
        <v>0.91986062717770034</v>
      </c>
      <c r="E95" s="40" t="s">
        <v>816</v>
      </c>
      <c r="F95" s="343"/>
      <c r="G95" s="337"/>
      <c r="H95" s="337"/>
      <c r="I95" s="337"/>
      <c r="J95" s="337"/>
      <c r="K95" s="337"/>
      <c r="L95" s="337"/>
      <c r="M95" s="337"/>
      <c r="N95" s="337"/>
      <c r="O95" s="337"/>
      <c r="P95" s="337"/>
      <c r="Q95" s="337"/>
      <c r="R95" s="337"/>
      <c r="S95" s="337"/>
      <c r="T95" s="337"/>
      <c r="U95" s="337"/>
      <c r="V95" s="337"/>
      <c r="W95" s="337"/>
      <c r="X95" s="337"/>
      <c r="Y95" s="337"/>
      <c r="Z95" s="337"/>
      <c r="AA95" s="337"/>
      <c r="AB95" s="337"/>
      <c r="AC95" s="337"/>
      <c r="AD95" s="337"/>
      <c r="AE95" s="337"/>
      <c r="AF95" s="337"/>
      <c r="AG95" s="337"/>
      <c r="AH95" s="337"/>
      <c r="AI95" s="337"/>
      <c r="AJ95" s="343"/>
      <c r="AK95" s="348"/>
      <c r="AL95" s="83"/>
    </row>
    <row r="96" spans="2:38" s="36" customFormat="1" x14ac:dyDescent="0.2">
      <c r="B96" s="40">
        <v>95</v>
      </c>
      <c r="C96" s="335" t="s">
        <v>941</v>
      </c>
      <c r="D96" s="40">
        <v>0.61423593827775014</v>
      </c>
      <c r="E96" s="40" t="s">
        <v>816</v>
      </c>
      <c r="F96" s="343"/>
      <c r="G96" s="337"/>
      <c r="H96" s="337"/>
      <c r="I96" s="337"/>
      <c r="J96" s="337"/>
      <c r="K96" s="337"/>
      <c r="L96" s="337"/>
      <c r="M96" s="337"/>
      <c r="N96" s="337"/>
      <c r="O96" s="337"/>
      <c r="P96" s="337"/>
      <c r="Q96" s="337"/>
      <c r="R96" s="337"/>
      <c r="S96" s="337"/>
      <c r="T96" s="337"/>
      <c r="U96" s="337"/>
      <c r="V96" s="337"/>
      <c r="W96" s="337"/>
      <c r="X96" s="337"/>
      <c r="Y96" s="337"/>
      <c r="Z96" s="337"/>
      <c r="AA96" s="337"/>
      <c r="AB96" s="337"/>
      <c r="AC96" s="337"/>
      <c r="AD96" s="337"/>
      <c r="AE96" s="337"/>
      <c r="AF96" s="337"/>
      <c r="AG96" s="337"/>
      <c r="AH96" s="337"/>
      <c r="AI96" s="337"/>
      <c r="AJ96" s="343"/>
      <c r="AK96" s="348"/>
      <c r="AL96" s="83"/>
    </row>
    <row r="97" spans="2:41" s="36" customFormat="1" x14ac:dyDescent="0.2">
      <c r="B97" s="40">
        <v>96</v>
      </c>
      <c r="C97" s="335" t="s">
        <v>942</v>
      </c>
      <c r="D97" s="40">
        <v>0.68442010950721754</v>
      </c>
      <c r="E97" s="40" t="s">
        <v>816</v>
      </c>
      <c r="F97" s="343"/>
      <c r="G97" s="337"/>
      <c r="H97" s="337"/>
      <c r="I97" s="337"/>
      <c r="J97" s="337"/>
      <c r="K97" s="337"/>
      <c r="L97" s="337"/>
      <c r="M97" s="337"/>
      <c r="N97" s="337"/>
      <c r="O97" s="337"/>
      <c r="P97" s="337"/>
      <c r="Q97" s="337"/>
      <c r="R97" s="337"/>
      <c r="S97" s="337"/>
      <c r="T97" s="337"/>
      <c r="U97" s="337"/>
      <c r="V97" s="337"/>
      <c r="W97" s="337"/>
      <c r="X97" s="337"/>
      <c r="Y97" s="337"/>
      <c r="Z97" s="337"/>
      <c r="AA97" s="337"/>
      <c r="AB97" s="337"/>
      <c r="AC97" s="337"/>
      <c r="AD97" s="337"/>
      <c r="AE97" s="337"/>
      <c r="AF97" s="337"/>
      <c r="AG97" s="337"/>
      <c r="AH97" s="337"/>
      <c r="AI97" s="337"/>
      <c r="AJ97" s="343"/>
      <c r="AK97" s="348"/>
      <c r="AL97" s="83"/>
    </row>
    <row r="98" spans="2:41" s="36" customFormat="1" x14ac:dyDescent="0.2">
      <c r="B98" s="40">
        <v>97</v>
      </c>
      <c r="C98" s="335" t="s">
        <v>943</v>
      </c>
      <c r="D98" s="40">
        <v>0.50522648083623689</v>
      </c>
      <c r="E98" s="40" t="s">
        <v>816</v>
      </c>
      <c r="F98" s="343"/>
      <c r="G98" s="337"/>
      <c r="H98" s="337"/>
      <c r="I98" s="337"/>
      <c r="J98" s="337"/>
      <c r="K98" s="337"/>
      <c r="L98" s="337"/>
      <c r="M98" s="337"/>
      <c r="N98" s="337"/>
      <c r="O98" s="337"/>
      <c r="P98" s="337"/>
      <c r="Q98" s="337"/>
      <c r="R98" s="337"/>
      <c r="S98" s="337"/>
      <c r="T98" s="337"/>
      <c r="U98" s="337"/>
      <c r="V98" s="337"/>
      <c r="W98" s="337"/>
      <c r="X98" s="337"/>
      <c r="Y98" s="337"/>
      <c r="Z98" s="337"/>
      <c r="AA98" s="337"/>
      <c r="AB98" s="337"/>
      <c r="AC98" s="337"/>
      <c r="AD98" s="337"/>
      <c r="AE98" s="337"/>
      <c r="AF98" s="337"/>
      <c r="AG98" s="337"/>
      <c r="AH98" s="337"/>
      <c r="AI98" s="337"/>
      <c r="AJ98" s="343"/>
      <c r="AK98" s="348"/>
      <c r="AL98" s="83"/>
    </row>
    <row r="99" spans="2:41" s="36" customFormat="1" x14ac:dyDescent="0.2">
      <c r="B99" s="40">
        <v>98</v>
      </c>
      <c r="C99" s="335" t="s">
        <v>944</v>
      </c>
      <c r="D99" s="40">
        <v>0.23544051767048282</v>
      </c>
      <c r="E99" s="40" t="s">
        <v>816</v>
      </c>
      <c r="F99" s="343"/>
      <c r="G99" s="337"/>
      <c r="H99" s="337"/>
      <c r="I99" s="337"/>
      <c r="J99" s="337"/>
      <c r="K99" s="337"/>
      <c r="L99" s="337"/>
      <c r="M99" s="337"/>
      <c r="N99" s="337"/>
      <c r="O99" s="337"/>
      <c r="P99" s="337"/>
      <c r="Q99" s="337"/>
      <c r="R99" s="337"/>
      <c r="S99" s="337"/>
      <c r="T99" s="337"/>
      <c r="U99" s="337"/>
      <c r="V99" s="337"/>
      <c r="W99" s="337"/>
      <c r="X99" s="337"/>
      <c r="Y99" s="337"/>
      <c r="Z99" s="337"/>
      <c r="AA99" s="337"/>
      <c r="AB99" s="337"/>
      <c r="AC99" s="337"/>
      <c r="AD99" s="337"/>
      <c r="AE99" s="337"/>
      <c r="AF99" s="337"/>
      <c r="AG99" s="337"/>
      <c r="AH99" s="337"/>
      <c r="AI99" s="337"/>
      <c r="AJ99" s="343"/>
      <c r="AK99" s="348"/>
      <c r="AL99" s="83"/>
    </row>
    <row r="100" spans="2:41" s="36" customFormat="1" x14ac:dyDescent="0.2">
      <c r="B100" s="40">
        <v>99</v>
      </c>
      <c r="C100" s="335" t="s">
        <v>945</v>
      </c>
      <c r="D100" s="40">
        <v>0.57192633150821304</v>
      </c>
      <c r="E100" s="40" t="s">
        <v>816</v>
      </c>
      <c r="F100" s="343"/>
      <c r="G100" s="337"/>
      <c r="H100" s="337"/>
      <c r="I100" s="337"/>
      <c r="J100" s="337"/>
      <c r="K100" s="337"/>
      <c r="L100" s="337"/>
      <c r="M100" s="337"/>
      <c r="N100" s="337"/>
      <c r="O100" s="337"/>
      <c r="P100" s="337"/>
      <c r="Q100" s="337"/>
      <c r="R100" s="337"/>
      <c r="S100" s="337"/>
      <c r="T100" s="337"/>
      <c r="U100" s="337"/>
      <c r="V100" s="337"/>
      <c r="W100" s="337"/>
      <c r="X100" s="337"/>
      <c r="Y100" s="337"/>
      <c r="Z100" s="337"/>
      <c r="AA100" s="337"/>
      <c r="AB100" s="337"/>
      <c r="AC100" s="337"/>
      <c r="AD100" s="337"/>
      <c r="AE100" s="337"/>
      <c r="AF100" s="337"/>
      <c r="AG100" s="337"/>
      <c r="AH100" s="337"/>
      <c r="AI100" s="337"/>
      <c r="AJ100" s="343"/>
      <c r="AK100" s="348"/>
      <c r="AL100" s="83"/>
    </row>
    <row r="101" spans="2:41" s="36" customFormat="1" x14ac:dyDescent="0.2">
      <c r="B101" s="40">
        <v>100</v>
      </c>
      <c r="C101" s="335" t="s">
        <v>946</v>
      </c>
      <c r="D101" s="40">
        <v>0.61423593827775014</v>
      </c>
      <c r="E101" s="40" t="s">
        <v>816</v>
      </c>
      <c r="F101" s="343"/>
      <c r="G101" s="337"/>
      <c r="H101" s="337"/>
      <c r="I101" s="337"/>
      <c r="J101" s="337"/>
      <c r="K101" s="337"/>
      <c r="L101" s="337"/>
      <c r="M101" s="337"/>
      <c r="N101" s="337"/>
      <c r="O101" s="337"/>
      <c r="P101" s="337"/>
      <c r="Q101" s="337"/>
      <c r="R101" s="337"/>
      <c r="S101" s="337"/>
      <c r="T101" s="337"/>
      <c r="U101" s="337"/>
      <c r="V101" s="337"/>
      <c r="W101" s="337"/>
      <c r="X101" s="337"/>
      <c r="Y101" s="337"/>
      <c r="Z101" s="337"/>
      <c r="AA101" s="337"/>
      <c r="AB101" s="337"/>
      <c r="AC101" s="337"/>
      <c r="AD101" s="337"/>
      <c r="AE101" s="337"/>
      <c r="AF101" s="337"/>
      <c r="AG101" s="337"/>
      <c r="AH101" s="337"/>
      <c r="AI101" s="337"/>
      <c r="AJ101" s="343"/>
      <c r="AK101" s="348"/>
      <c r="AL101" s="83"/>
    </row>
    <row r="102" spans="2:41" s="36" customFormat="1" x14ac:dyDescent="0.2">
      <c r="B102" s="40">
        <v>101</v>
      </c>
      <c r="C102" s="335" t="s">
        <v>947</v>
      </c>
      <c r="D102" s="40">
        <v>0.21602787456445993</v>
      </c>
      <c r="E102" s="40" t="s">
        <v>816</v>
      </c>
      <c r="F102" s="343"/>
      <c r="G102" s="337"/>
      <c r="H102" s="337"/>
      <c r="I102" s="337"/>
      <c r="J102" s="337"/>
      <c r="K102" s="337"/>
      <c r="L102" s="337"/>
      <c r="M102" s="337"/>
      <c r="N102" s="337"/>
      <c r="O102" s="337"/>
      <c r="P102" s="337"/>
      <c r="Q102" s="337"/>
      <c r="R102" s="337"/>
      <c r="S102" s="337"/>
      <c r="T102" s="337"/>
      <c r="U102" s="337"/>
      <c r="V102" s="337"/>
      <c r="W102" s="337"/>
      <c r="X102" s="337"/>
      <c r="Y102" s="337"/>
      <c r="Z102" s="337"/>
      <c r="AA102" s="337"/>
      <c r="AB102" s="337"/>
      <c r="AC102" s="337"/>
      <c r="AD102" s="337"/>
      <c r="AE102" s="337"/>
      <c r="AF102" s="337"/>
      <c r="AG102" s="337"/>
      <c r="AH102" s="337"/>
      <c r="AI102" s="337"/>
      <c r="AJ102" s="343"/>
      <c r="AK102" s="348"/>
      <c r="AL102" s="83"/>
    </row>
    <row r="103" spans="2:41" s="36" customFormat="1" x14ac:dyDescent="0.2">
      <c r="B103" s="40">
        <v>102</v>
      </c>
      <c r="C103" s="335" t="s">
        <v>948</v>
      </c>
      <c r="D103" s="40">
        <v>0.6983573917371827</v>
      </c>
      <c r="E103" s="40" t="s">
        <v>816</v>
      </c>
      <c r="F103" s="343"/>
      <c r="G103" s="337"/>
      <c r="H103" s="337"/>
      <c r="I103" s="337"/>
      <c r="J103" s="337"/>
      <c r="K103" s="337"/>
      <c r="L103" s="337"/>
      <c r="M103" s="337"/>
      <c r="N103" s="337"/>
      <c r="O103" s="337"/>
      <c r="P103" s="337"/>
      <c r="Q103" s="337"/>
      <c r="R103" s="337"/>
      <c r="S103" s="337"/>
      <c r="T103" s="337"/>
      <c r="U103" s="337"/>
      <c r="V103" s="337"/>
      <c r="W103" s="337"/>
      <c r="X103" s="337"/>
      <c r="Y103" s="337"/>
      <c r="Z103" s="337"/>
      <c r="AA103" s="337"/>
      <c r="AB103" s="337"/>
      <c r="AC103" s="337"/>
      <c r="AD103" s="337"/>
      <c r="AE103" s="337"/>
      <c r="AF103" s="337"/>
      <c r="AG103" s="337"/>
      <c r="AH103" s="337"/>
      <c r="AI103" s="337"/>
      <c r="AJ103" s="343"/>
      <c r="AK103" s="348"/>
      <c r="AL103" s="83"/>
    </row>
    <row r="104" spans="2:41" s="36" customFormat="1" x14ac:dyDescent="0.2">
      <c r="B104" s="40">
        <v>103</v>
      </c>
      <c r="C104" s="335" t="s">
        <v>949</v>
      </c>
      <c r="D104" s="40">
        <v>0.2264808362369338</v>
      </c>
      <c r="E104" s="40" t="s">
        <v>816</v>
      </c>
      <c r="F104" s="343"/>
      <c r="G104" s="337"/>
      <c r="H104" s="337"/>
      <c r="I104" s="337"/>
      <c r="J104" s="337"/>
      <c r="K104" s="337"/>
      <c r="L104" s="337"/>
      <c r="M104" s="337"/>
      <c r="N104" s="337"/>
      <c r="O104" s="337"/>
      <c r="P104" s="337"/>
      <c r="Q104" s="337"/>
      <c r="R104" s="337"/>
      <c r="S104" s="337"/>
      <c r="T104" s="337"/>
      <c r="U104" s="337"/>
      <c r="V104" s="337"/>
      <c r="W104" s="337"/>
      <c r="X104" s="337"/>
      <c r="Y104" s="337"/>
      <c r="Z104" s="337"/>
      <c r="AA104" s="337"/>
      <c r="AB104" s="337"/>
      <c r="AC104" s="337"/>
      <c r="AD104" s="337"/>
      <c r="AE104" s="337"/>
      <c r="AF104" s="337"/>
      <c r="AG104" s="337"/>
      <c r="AH104" s="337"/>
      <c r="AI104" s="337"/>
      <c r="AJ104" s="343"/>
      <c r="AK104" s="348"/>
      <c r="AL104" s="83"/>
    </row>
    <row r="105" spans="2:41" s="36" customFormat="1" x14ac:dyDescent="0.2">
      <c r="B105" s="40">
        <v>104</v>
      </c>
      <c r="C105" s="335" t="s">
        <v>950</v>
      </c>
      <c r="D105" s="40">
        <v>0.68242906918865109</v>
      </c>
      <c r="E105" s="40" t="s">
        <v>816</v>
      </c>
      <c r="F105" s="343"/>
      <c r="G105" s="337"/>
      <c r="H105" s="337"/>
      <c r="I105" s="337"/>
      <c r="J105" s="337"/>
      <c r="K105" s="337"/>
      <c r="L105" s="337"/>
      <c r="M105" s="337"/>
      <c r="N105" s="337"/>
      <c r="O105" s="337"/>
      <c r="P105" s="337"/>
      <c r="Q105" s="337"/>
      <c r="R105" s="337"/>
      <c r="S105" s="337"/>
      <c r="T105" s="337"/>
      <c r="U105" s="337"/>
      <c r="V105" s="337"/>
      <c r="W105" s="337"/>
      <c r="X105" s="337"/>
      <c r="Y105" s="337"/>
      <c r="Z105" s="337"/>
      <c r="AA105" s="337"/>
      <c r="AB105" s="337"/>
      <c r="AC105" s="337"/>
      <c r="AD105" s="337"/>
      <c r="AE105" s="337"/>
      <c r="AF105" s="337"/>
      <c r="AG105" s="337"/>
      <c r="AH105" s="337"/>
      <c r="AI105" s="337"/>
      <c r="AJ105" s="343"/>
      <c r="AK105" s="348"/>
      <c r="AL105" s="83"/>
    </row>
    <row r="106" spans="2:41" s="36" customFormat="1" x14ac:dyDescent="0.2">
      <c r="B106" s="40">
        <v>105</v>
      </c>
      <c r="C106" s="335" t="s">
        <v>939</v>
      </c>
      <c r="D106" s="40">
        <v>0.66749626679940266</v>
      </c>
      <c r="E106" s="40" t="s">
        <v>816</v>
      </c>
      <c r="F106" s="344"/>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341"/>
      <c r="AJ106" s="344"/>
      <c r="AK106" s="348"/>
      <c r="AL106" s="83"/>
    </row>
    <row r="107" spans="2:41" s="36" customFormat="1" x14ac:dyDescent="0.2">
      <c r="B107" s="40" t="s">
        <v>951</v>
      </c>
      <c r="C107" s="335" t="s">
        <v>817</v>
      </c>
      <c r="D107" s="40">
        <v>0</v>
      </c>
      <c r="E107" s="40">
        <v>0</v>
      </c>
      <c r="F107" s="41">
        <v>0</v>
      </c>
      <c r="G107" s="42" t="s">
        <v>22</v>
      </c>
      <c r="H107" s="42" t="s">
        <v>22</v>
      </c>
      <c r="I107" s="43">
        <v>0</v>
      </c>
      <c r="J107" s="43">
        <v>0</v>
      </c>
      <c r="K107" s="43">
        <v>0</v>
      </c>
      <c r="L107" s="43">
        <v>0</v>
      </c>
      <c r="M107" s="43">
        <v>0</v>
      </c>
      <c r="N107" s="43">
        <v>0</v>
      </c>
      <c r="O107" s="43">
        <v>0</v>
      </c>
      <c r="P107" s="43">
        <v>0</v>
      </c>
      <c r="Q107" s="43">
        <v>0</v>
      </c>
      <c r="R107" s="43">
        <v>0</v>
      </c>
      <c r="S107" s="43">
        <v>0</v>
      </c>
      <c r="T107" s="43">
        <v>0</v>
      </c>
      <c r="U107" s="43">
        <v>196.22310399999998</v>
      </c>
      <c r="V107" s="43">
        <v>0</v>
      </c>
      <c r="W107" s="43">
        <v>0</v>
      </c>
      <c r="X107" s="43">
        <v>0</v>
      </c>
      <c r="Y107" s="43">
        <v>0</v>
      </c>
      <c r="Z107" s="43">
        <v>0</v>
      </c>
      <c r="AA107" s="43">
        <v>0</v>
      </c>
      <c r="AB107" s="43">
        <v>0</v>
      </c>
      <c r="AC107" s="43">
        <v>0</v>
      </c>
      <c r="AD107" s="43">
        <v>0</v>
      </c>
      <c r="AE107" s="43">
        <v>0</v>
      </c>
      <c r="AF107" s="43">
        <v>0</v>
      </c>
      <c r="AG107" s="43">
        <v>0</v>
      </c>
      <c r="AH107" s="43">
        <v>0</v>
      </c>
      <c r="AI107" s="43">
        <v>0</v>
      </c>
      <c r="AJ107" s="44">
        <v>196.22310399999998</v>
      </c>
      <c r="AK107" s="349"/>
      <c r="AL107" s="83"/>
    </row>
    <row r="108" spans="2:41" x14ac:dyDescent="0.2">
      <c r="B108" s="45"/>
      <c r="C108" s="46" t="s">
        <v>21</v>
      </c>
      <c r="D108" s="47">
        <f>SUM(D8:D107)</f>
        <v>54.268830263812852</v>
      </c>
      <c r="E108" s="38" t="s">
        <v>22</v>
      </c>
      <c r="F108" s="47">
        <f>SUM(F8:F107)</f>
        <v>1191408.3299999998</v>
      </c>
      <c r="G108" s="47">
        <f t="shared" ref="G108:AI108" si="0">SUM(G8:G107)</f>
        <v>0</v>
      </c>
      <c r="H108" s="47">
        <f t="shared" si="0"/>
        <v>0</v>
      </c>
      <c r="I108" s="47">
        <f t="shared" si="0"/>
        <v>0</v>
      </c>
      <c r="J108" s="47">
        <f t="shared" si="0"/>
        <v>0</v>
      </c>
      <c r="K108" s="47">
        <f t="shared" si="0"/>
        <v>0</v>
      </c>
      <c r="L108" s="47">
        <f t="shared" si="0"/>
        <v>0</v>
      </c>
      <c r="M108" s="47">
        <f t="shared" si="0"/>
        <v>0</v>
      </c>
      <c r="N108" s="47">
        <f t="shared" si="0"/>
        <v>0</v>
      </c>
      <c r="O108" s="47">
        <f t="shared" si="0"/>
        <v>0</v>
      </c>
      <c r="P108" s="47">
        <f t="shared" si="0"/>
        <v>-1.1641532182693481E-10</v>
      </c>
      <c r="Q108" s="47">
        <f t="shared" si="0"/>
        <v>0</v>
      </c>
      <c r="R108" s="47">
        <f t="shared" si="0"/>
        <v>0</v>
      </c>
      <c r="S108" s="47">
        <f t="shared" si="0"/>
        <v>0</v>
      </c>
      <c r="T108" s="47">
        <f t="shared" si="0"/>
        <v>0</v>
      </c>
      <c r="U108" s="47">
        <f t="shared" si="0"/>
        <v>3.5831039999999916</v>
      </c>
      <c r="V108" s="47">
        <f t="shared" si="0"/>
        <v>0</v>
      </c>
      <c r="W108" s="47">
        <f t="shared" ref="W108:AD108" si="1">SUM(W8:W107)</f>
        <v>0</v>
      </c>
      <c r="X108" s="47">
        <f t="shared" si="1"/>
        <v>0</v>
      </c>
      <c r="Y108" s="47">
        <f t="shared" si="1"/>
        <v>0</v>
      </c>
      <c r="Z108" s="47">
        <f t="shared" si="1"/>
        <v>0</v>
      </c>
      <c r="AA108" s="47">
        <f t="shared" si="1"/>
        <v>0</v>
      </c>
      <c r="AB108" s="47">
        <f t="shared" si="1"/>
        <v>0</v>
      </c>
      <c r="AC108" s="47">
        <f t="shared" si="1"/>
        <v>0</v>
      </c>
      <c r="AD108" s="47">
        <f t="shared" si="1"/>
        <v>0</v>
      </c>
      <c r="AE108" s="47">
        <f t="shared" si="0"/>
        <v>0</v>
      </c>
      <c r="AF108" s="47">
        <f t="shared" si="0"/>
        <v>0</v>
      </c>
      <c r="AG108" s="47">
        <f t="shared" si="0"/>
        <v>0</v>
      </c>
      <c r="AH108" s="47">
        <f t="shared" si="0"/>
        <v>0</v>
      </c>
      <c r="AI108" s="47">
        <f t="shared" si="0"/>
        <v>0</v>
      </c>
      <c r="AJ108" s="47">
        <f>SUM(AJ8:AJ106)</f>
        <v>1191215.69</v>
      </c>
      <c r="AK108" s="38" t="s">
        <v>22</v>
      </c>
      <c r="AN108" s="36"/>
      <c r="AO108" s="36"/>
    </row>
    <row r="110" spans="2:41" x14ac:dyDescent="0.2">
      <c r="C110" s="48" t="s">
        <v>733</v>
      </c>
      <c r="D110" s="49">
        <v>54.268830263812831</v>
      </c>
      <c r="E110" s="48" t="s">
        <v>490</v>
      </c>
      <c r="F110" s="84">
        <v>1191408.33</v>
      </c>
      <c r="G110" s="85"/>
      <c r="H110" s="85"/>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4">
        <v>1191215.69</v>
      </c>
      <c r="AK110" s="86" t="s">
        <v>546</v>
      </c>
    </row>
    <row r="111" spans="2:41" x14ac:dyDescent="0.2">
      <c r="C111" s="50" t="s">
        <v>491</v>
      </c>
      <c r="D111" s="51">
        <f>D108-D110</f>
        <v>0</v>
      </c>
      <c r="E111" s="50" t="s">
        <v>491</v>
      </c>
      <c r="F111" s="51">
        <f>+F108-F110</f>
        <v>0</v>
      </c>
      <c r="AJ111" s="51">
        <f>+AJ108-AJ110</f>
        <v>0</v>
      </c>
      <c r="AK111" s="52" t="s">
        <v>491</v>
      </c>
    </row>
    <row r="113" spans="2:41" s="54" customFormat="1" x14ac:dyDescent="0.2">
      <c r="B113" s="53"/>
      <c r="AN113" s="35"/>
      <c r="AO113" s="35"/>
    </row>
    <row r="114" spans="2:41" s="59" customFormat="1" x14ac:dyDescent="0.2">
      <c r="B114" s="55" t="s">
        <v>23</v>
      </c>
      <c r="C114" s="56" t="s">
        <v>24</v>
      </c>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8"/>
      <c r="AN114" s="54"/>
      <c r="AO114" s="54"/>
    </row>
    <row r="115" spans="2:41" s="59" customFormat="1" x14ac:dyDescent="0.2">
      <c r="B115" s="60" t="s">
        <v>11</v>
      </c>
      <c r="C115" s="35" t="s">
        <v>25</v>
      </c>
      <c r="AK115" s="61"/>
    </row>
    <row r="116" spans="2:41" s="59" customFormat="1" x14ac:dyDescent="0.2">
      <c r="B116" s="60" t="s">
        <v>12</v>
      </c>
      <c r="C116" s="35" t="s">
        <v>26</v>
      </c>
      <c r="AK116" s="61"/>
    </row>
    <row r="117" spans="2:41" s="59" customFormat="1" x14ac:dyDescent="0.2">
      <c r="B117" s="60"/>
      <c r="C117" s="35" t="s">
        <v>27</v>
      </c>
      <c r="AK117" s="61"/>
    </row>
    <row r="118" spans="2:41" s="59" customFormat="1" x14ac:dyDescent="0.2">
      <c r="B118" s="60"/>
      <c r="C118" s="35" t="s">
        <v>28</v>
      </c>
      <c r="AK118" s="61"/>
    </row>
    <row r="119" spans="2:41" s="59" customFormat="1" x14ac:dyDescent="0.2">
      <c r="B119" s="60"/>
      <c r="C119" s="35" t="s">
        <v>29</v>
      </c>
      <c r="D119" s="35"/>
      <c r="E119" s="35"/>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62"/>
    </row>
    <row r="120" spans="2:41" s="59" customFormat="1" ht="15" customHeight="1" x14ac:dyDescent="0.2">
      <c r="B120" s="60"/>
      <c r="C120" s="35" t="s">
        <v>30</v>
      </c>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63"/>
    </row>
    <row r="121" spans="2:41" s="59" customFormat="1" x14ac:dyDescent="0.2">
      <c r="B121" s="60"/>
      <c r="C121" s="35" t="s">
        <v>31</v>
      </c>
      <c r="D121" s="35"/>
      <c r="E121" s="35"/>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62"/>
    </row>
    <row r="122" spans="2:41" s="59" customFormat="1" x14ac:dyDescent="0.2">
      <c r="B122" s="60" t="s">
        <v>13</v>
      </c>
      <c r="C122" s="35" t="s">
        <v>32</v>
      </c>
      <c r="AK122" s="61"/>
    </row>
    <row r="123" spans="2:41" s="59" customFormat="1" x14ac:dyDescent="0.2">
      <c r="B123" s="60" t="s">
        <v>14</v>
      </c>
      <c r="C123" s="35" t="s">
        <v>33</v>
      </c>
      <c r="AK123" s="61"/>
    </row>
    <row r="124" spans="2:41" s="59" customFormat="1" x14ac:dyDescent="0.2">
      <c r="B124" s="60"/>
      <c r="C124" s="35" t="s">
        <v>492</v>
      </c>
      <c r="AK124" s="61"/>
    </row>
    <row r="125" spans="2:41" s="59" customFormat="1" x14ac:dyDescent="0.2">
      <c r="B125" s="60" t="s">
        <v>15</v>
      </c>
      <c r="C125" s="35" t="s">
        <v>34</v>
      </c>
      <c r="AK125" s="61"/>
    </row>
    <row r="126" spans="2:41" s="59" customFormat="1" x14ac:dyDescent="0.2">
      <c r="B126" s="60" t="s">
        <v>16</v>
      </c>
      <c r="C126" s="35" t="s">
        <v>35</v>
      </c>
      <c r="AK126" s="61"/>
    </row>
    <row r="127" spans="2:41" s="59" customFormat="1" x14ac:dyDescent="0.2">
      <c r="B127" s="60" t="s">
        <v>17</v>
      </c>
      <c r="C127" s="35" t="s">
        <v>36</v>
      </c>
      <c r="AK127" s="61"/>
    </row>
    <row r="128" spans="2:41" s="59" customFormat="1" x14ac:dyDescent="0.2">
      <c r="B128" s="60" t="s">
        <v>18</v>
      </c>
      <c r="C128" s="35" t="s">
        <v>37</v>
      </c>
      <c r="AK128" s="61"/>
    </row>
    <row r="129" spans="2:41" s="59" customFormat="1" x14ac:dyDescent="0.2">
      <c r="B129" s="60" t="s">
        <v>19</v>
      </c>
      <c r="C129" s="35" t="s">
        <v>38</v>
      </c>
      <c r="AK129" s="61"/>
    </row>
    <row r="130" spans="2:41" s="59" customFormat="1" x14ac:dyDescent="0.2">
      <c r="B130" s="64" t="s">
        <v>20</v>
      </c>
      <c r="C130" s="65" t="s">
        <v>39</v>
      </c>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7"/>
    </row>
    <row r="131" spans="2:41" s="54" customFormat="1" ht="11.25" x14ac:dyDescent="0.2">
      <c r="AN131" s="59"/>
      <c r="AO131" s="59"/>
    </row>
    <row r="132" spans="2:41" s="54" customFormat="1" ht="11.25" x14ac:dyDescent="0.2"/>
    <row r="133" spans="2:41" s="54" customFormat="1" ht="11.25" x14ac:dyDescent="0.2"/>
    <row r="134" spans="2:41" x14ac:dyDescent="0.2">
      <c r="AN134" s="54"/>
      <c r="AO134" s="54"/>
    </row>
  </sheetData>
  <autoFilter ref="A6:AY6" xr:uid="{1204852A-EF4B-4ABC-8DEC-5EB4DB593F35}"/>
  <mergeCells count="313">
    <mergeCell ref="AA85:AA106"/>
    <mergeCell ref="AB85:AB106"/>
    <mergeCell ref="AC85:AC106"/>
    <mergeCell ref="AD85:AD106"/>
    <mergeCell ref="AK8:AK107"/>
    <mergeCell ref="W38:W42"/>
    <mergeCell ref="X38:X42"/>
    <mergeCell ref="Y38:Y42"/>
    <mergeCell ref="Z38:Z42"/>
    <mergeCell ref="AA38:AA42"/>
    <mergeCell ref="AB38:AB42"/>
    <mergeCell ref="AC38:AC42"/>
    <mergeCell ref="AD38:AD42"/>
    <mergeCell ref="W43:W47"/>
    <mergeCell ref="X43:X47"/>
    <mergeCell ref="Y43:Y47"/>
    <mergeCell ref="Z43:Z47"/>
    <mergeCell ref="AA43:AA47"/>
    <mergeCell ref="AB43:AB47"/>
    <mergeCell ref="AC43:AC47"/>
    <mergeCell ref="AD43:AD47"/>
    <mergeCell ref="AB28:AB32"/>
    <mergeCell ref="AC28:AC32"/>
    <mergeCell ref="AD28:AD32"/>
    <mergeCell ref="AD8:AD21"/>
    <mergeCell ref="W23:W27"/>
    <mergeCell ref="X23:X27"/>
    <mergeCell ref="Y23:Y27"/>
    <mergeCell ref="Z23:Z27"/>
    <mergeCell ref="AA23:AA27"/>
    <mergeCell ref="AB23:AB27"/>
    <mergeCell ref="AC23:AC27"/>
    <mergeCell ref="AD23:AD27"/>
    <mergeCell ref="AB8:AB21"/>
    <mergeCell ref="AC8:AC21"/>
    <mergeCell ref="AJ68:AJ84"/>
    <mergeCell ref="H85:H106"/>
    <mergeCell ref="I85:I106"/>
    <mergeCell ref="J85:J106"/>
    <mergeCell ref="K85:K106"/>
    <mergeCell ref="L85:L106"/>
    <mergeCell ref="M85:M106"/>
    <mergeCell ref="N85:N106"/>
    <mergeCell ref="O85:O106"/>
    <mergeCell ref="P85:P106"/>
    <mergeCell ref="Q85:Q106"/>
    <mergeCell ref="R85:R106"/>
    <mergeCell ref="S85:S106"/>
    <mergeCell ref="AE68:AE84"/>
    <mergeCell ref="AF68:AF84"/>
    <mergeCell ref="AG68:AG84"/>
    <mergeCell ref="AH68:AH84"/>
    <mergeCell ref="AI68:AI84"/>
    <mergeCell ref="AJ85:AJ106"/>
    <mergeCell ref="AG85:AG106"/>
    <mergeCell ref="AH85:AH106"/>
    <mergeCell ref="H68:H84"/>
    <mergeCell ref="I68:I84"/>
    <mergeCell ref="J68:J84"/>
    <mergeCell ref="AI85:AI106"/>
    <mergeCell ref="T85:T106"/>
    <mergeCell ref="U85:U106"/>
    <mergeCell ref="Q68:Q84"/>
    <mergeCell ref="R68:R84"/>
    <mergeCell ref="S68:S84"/>
    <mergeCell ref="T68:T84"/>
    <mergeCell ref="U68:U84"/>
    <mergeCell ref="V68:V84"/>
    <mergeCell ref="V85:V106"/>
    <mergeCell ref="AE85:AE106"/>
    <mergeCell ref="AF85:AF106"/>
    <mergeCell ref="W68:W84"/>
    <mergeCell ref="X68:X84"/>
    <mergeCell ref="Y68:Y84"/>
    <mergeCell ref="Z68:Z84"/>
    <mergeCell ref="AA68:AA84"/>
    <mergeCell ref="AB68:AB84"/>
    <mergeCell ref="AC68:AC84"/>
    <mergeCell ref="AD68:AD84"/>
    <mergeCell ref="W85:W106"/>
    <mergeCell ref="X85:X106"/>
    <mergeCell ref="Y85:Y106"/>
    <mergeCell ref="Z85:Z106"/>
    <mergeCell ref="M68:M84"/>
    <mergeCell ref="N68:N84"/>
    <mergeCell ref="O68:O84"/>
    <mergeCell ref="P68:P84"/>
    <mergeCell ref="AE48:AE52"/>
    <mergeCell ref="AF48:AF52"/>
    <mergeCell ref="AG48:AG52"/>
    <mergeCell ref="T53:T67"/>
    <mergeCell ref="W48:W52"/>
    <mergeCell ref="X48:X52"/>
    <mergeCell ref="Y48:Y52"/>
    <mergeCell ref="Z48:Z52"/>
    <mergeCell ref="AA48:AA52"/>
    <mergeCell ref="AB48:AB52"/>
    <mergeCell ref="AC48:AC52"/>
    <mergeCell ref="AD48:AD52"/>
    <mergeCell ref="W53:W67"/>
    <mergeCell ref="X53:X67"/>
    <mergeCell ref="Y53:Y67"/>
    <mergeCell ref="Z53:Z67"/>
    <mergeCell ref="AA53:AA67"/>
    <mergeCell ref="AB53:AB67"/>
    <mergeCell ref="AJ48:AJ52"/>
    <mergeCell ref="AH48:AH52"/>
    <mergeCell ref="AI48:AI52"/>
    <mergeCell ref="AJ53:AJ67"/>
    <mergeCell ref="I53:I67"/>
    <mergeCell ref="J53:J67"/>
    <mergeCell ref="K53:K67"/>
    <mergeCell ref="L53:L67"/>
    <mergeCell ref="M53:M67"/>
    <mergeCell ref="N53:N67"/>
    <mergeCell ref="O53:O67"/>
    <mergeCell ref="P53:P67"/>
    <mergeCell ref="Q53:Q67"/>
    <mergeCell ref="AH53:AH67"/>
    <mergeCell ref="AI53:AI67"/>
    <mergeCell ref="U53:U67"/>
    <mergeCell ref="V53:V67"/>
    <mergeCell ref="AE53:AE67"/>
    <mergeCell ref="AF53:AF67"/>
    <mergeCell ref="AG53:AG67"/>
    <mergeCell ref="R53:R67"/>
    <mergeCell ref="S53:S67"/>
    <mergeCell ref="AC53:AC67"/>
    <mergeCell ref="AD53:AD67"/>
    <mergeCell ref="AJ28:AJ32"/>
    <mergeCell ref="R38:R42"/>
    <mergeCell ref="S38:S42"/>
    <mergeCell ref="T38:T42"/>
    <mergeCell ref="U38:U42"/>
    <mergeCell ref="AF33:AF37"/>
    <mergeCell ref="AG33:AG37"/>
    <mergeCell ref="AH33:AH37"/>
    <mergeCell ref="AJ43:AJ47"/>
    <mergeCell ref="AG43:AG47"/>
    <mergeCell ref="AH43:AH47"/>
    <mergeCell ref="AI43:AI47"/>
    <mergeCell ref="T43:T47"/>
    <mergeCell ref="U43:U47"/>
    <mergeCell ref="V43:V47"/>
    <mergeCell ref="AE43:AE47"/>
    <mergeCell ref="AF43:AF47"/>
    <mergeCell ref="AJ38:AJ42"/>
    <mergeCell ref="AI38:AI42"/>
    <mergeCell ref="V38:V42"/>
    <mergeCell ref="AE38:AE42"/>
    <mergeCell ref="AF38:AF42"/>
    <mergeCell ref="AG38:AG42"/>
    <mergeCell ref="AH38:AH42"/>
    <mergeCell ref="AJ33:AJ37"/>
    <mergeCell ref="W33:W37"/>
    <mergeCell ref="X33:X37"/>
    <mergeCell ref="Y33:Y37"/>
    <mergeCell ref="Z33:Z37"/>
    <mergeCell ref="AA33:AA37"/>
    <mergeCell ref="AB33:AB37"/>
    <mergeCell ref="AC33:AC37"/>
    <mergeCell ref="AD33:AD37"/>
    <mergeCell ref="AI33:AI37"/>
    <mergeCell ref="AE33:AE37"/>
    <mergeCell ref="AH28:AH32"/>
    <mergeCell ref="AI28:AI32"/>
    <mergeCell ref="U28:U32"/>
    <mergeCell ref="V28:V32"/>
    <mergeCell ref="AE28:AE32"/>
    <mergeCell ref="I33:I37"/>
    <mergeCell ref="J33:J37"/>
    <mergeCell ref="K33:K37"/>
    <mergeCell ref="L33:L37"/>
    <mergeCell ref="M33:M37"/>
    <mergeCell ref="N33:N37"/>
    <mergeCell ref="O33:O37"/>
    <mergeCell ref="P33:P37"/>
    <mergeCell ref="Q33:Q37"/>
    <mergeCell ref="AF28:AF32"/>
    <mergeCell ref="AG28:AG32"/>
    <mergeCell ref="Z28:Z32"/>
    <mergeCell ref="AA28:AA32"/>
    <mergeCell ref="AJ23:AJ27"/>
    <mergeCell ref="I28:I32"/>
    <mergeCell ref="J28:J32"/>
    <mergeCell ref="K28:K32"/>
    <mergeCell ref="L28:L32"/>
    <mergeCell ref="M28:M32"/>
    <mergeCell ref="N28:N32"/>
    <mergeCell ref="O28:O32"/>
    <mergeCell ref="P28:P32"/>
    <mergeCell ref="Q28:Q32"/>
    <mergeCell ref="R28:R32"/>
    <mergeCell ref="S28:S32"/>
    <mergeCell ref="T28:T32"/>
    <mergeCell ref="AE23:AE27"/>
    <mergeCell ref="AF23:AF27"/>
    <mergeCell ref="AG23:AG27"/>
    <mergeCell ref="AH23:AH27"/>
    <mergeCell ref="AI23:AI27"/>
    <mergeCell ref="V23:V27"/>
    <mergeCell ref="W28:W32"/>
    <mergeCell ref="X28:X32"/>
    <mergeCell ref="Y28:Y32"/>
    <mergeCell ref="R23:R27"/>
    <mergeCell ref="S23:S27"/>
    <mergeCell ref="G85:G106"/>
    <mergeCell ref="I8:I21"/>
    <mergeCell ref="J8:J21"/>
    <mergeCell ref="K8:K21"/>
    <mergeCell ref="L8:L21"/>
    <mergeCell ref="I43:I47"/>
    <mergeCell ref="J43:J47"/>
    <mergeCell ref="K43:K47"/>
    <mergeCell ref="L43:L47"/>
    <mergeCell ref="G48:G52"/>
    <mergeCell ref="H48:H52"/>
    <mergeCell ref="G53:G67"/>
    <mergeCell ref="H53:H67"/>
    <mergeCell ref="G68:G84"/>
    <mergeCell ref="G33:G37"/>
    <mergeCell ref="H33:H37"/>
    <mergeCell ref="G38:G42"/>
    <mergeCell ref="I48:I52"/>
    <mergeCell ref="J48:J52"/>
    <mergeCell ref="K48:K52"/>
    <mergeCell ref="L48:L52"/>
    <mergeCell ref="K68:K84"/>
    <mergeCell ref="L68:L84"/>
    <mergeCell ref="Y8:Y21"/>
    <mergeCell ref="Z8:Z21"/>
    <mergeCell ref="AA8:AA21"/>
    <mergeCell ref="R33:R37"/>
    <mergeCell ref="S33:S37"/>
    <mergeCell ref="T33:T37"/>
    <mergeCell ref="U33:U37"/>
    <mergeCell ref="V33:V37"/>
    <mergeCell ref="M48:M52"/>
    <mergeCell ref="N48:N52"/>
    <mergeCell ref="O48:O52"/>
    <mergeCell ref="P48:P52"/>
    <mergeCell ref="Q48:Q52"/>
    <mergeCell ref="R48:R52"/>
    <mergeCell ref="S48:S52"/>
    <mergeCell ref="T48:T52"/>
    <mergeCell ref="U48:U52"/>
    <mergeCell ref="V48:V52"/>
    <mergeCell ref="O38:O42"/>
    <mergeCell ref="P38:P42"/>
    <mergeCell ref="Q38:Q42"/>
    <mergeCell ref="F43:F47"/>
    <mergeCell ref="F48:F52"/>
    <mergeCell ref="T23:T27"/>
    <mergeCell ref="U23:U27"/>
    <mergeCell ref="W8:W21"/>
    <mergeCell ref="X8:X21"/>
    <mergeCell ref="H38:H42"/>
    <mergeCell ref="G43:G47"/>
    <mergeCell ref="H43:H47"/>
    <mergeCell ref="G8:G21"/>
    <mergeCell ref="H8:H21"/>
    <mergeCell ref="G23:G27"/>
    <mergeCell ref="H23:H27"/>
    <mergeCell ref="M38:M42"/>
    <mergeCell ref="N38:N42"/>
    <mergeCell ref="F53:F67"/>
    <mergeCell ref="F68:F84"/>
    <mergeCell ref="F85:F106"/>
    <mergeCell ref="F8:F21"/>
    <mergeCell ref="F23:F27"/>
    <mergeCell ref="F28:F32"/>
    <mergeCell ref="F33:F37"/>
    <mergeCell ref="F38:F42"/>
    <mergeCell ref="R43:R47"/>
    <mergeCell ref="J23:J27"/>
    <mergeCell ref="K23:K27"/>
    <mergeCell ref="L23:L27"/>
    <mergeCell ref="M43:M47"/>
    <mergeCell ref="N43:N47"/>
    <mergeCell ref="O43:O47"/>
    <mergeCell ref="P43:P47"/>
    <mergeCell ref="Q43:Q47"/>
    <mergeCell ref="O23:O27"/>
    <mergeCell ref="P23:P27"/>
    <mergeCell ref="Q23:Q27"/>
    <mergeCell ref="I38:I42"/>
    <mergeCell ref="J38:J42"/>
    <mergeCell ref="K38:K42"/>
    <mergeCell ref="L38:L42"/>
    <mergeCell ref="S43:S47"/>
    <mergeCell ref="G28:G32"/>
    <mergeCell ref="H28:H32"/>
    <mergeCell ref="G1:AK1"/>
    <mergeCell ref="G7:AI7"/>
    <mergeCell ref="M8:M21"/>
    <mergeCell ref="N8:N21"/>
    <mergeCell ref="O8:O21"/>
    <mergeCell ref="P8:P21"/>
    <mergeCell ref="Q8:Q21"/>
    <mergeCell ref="R8:R21"/>
    <mergeCell ref="S8:S21"/>
    <mergeCell ref="AJ8:AJ21"/>
    <mergeCell ref="AG8:AG21"/>
    <mergeCell ref="AH8:AH21"/>
    <mergeCell ref="AI8:AI21"/>
    <mergeCell ref="T8:T21"/>
    <mergeCell ref="U8:U21"/>
    <mergeCell ref="V8:V21"/>
    <mergeCell ref="AE8:AE21"/>
    <mergeCell ref="AF8:AF21"/>
    <mergeCell ref="M23:M27"/>
    <mergeCell ref="N23:N27"/>
    <mergeCell ref="I23:I27"/>
  </mergeCells>
  <phoneticPr fontId="49" type="noConversion"/>
  <pageMargins left="0.7" right="0.7" top="0.75" bottom="0.75" header="0.3" footer="0.3"/>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715D8-3A41-4955-B5A5-782C593DD6F3}">
  <sheetPr codeName="Sheet17">
    <tabColor rgb="FF92D050"/>
  </sheetPr>
  <dimension ref="A1:BJ313"/>
  <sheetViews>
    <sheetView workbookViewId="0">
      <pane xSplit="1" ySplit="7" topLeftCell="H8" activePane="bottomRight" state="frozen"/>
      <selection pane="topRight" activeCell="B1" sqref="B1"/>
      <selection pane="bottomLeft" activeCell="A8" sqref="A8"/>
      <selection pane="bottomRight" activeCell="AO37" sqref="AO37:AP37"/>
    </sheetView>
  </sheetViews>
  <sheetFormatPr defaultColWidth="9.140625" defaultRowHeight="15" outlineLevelCol="1" x14ac:dyDescent="0.25"/>
  <cols>
    <col min="1" max="1" width="4.28515625" style="115" customWidth="1"/>
    <col min="2" max="2" width="9.42578125" style="115" bestFit="1" customWidth="1"/>
    <col min="3" max="3" width="42.140625" style="115" customWidth="1"/>
    <col min="4" max="4" width="14.5703125" style="115" customWidth="1"/>
    <col min="5" max="8" width="13.140625" style="117" customWidth="1"/>
    <col min="9" max="9" width="13.140625" style="255" hidden="1" customWidth="1" outlineLevel="1"/>
    <col min="10" max="10" width="13.140625" style="117" hidden="1" customWidth="1" outlineLevel="1"/>
    <col min="11" max="11" width="13.140625" style="117" customWidth="1" collapsed="1"/>
    <col min="12" max="12" width="13.140625" style="117" customWidth="1"/>
    <col min="13" max="13" width="13.140625" style="117" hidden="1" customWidth="1" outlineLevel="1"/>
    <col min="14" max="14" width="13.140625" style="117" customWidth="1" collapsed="1"/>
    <col min="15" max="15" width="13.140625" style="117" hidden="1" customWidth="1" outlineLevel="1"/>
    <col min="16" max="16" width="13.140625" style="117" customWidth="1" collapsed="1"/>
    <col min="17" max="17" width="13.140625" style="117" customWidth="1"/>
    <col min="18" max="19" width="13.140625" style="117" hidden="1" customWidth="1" outlineLevel="1"/>
    <col min="20" max="20" width="13.140625" style="117" customWidth="1" collapsed="1"/>
    <col min="21" max="22" width="13.140625" style="117" hidden="1" customWidth="1" outlineLevel="1"/>
    <col min="23" max="23" width="13.140625" style="117" customWidth="1" collapsed="1"/>
    <col min="24" max="24" width="13.140625" style="117" customWidth="1"/>
    <col min="25" max="30" width="13.140625" style="117" hidden="1" customWidth="1" outlineLevel="1"/>
    <col min="31" max="31" width="13.140625" style="117" customWidth="1" collapsed="1"/>
    <col min="32" max="35" width="13.140625" style="117" hidden="1" customWidth="1" outlineLevel="1"/>
    <col min="36" max="36" width="13.140625" style="117" customWidth="1" collapsed="1"/>
    <col min="37" max="38" width="13.7109375" style="117" customWidth="1"/>
    <col min="39" max="39" width="16" style="115" customWidth="1"/>
    <col min="40" max="40" width="4.28515625" style="115" customWidth="1"/>
    <col min="41" max="41" width="9.140625" style="115" customWidth="1"/>
    <col min="42" max="42" width="54.85546875" style="115" customWidth="1"/>
    <col min="43" max="43" width="9.140625" style="115" customWidth="1"/>
    <col min="44" max="45" width="9.140625" style="115" hidden="1" customWidth="1"/>
    <col min="46" max="46" width="11.5703125" style="117" customWidth="1"/>
    <col min="47" max="47" width="13.140625" style="117" bestFit="1" customWidth="1"/>
    <col min="48" max="48" width="9.140625" style="115"/>
    <col min="49" max="49" width="0" style="115" hidden="1" customWidth="1"/>
    <col min="50" max="16384" width="9.140625" style="115"/>
  </cols>
  <sheetData>
    <row r="1" spans="1:62" ht="25.5" x14ac:dyDescent="0.2">
      <c r="I1" s="117"/>
      <c r="AP1" s="116" t="s">
        <v>40</v>
      </c>
    </row>
    <row r="2" spans="1:62" ht="12.75" x14ac:dyDescent="0.2">
      <c r="B2" s="119"/>
      <c r="I2" s="117"/>
    </row>
    <row r="3" spans="1:62" ht="12.75" x14ac:dyDescent="0.2">
      <c r="B3" s="4" t="s">
        <v>1</v>
      </c>
      <c r="I3" s="117"/>
    </row>
    <row r="4" spans="1:62" ht="12.75" x14ac:dyDescent="0.2">
      <c r="B4" s="4" t="s">
        <v>41</v>
      </c>
      <c r="I4" s="117"/>
    </row>
    <row r="5" spans="1:62" ht="12.75" x14ac:dyDescent="0.2">
      <c r="I5" s="117"/>
    </row>
    <row r="6" spans="1:62" ht="38.25" x14ac:dyDescent="0.2">
      <c r="B6" s="120" t="s">
        <v>3</v>
      </c>
      <c r="C6" s="120" t="s">
        <v>42</v>
      </c>
      <c r="D6" s="122" t="s">
        <v>43</v>
      </c>
      <c r="E6" s="124" t="s">
        <v>534</v>
      </c>
      <c r="F6" s="124" t="s">
        <v>784</v>
      </c>
      <c r="G6" s="124" t="s">
        <v>785</v>
      </c>
      <c r="H6" s="124" t="s">
        <v>786</v>
      </c>
      <c r="I6" s="123" t="s">
        <v>6</v>
      </c>
      <c r="J6" s="123" t="s">
        <v>7</v>
      </c>
      <c r="K6" s="123" t="s">
        <v>8</v>
      </c>
      <c r="L6" s="123" t="s">
        <v>478</v>
      </c>
      <c r="M6" s="123" t="s">
        <v>479</v>
      </c>
      <c r="N6" s="123" t="s">
        <v>480</v>
      </c>
      <c r="O6" s="123" t="s">
        <v>481</v>
      </c>
      <c r="P6" s="123" t="s">
        <v>482</v>
      </c>
      <c r="Q6" s="123" t="s">
        <v>483</v>
      </c>
      <c r="R6" s="123" t="s">
        <v>484</v>
      </c>
      <c r="S6" s="123" t="s">
        <v>485</v>
      </c>
      <c r="T6" s="123" t="s">
        <v>486</v>
      </c>
      <c r="U6" s="123" t="s">
        <v>487</v>
      </c>
      <c r="V6" s="123" t="s">
        <v>488</v>
      </c>
      <c r="W6" s="123" t="s">
        <v>489</v>
      </c>
      <c r="X6" s="123" t="s">
        <v>769</v>
      </c>
      <c r="Y6" s="123" t="s">
        <v>770</v>
      </c>
      <c r="Z6" s="123" t="s">
        <v>771</v>
      </c>
      <c r="AA6" s="123" t="s">
        <v>772</v>
      </c>
      <c r="AB6" s="123" t="s">
        <v>773</v>
      </c>
      <c r="AC6" s="123" t="s">
        <v>774</v>
      </c>
      <c r="AD6" s="123" t="s">
        <v>776</v>
      </c>
      <c r="AE6" s="123" t="s">
        <v>777</v>
      </c>
      <c r="AF6" s="123" t="s">
        <v>778</v>
      </c>
      <c r="AG6" s="123" t="s">
        <v>779</v>
      </c>
      <c r="AH6" s="123" t="s">
        <v>780</v>
      </c>
      <c r="AI6" s="123" t="s">
        <v>781</v>
      </c>
      <c r="AJ6" s="123" t="s">
        <v>782</v>
      </c>
      <c r="AK6" s="123" t="s">
        <v>783</v>
      </c>
      <c r="AL6" s="123" t="s">
        <v>9</v>
      </c>
      <c r="AM6" s="120" t="s">
        <v>10</v>
      </c>
      <c r="AO6" s="120" t="s">
        <v>519</v>
      </c>
      <c r="AP6" s="120" t="s">
        <v>520</v>
      </c>
      <c r="AT6" s="124" t="s">
        <v>694</v>
      </c>
      <c r="AU6" s="123" t="s">
        <v>497</v>
      </c>
    </row>
    <row r="7" spans="1:62" ht="12.75" x14ac:dyDescent="0.2">
      <c r="B7" s="120" t="s">
        <v>11</v>
      </c>
      <c r="C7" s="120" t="s">
        <v>12</v>
      </c>
      <c r="D7" s="120" t="s">
        <v>13</v>
      </c>
      <c r="E7" s="123" t="s">
        <v>14</v>
      </c>
      <c r="F7" s="123"/>
      <c r="G7" s="123"/>
      <c r="H7" s="123"/>
      <c r="I7" s="364" t="s">
        <v>15</v>
      </c>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123"/>
      <c r="AL7" s="123" t="s">
        <v>16</v>
      </c>
      <c r="AM7" s="120" t="s">
        <v>17</v>
      </c>
      <c r="AO7" s="120" t="s">
        <v>18</v>
      </c>
      <c r="AP7" s="120" t="s">
        <v>19</v>
      </c>
      <c r="AT7" s="123" t="s">
        <v>20</v>
      </c>
      <c r="AU7" s="123" t="s">
        <v>522</v>
      </c>
    </row>
    <row r="8" spans="1:62" s="129" customFormat="1" ht="12.75" customHeight="1" x14ac:dyDescent="0.2">
      <c r="A8" s="356" t="s">
        <v>734</v>
      </c>
      <c r="B8" s="206" t="s">
        <v>45</v>
      </c>
      <c r="C8" s="207" t="s">
        <v>46</v>
      </c>
      <c r="D8" s="208"/>
      <c r="E8" s="102">
        <v>0</v>
      </c>
      <c r="F8" s="102"/>
      <c r="G8" s="102"/>
      <c r="H8" s="102"/>
      <c r="I8" s="102"/>
      <c r="J8" s="102"/>
      <c r="K8" s="102">
        <v>0</v>
      </c>
      <c r="L8" s="102">
        <v>0</v>
      </c>
      <c r="M8" s="102">
        <v>0</v>
      </c>
      <c r="N8" s="102">
        <v>0</v>
      </c>
      <c r="O8" s="102">
        <v>0</v>
      </c>
      <c r="P8" s="102">
        <v>0</v>
      </c>
      <c r="Q8" s="102">
        <v>0</v>
      </c>
      <c r="R8" s="102">
        <v>0</v>
      </c>
      <c r="S8" s="102">
        <v>0</v>
      </c>
      <c r="T8" s="102"/>
      <c r="U8" s="102"/>
      <c r="V8" s="102"/>
      <c r="W8" s="102"/>
      <c r="X8" s="102"/>
      <c r="Y8" s="102"/>
      <c r="Z8" s="102"/>
      <c r="AA8" s="102"/>
      <c r="AB8" s="102"/>
      <c r="AC8" s="102">
        <v>0</v>
      </c>
      <c r="AD8" s="102">
        <v>0</v>
      </c>
      <c r="AE8" s="102">
        <v>0</v>
      </c>
      <c r="AF8" s="102">
        <v>0</v>
      </c>
      <c r="AG8" s="102">
        <v>0</v>
      </c>
      <c r="AH8" s="102">
        <v>0</v>
      </c>
      <c r="AI8" s="102"/>
      <c r="AJ8" s="102"/>
      <c r="AK8" s="102"/>
      <c r="AL8" s="98">
        <f>SUM(E8:AH8)</f>
        <v>0</v>
      </c>
      <c r="AM8" s="353" t="s">
        <v>695</v>
      </c>
      <c r="AO8" s="209" t="s">
        <v>784</v>
      </c>
      <c r="AP8" s="210" t="s">
        <v>821</v>
      </c>
      <c r="AR8" s="211">
        <v>100</v>
      </c>
      <c r="AS8" s="212">
        <v>100</v>
      </c>
      <c r="AT8" s="96">
        <v>0</v>
      </c>
      <c r="AU8" s="96">
        <f>+AT8-AL8</f>
        <v>0</v>
      </c>
      <c r="AW8" s="136"/>
      <c r="AX8" s="136"/>
      <c r="AY8" s="136"/>
      <c r="AZ8" s="136"/>
      <c r="BA8" s="136"/>
      <c r="BB8" s="136"/>
      <c r="BC8" s="136"/>
      <c r="BD8" s="136"/>
      <c r="BE8" s="136"/>
      <c r="BF8" s="136"/>
      <c r="BG8" s="136"/>
      <c r="BH8" s="136"/>
      <c r="BI8" s="136"/>
      <c r="BJ8" s="136"/>
    </row>
    <row r="9" spans="1:62" s="129" customFormat="1" x14ac:dyDescent="0.25">
      <c r="A9" s="356"/>
      <c r="B9" s="213" t="s">
        <v>47</v>
      </c>
      <c r="C9" s="214" t="s">
        <v>48</v>
      </c>
      <c r="D9" s="215" t="s">
        <v>844</v>
      </c>
      <c r="E9" s="96">
        <v>0</v>
      </c>
      <c r="F9" s="96">
        <v>0</v>
      </c>
      <c r="G9" s="96">
        <v>0</v>
      </c>
      <c r="H9" s="96">
        <v>0</v>
      </c>
      <c r="I9" s="96">
        <v>0</v>
      </c>
      <c r="J9" s="96">
        <v>0</v>
      </c>
      <c r="K9" s="96">
        <v>0</v>
      </c>
      <c r="L9" s="96">
        <v>0</v>
      </c>
      <c r="M9" s="96">
        <v>0</v>
      </c>
      <c r="N9" s="96">
        <v>0</v>
      </c>
      <c r="O9" s="96">
        <v>0</v>
      </c>
      <c r="P9" s="96">
        <v>0</v>
      </c>
      <c r="Q9" s="96">
        <v>0</v>
      </c>
      <c r="R9" s="96">
        <v>0</v>
      </c>
      <c r="S9" s="96">
        <v>0</v>
      </c>
      <c r="T9" s="96">
        <v>0</v>
      </c>
      <c r="U9" s="96">
        <v>0</v>
      </c>
      <c r="V9" s="96">
        <v>0</v>
      </c>
      <c r="W9" s="96">
        <v>0</v>
      </c>
      <c r="X9" s="96">
        <v>0</v>
      </c>
      <c r="Y9" s="96">
        <v>0</v>
      </c>
      <c r="Z9" s="96">
        <v>0</v>
      </c>
      <c r="AA9" s="96">
        <v>0</v>
      </c>
      <c r="AB9" s="96">
        <v>0</v>
      </c>
      <c r="AC9" s="96">
        <v>0</v>
      </c>
      <c r="AD9" s="96">
        <v>0</v>
      </c>
      <c r="AE9" s="96">
        <v>0</v>
      </c>
      <c r="AF9" s="96">
        <v>0</v>
      </c>
      <c r="AG9" s="96">
        <v>0</v>
      </c>
      <c r="AH9" s="96">
        <v>0</v>
      </c>
      <c r="AI9" s="96">
        <v>0</v>
      </c>
      <c r="AJ9" s="96">
        <v>0</v>
      </c>
      <c r="AK9" s="96">
        <v>0</v>
      </c>
      <c r="AL9" s="99">
        <f>SUM(E9:AK9)</f>
        <v>0</v>
      </c>
      <c r="AM9" s="354"/>
      <c r="AO9" s="209" t="s">
        <v>785</v>
      </c>
      <c r="AP9" s="210" t="s">
        <v>822</v>
      </c>
      <c r="AR9" s="216">
        <v>100</v>
      </c>
      <c r="AS9" s="216">
        <v>101</v>
      </c>
      <c r="AT9" s="96">
        <f>+SUMIFS('[1]5'!$M:$M,'[1]5'!$C:$C,$AS9)</f>
        <v>0</v>
      </c>
      <c r="AU9" s="96">
        <f t="shared" ref="AU9:AU72" si="0">+AT9-AL9</f>
        <v>0</v>
      </c>
      <c r="AW9" s="135" t="s">
        <v>535</v>
      </c>
      <c r="AX9" s="135" t="s">
        <v>535</v>
      </c>
      <c r="AY9" s="135" t="s">
        <v>535</v>
      </c>
      <c r="AZ9" s="135" t="s">
        <v>535</v>
      </c>
      <c r="BA9" s="135" t="s">
        <v>535</v>
      </c>
      <c r="BB9" s="135" t="s">
        <v>535</v>
      </c>
      <c r="BC9" s="135" t="s">
        <v>535</v>
      </c>
      <c r="BD9" s="135" t="s">
        <v>535</v>
      </c>
      <c r="BE9" s="135" t="s">
        <v>535</v>
      </c>
      <c r="BF9" s="135" t="s">
        <v>535</v>
      </c>
      <c r="BG9" s="135" t="s">
        <v>535</v>
      </c>
      <c r="BH9" s="135" t="s">
        <v>535</v>
      </c>
      <c r="BI9" s="135" t="s">
        <v>535</v>
      </c>
      <c r="BJ9" s="135" t="s">
        <v>535</v>
      </c>
    </row>
    <row r="10" spans="1:62" s="129" customFormat="1" x14ac:dyDescent="0.25">
      <c r="A10" s="356"/>
      <c r="B10" s="213" t="s">
        <v>587</v>
      </c>
      <c r="C10" s="214" t="s">
        <v>588</v>
      </c>
      <c r="D10" s="215" t="s">
        <v>844</v>
      </c>
      <c r="E10" s="96">
        <v>0</v>
      </c>
      <c r="F10" s="96">
        <v>0</v>
      </c>
      <c r="G10" s="96">
        <v>0</v>
      </c>
      <c r="H10" s="96">
        <v>0</v>
      </c>
      <c r="I10" s="96">
        <v>0</v>
      </c>
      <c r="J10" s="96">
        <v>0</v>
      </c>
      <c r="K10" s="96">
        <v>0</v>
      </c>
      <c r="L10" s="96">
        <v>0</v>
      </c>
      <c r="M10" s="96">
        <v>0</v>
      </c>
      <c r="N10" s="96">
        <v>0</v>
      </c>
      <c r="O10" s="96">
        <v>0</v>
      </c>
      <c r="P10" s="96">
        <v>0</v>
      </c>
      <c r="Q10" s="96">
        <v>0</v>
      </c>
      <c r="R10" s="96">
        <v>0</v>
      </c>
      <c r="S10" s="96">
        <v>0</v>
      </c>
      <c r="T10" s="96">
        <v>0</v>
      </c>
      <c r="U10" s="96">
        <v>0</v>
      </c>
      <c r="V10" s="96">
        <v>0</v>
      </c>
      <c r="W10" s="96">
        <v>0</v>
      </c>
      <c r="X10" s="96">
        <v>0</v>
      </c>
      <c r="Y10" s="96">
        <v>0</v>
      </c>
      <c r="Z10" s="96">
        <v>0</v>
      </c>
      <c r="AA10" s="96">
        <v>0</v>
      </c>
      <c r="AB10" s="96">
        <v>0</v>
      </c>
      <c r="AC10" s="96">
        <v>0</v>
      </c>
      <c r="AD10" s="96">
        <v>0</v>
      </c>
      <c r="AE10" s="96">
        <v>0</v>
      </c>
      <c r="AF10" s="96">
        <v>0</v>
      </c>
      <c r="AG10" s="96">
        <v>0</v>
      </c>
      <c r="AH10" s="96">
        <v>0</v>
      </c>
      <c r="AI10" s="96">
        <v>0</v>
      </c>
      <c r="AJ10" s="96">
        <v>0</v>
      </c>
      <c r="AK10" s="96">
        <v>0</v>
      </c>
      <c r="AL10" s="99">
        <f t="shared" ref="AL10:AL73" si="1">SUM(E10:AK10)</f>
        <v>0</v>
      </c>
      <c r="AM10" s="354"/>
      <c r="AO10" s="209" t="s">
        <v>786</v>
      </c>
      <c r="AP10" s="210" t="s">
        <v>820</v>
      </c>
      <c r="AR10" s="216">
        <v>100</v>
      </c>
      <c r="AS10" s="216">
        <v>102</v>
      </c>
      <c r="AT10" s="96">
        <f>+SUMIFS('[1]5'!$M:$M,'[1]5'!$C:$C,$AS10)</f>
        <v>0</v>
      </c>
      <c r="AU10" s="96">
        <f t="shared" si="0"/>
        <v>0</v>
      </c>
      <c r="AW10" s="135" t="s">
        <v>535</v>
      </c>
      <c r="AX10" s="135" t="s">
        <v>535</v>
      </c>
      <c r="AY10" s="135" t="s">
        <v>535</v>
      </c>
      <c r="AZ10" s="135" t="s">
        <v>535</v>
      </c>
      <c r="BA10" s="135" t="s">
        <v>535</v>
      </c>
      <c r="BB10" s="135" t="s">
        <v>535</v>
      </c>
      <c r="BC10" s="135" t="s">
        <v>535</v>
      </c>
      <c r="BD10" s="135" t="s">
        <v>535</v>
      </c>
      <c r="BE10" s="135" t="s">
        <v>535</v>
      </c>
      <c r="BF10" s="135" t="s">
        <v>535</v>
      </c>
      <c r="BG10" s="135" t="s">
        <v>535</v>
      </c>
      <c r="BH10" s="135" t="s">
        <v>535</v>
      </c>
      <c r="BI10" s="135" t="s">
        <v>535</v>
      </c>
      <c r="BJ10" s="135" t="s">
        <v>535</v>
      </c>
    </row>
    <row r="11" spans="1:62" s="129" customFormat="1" x14ac:dyDescent="0.25">
      <c r="A11" s="356"/>
      <c r="B11" s="206" t="s">
        <v>49</v>
      </c>
      <c r="C11" s="207" t="s">
        <v>50</v>
      </c>
      <c r="D11" s="217"/>
      <c r="E11" s="102">
        <v>0</v>
      </c>
      <c r="F11" s="102"/>
      <c r="G11" s="102"/>
      <c r="H11" s="102"/>
      <c r="I11" s="102"/>
      <c r="J11" s="102"/>
      <c r="K11" s="102">
        <v>0</v>
      </c>
      <c r="L11" s="102">
        <v>0</v>
      </c>
      <c r="M11" s="102">
        <v>0</v>
      </c>
      <c r="N11" s="102">
        <v>0</v>
      </c>
      <c r="O11" s="102">
        <v>0</v>
      </c>
      <c r="P11" s="102">
        <v>0</v>
      </c>
      <c r="Q11" s="102">
        <v>0</v>
      </c>
      <c r="R11" s="102">
        <v>0</v>
      </c>
      <c r="S11" s="102">
        <v>0</v>
      </c>
      <c r="T11" s="102"/>
      <c r="U11" s="102"/>
      <c r="V11" s="102"/>
      <c r="W11" s="102"/>
      <c r="X11" s="102"/>
      <c r="Y11" s="102"/>
      <c r="Z11" s="102"/>
      <c r="AA11" s="102"/>
      <c r="AB11" s="102"/>
      <c r="AC11" s="102">
        <v>0</v>
      </c>
      <c r="AD11" s="102">
        <v>0</v>
      </c>
      <c r="AE11" s="102">
        <v>0</v>
      </c>
      <c r="AF11" s="102">
        <v>0</v>
      </c>
      <c r="AG11" s="102">
        <v>0</v>
      </c>
      <c r="AH11" s="102">
        <v>0</v>
      </c>
      <c r="AI11" s="102"/>
      <c r="AJ11" s="102"/>
      <c r="AK11" s="102"/>
      <c r="AL11" s="98">
        <f t="shared" si="1"/>
        <v>0</v>
      </c>
      <c r="AM11" s="354"/>
      <c r="AO11" s="209"/>
      <c r="AP11" s="196"/>
      <c r="AR11" s="212">
        <v>200</v>
      </c>
      <c r="AS11" s="212">
        <v>200</v>
      </c>
      <c r="AT11" s="96">
        <f>+SUMIFS('[1]5'!$M:$M,'[1]5'!$C:$C,$AS11)</f>
        <v>0</v>
      </c>
      <c r="AU11" s="96">
        <f t="shared" si="0"/>
        <v>0</v>
      </c>
      <c r="AW11" s="135" t="s">
        <v>535</v>
      </c>
      <c r="AX11" s="135" t="s">
        <v>535</v>
      </c>
      <c r="AY11" s="135" t="s">
        <v>535</v>
      </c>
      <c r="AZ11" s="135" t="s">
        <v>535</v>
      </c>
      <c r="BA11" s="135" t="s">
        <v>535</v>
      </c>
      <c r="BB11" s="135" t="s">
        <v>535</v>
      </c>
      <c r="BC11" s="135" t="s">
        <v>535</v>
      </c>
      <c r="BD11" s="135" t="s">
        <v>535</v>
      </c>
      <c r="BE11" s="135" t="s">
        <v>535</v>
      </c>
      <c r="BF11" s="135" t="s">
        <v>535</v>
      </c>
      <c r="BG11" s="135" t="s">
        <v>535</v>
      </c>
      <c r="BH11" s="135" t="s">
        <v>535</v>
      </c>
      <c r="BI11" s="135" t="s">
        <v>535</v>
      </c>
      <c r="BJ11" s="135" t="s">
        <v>535</v>
      </c>
    </row>
    <row r="12" spans="1:62" s="129" customFormat="1" x14ac:dyDescent="0.25">
      <c r="A12" s="356"/>
      <c r="B12" s="213" t="s">
        <v>51</v>
      </c>
      <c r="C12" s="214" t="s">
        <v>52</v>
      </c>
      <c r="D12" s="215" t="s">
        <v>845</v>
      </c>
      <c r="E12" s="96">
        <v>500919.17651055573</v>
      </c>
      <c r="F12" s="96">
        <v>0</v>
      </c>
      <c r="G12" s="96">
        <v>0</v>
      </c>
      <c r="H12" s="96">
        <v>0</v>
      </c>
      <c r="I12" s="96">
        <v>0</v>
      </c>
      <c r="J12" s="96">
        <v>0</v>
      </c>
      <c r="K12" s="96">
        <v>0</v>
      </c>
      <c r="L12" s="96">
        <v>0</v>
      </c>
      <c r="M12" s="96">
        <v>0</v>
      </c>
      <c r="N12" s="96">
        <v>0</v>
      </c>
      <c r="O12" s="96">
        <v>0</v>
      </c>
      <c r="P12" s="96">
        <v>0</v>
      </c>
      <c r="Q12" s="96">
        <v>0</v>
      </c>
      <c r="R12" s="96">
        <v>0</v>
      </c>
      <c r="S12" s="96">
        <v>0</v>
      </c>
      <c r="T12" s="96">
        <v>0</v>
      </c>
      <c r="U12" s="96">
        <v>0</v>
      </c>
      <c r="V12" s="96">
        <v>0</v>
      </c>
      <c r="W12" s="96">
        <v>0</v>
      </c>
      <c r="X12" s="96">
        <v>0</v>
      </c>
      <c r="Y12" s="96">
        <v>0</v>
      </c>
      <c r="Z12" s="96">
        <v>0</v>
      </c>
      <c r="AA12" s="96">
        <v>0</v>
      </c>
      <c r="AB12" s="96">
        <v>0</v>
      </c>
      <c r="AC12" s="96">
        <v>0</v>
      </c>
      <c r="AD12" s="96">
        <v>0</v>
      </c>
      <c r="AE12" s="96">
        <v>0</v>
      </c>
      <c r="AF12" s="96">
        <v>0</v>
      </c>
      <c r="AG12" s="96">
        <v>0</v>
      </c>
      <c r="AH12" s="96">
        <v>0</v>
      </c>
      <c r="AI12" s="96">
        <v>0</v>
      </c>
      <c r="AJ12" s="96">
        <v>0</v>
      </c>
      <c r="AK12" s="96">
        <v>0</v>
      </c>
      <c r="AL12" s="99">
        <f t="shared" si="1"/>
        <v>500919.17651055573</v>
      </c>
      <c r="AM12" s="354"/>
      <c r="AO12" s="209"/>
      <c r="AP12" s="139"/>
      <c r="AR12" s="216">
        <v>200</v>
      </c>
      <c r="AS12" s="216">
        <v>201</v>
      </c>
      <c r="AT12" s="96">
        <f>+SUMIFS('[1]5'!$M:$M,'[1]5'!$C:$C,$AS12)</f>
        <v>500919.17651055573</v>
      </c>
      <c r="AU12" s="96">
        <f t="shared" si="0"/>
        <v>0</v>
      </c>
      <c r="AW12" s="135" t="s">
        <v>535</v>
      </c>
      <c r="AX12" s="135" t="s">
        <v>535</v>
      </c>
      <c r="AY12" s="135" t="s">
        <v>535</v>
      </c>
      <c r="AZ12" s="135" t="s">
        <v>535</v>
      </c>
      <c r="BA12" s="135" t="s">
        <v>535</v>
      </c>
      <c r="BB12" s="135" t="s">
        <v>535</v>
      </c>
      <c r="BC12" s="135" t="s">
        <v>535</v>
      </c>
      <c r="BD12" s="135" t="s">
        <v>535</v>
      </c>
      <c r="BE12" s="135" t="s">
        <v>535</v>
      </c>
      <c r="BF12" s="135" t="s">
        <v>535</v>
      </c>
      <c r="BG12" s="135" t="s">
        <v>535</v>
      </c>
      <c r="BH12" s="135" t="s">
        <v>535</v>
      </c>
      <c r="BI12" s="135" t="s">
        <v>535</v>
      </c>
      <c r="BJ12" s="135" t="s">
        <v>535</v>
      </c>
    </row>
    <row r="13" spans="1:62" s="129" customFormat="1" x14ac:dyDescent="0.25">
      <c r="A13" s="356"/>
      <c r="B13" s="213" t="s">
        <v>53</v>
      </c>
      <c r="C13" s="214" t="s">
        <v>54</v>
      </c>
      <c r="D13" s="215" t="s">
        <v>844</v>
      </c>
      <c r="E13" s="96">
        <v>0</v>
      </c>
      <c r="F13" s="96">
        <v>0</v>
      </c>
      <c r="G13" s="96">
        <v>0</v>
      </c>
      <c r="H13" s="96">
        <v>0</v>
      </c>
      <c r="I13" s="96">
        <v>0</v>
      </c>
      <c r="J13" s="96">
        <v>0</v>
      </c>
      <c r="K13" s="96">
        <v>0</v>
      </c>
      <c r="L13" s="96">
        <v>0</v>
      </c>
      <c r="M13" s="96">
        <v>0</v>
      </c>
      <c r="N13" s="96">
        <v>0</v>
      </c>
      <c r="O13" s="96">
        <v>0</v>
      </c>
      <c r="P13" s="96">
        <v>0</v>
      </c>
      <c r="Q13" s="96">
        <v>0</v>
      </c>
      <c r="R13" s="96">
        <v>0</v>
      </c>
      <c r="S13" s="96">
        <v>0</v>
      </c>
      <c r="T13" s="96">
        <v>0</v>
      </c>
      <c r="U13" s="96">
        <v>0</v>
      </c>
      <c r="V13" s="96">
        <v>0</v>
      </c>
      <c r="W13" s="96">
        <v>0</v>
      </c>
      <c r="X13" s="96">
        <v>0</v>
      </c>
      <c r="Y13" s="96">
        <v>0</v>
      </c>
      <c r="Z13" s="96">
        <v>0</v>
      </c>
      <c r="AA13" s="96">
        <v>0</v>
      </c>
      <c r="AB13" s="96">
        <v>0</v>
      </c>
      <c r="AC13" s="96">
        <v>0</v>
      </c>
      <c r="AD13" s="96">
        <v>0</v>
      </c>
      <c r="AE13" s="96">
        <v>0</v>
      </c>
      <c r="AF13" s="96">
        <v>0</v>
      </c>
      <c r="AG13" s="96">
        <v>0</v>
      </c>
      <c r="AH13" s="96">
        <v>0</v>
      </c>
      <c r="AI13" s="96">
        <v>0</v>
      </c>
      <c r="AJ13" s="96">
        <v>0</v>
      </c>
      <c r="AK13" s="96">
        <v>0</v>
      </c>
      <c r="AL13" s="99">
        <f t="shared" si="1"/>
        <v>0</v>
      </c>
      <c r="AM13" s="354"/>
      <c r="AO13" s="209" t="s">
        <v>8</v>
      </c>
      <c r="AP13" s="139" t="s">
        <v>823</v>
      </c>
      <c r="AR13" s="216">
        <v>200</v>
      </c>
      <c r="AS13" s="216">
        <v>202</v>
      </c>
      <c r="AT13" s="96">
        <f>+SUMIFS('[1]5'!$M:$M,'[1]5'!$C:$C,$AS13)</f>
        <v>0</v>
      </c>
      <c r="AU13" s="96">
        <f t="shared" si="0"/>
        <v>0</v>
      </c>
      <c r="AW13" s="135" t="s">
        <v>535</v>
      </c>
      <c r="AX13" s="135" t="s">
        <v>535</v>
      </c>
      <c r="AY13" s="135" t="s">
        <v>535</v>
      </c>
      <c r="AZ13" s="135" t="s">
        <v>535</v>
      </c>
      <c r="BA13" s="135" t="s">
        <v>535</v>
      </c>
      <c r="BB13" s="135" t="s">
        <v>535</v>
      </c>
      <c r="BC13" s="135" t="s">
        <v>535</v>
      </c>
      <c r="BD13" s="135" t="s">
        <v>535</v>
      </c>
      <c r="BE13" s="135" t="s">
        <v>535</v>
      </c>
      <c r="BF13" s="135" t="s">
        <v>535</v>
      </c>
      <c r="BG13" s="135" t="s">
        <v>535</v>
      </c>
      <c r="BH13" s="135" t="s">
        <v>535</v>
      </c>
      <c r="BI13" s="135" t="s">
        <v>535</v>
      </c>
      <c r="BJ13" s="135" t="s">
        <v>535</v>
      </c>
    </row>
    <row r="14" spans="1:62" s="129" customFormat="1" x14ac:dyDescent="0.25">
      <c r="A14" s="356"/>
      <c r="B14" s="213" t="s">
        <v>55</v>
      </c>
      <c r="C14" s="214" t="s">
        <v>56</v>
      </c>
      <c r="D14" s="215" t="s">
        <v>846</v>
      </c>
      <c r="E14" s="96">
        <v>54899.130000000005</v>
      </c>
      <c r="F14" s="96">
        <v>0</v>
      </c>
      <c r="G14" s="96">
        <v>0</v>
      </c>
      <c r="H14" s="96">
        <v>0</v>
      </c>
      <c r="I14" s="96">
        <v>0</v>
      </c>
      <c r="J14" s="96">
        <v>0</v>
      </c>
      <c r="K14" s="96">
        <v>0</v>
      </c>
      <c r="L14" s="96">
        <v>0</v>
      </c>
      <c r="M14" s="96">
        <v>0</v>
      </c>
      <c r="N14" s="96">
        <v>0</v>
      </c>
      <c r="O14" s="96">
        <v>0</v>
      </c>
      <c r="P14" s="96">
        <v>0</v>
      </c>
      <c r="Q14" s="96">
        <v>0</v>
      </c>
      <c r="R14" s="96">
        <v>0</v>
      </c>
      <c r="S14" s="96">
        <v>0</v>
      </c>
      <c r="T14" s="96">
        <v>0</v>
      </c>
      <c r="U14" s="96">
        <v>0</v>
      </c>
      <c r="V14" s="96">
        <v>0</v>
      </c>
      <c r="W14" s="96">
        <v>0</v>
      </c>
      <c r="X14" s="96">
        <v>0</v>
      </c>
      <c r="Y14" s="96">
        <v>0</v>
      </c>
      <c r="Z14" s="96">
        <v>0</v>
      </c>
      <c r="AA14" s="96">
        <v>0</v>
      </c>
      <c r="AB14" s="96">
        <v>0</v>
      </c>
      <c r="AC14" s="96">
        <v>0</v>
      </c>
      <c r="AD14" s="96">
        <v>0</v>
      </c>
      <c r="AE14" s="96">
        <v>0</v>
      </c>
      <c r="AF14" s="96">
        <v>0</v>
      </c>
      <c r="AG14" s="96">
        <v>0</v>
      </c>
      <c r="AH14" s="96">
        <v>0</v>
      </c>
      <c r="AI14" s="96">
        <v>0</v>
      </c>
      <c r="AJ14" s="96">
        <v>0</v>
      </c>
      <c r="AK14" s="96">
        <v>0</v>
      </c>
      <c r="AL14" s="99">
        <f t="shared" si="1"/>
        <v>54899.130000000005</v>
      </c>
      <c r="AM14" s="354"/>
      <c r="AO14" s="209" t="s">
        <v>478</v>
      </c>
      <c r="AP14" s="139" t="s">
        <v>824</v>
      </c>
      <c r="AR14" s="216">
        <v>200</v>
      </c>
      <c r="AS14" s="216">
        <v>203</v>
      </c>
      <c r="AT14" s="96">
        <f>+SUMIFS('[1]5'!$M:$M,'[1]5'!$C:$C,$AS14)</f>
        <v>54899.130000000005</v>
      </c>
      <c r="AU14" s="96">
        <f t="shared" si="0"/>
        <v>0</v>
      </c>
      <c r="AW14" s="135" t="s">
        <v>535</v>
      </c>
      <c r="AX14" s="135" t="s">
        <v>535</v>
      </c>
      <c r="AY14" s="135" t="s">
        <v>535</v>
      </c>
      <c r="AZ14" s="135" t="s">
        <v>535</v>
      </c>
      <c r="BA14" s="135" t="s">
        <v>535</v>
      </c>
      <c r="BB14" s="135" t="s">
        <v>535</v>
      </c>
      <c r="BC14" s="135" t="s">
        <v>535</v>
      </c>
      <c r="BD14" s="135" t="s">
        <v>535</v>
      </c>
      <c r="BE14" s="135" t="s">
        <v>535</v>
      </c>
      <c r="BF14" s="135" t="s">
        <v>535</v>
      </c>
      <c r="BG14" s="135" t="s">
        <v>535</v>
      </c>
      <c r="BH14" s="135" t="s">
        <v>535</v>
      </c>
      <c r="BI14" s="135" t="s">
        <v>535</v>
      </c>
      <c r="BJ14" s="135" t="s">
        <v>535</v>
      </c>
    </row>
    <row r="15" spans="1:62" s="129" customFormat="1" x14ac:dyDescent="0.25">
      <c r="A15" s="356"/>
      <c r="B15" s="213" t="s">
        <v>589</v>
      </c>
      <c r="C15" s="214" t="s">
        <v>590</v>
      </c>
      <c r="D15" s="215" t="s">
        <v>844</v>
      </c>
      <c r="E15" s="96">
        <v>0</v>
      </c>
      <c r="F15" s="96">
        <v>0</v>
      </c>
      <c r="G15" s="96">
        <v>0</v>
      </c>
      <c r="H15" s="96">
        <v>0</v>
      </c>
      <c r="I15" s="96">
        <v>0</v>
      </c>
      <c r="J15" s="96">
        <v>0</v>
      </c>
      <c r="K15" s="96">
        <v>0</v>
      </c>
      <c r="L15" s="96">
        <v>0</v>
      </c>
      <c r="M15" s="96">
        <v>0</v>
      </c>
      <c r="N15" s="96">
        <v>0</v>
      </c>
      <c r="O15" s="96">
        <v>0</v>
      </c>
      <c r="P15" s="96">
        <v>0</v>
      </c>
      <c r="Q15" s="96">
        <v>0</v>
      </c>
      <c r="R15" s="96">
        <v>0</v>
      </c>
      <c r="S15" s="96">
        <v>0</v>
      </c>
      <c r="T15" s="96">
        <v>0</v>
      </c>
      <c r="U15" s="96">
        <v>0</v>
      </c>
      <c r="V15" s="96">
        <v>0</v>
      </c>
      <c r="W15" s="96">
        <v>0</v>
      </c>
      <c r="X15" s="96">
        <v>0</v>
      </c>
      <c r="Y15" s="96">
        <v>0</v>
      </c>
      <c r="Z15" s="96">
        <v>0</v>
      </c>
      <c r="AA15" s="96">
        <v>0</v>
      </c>
      <c r="AB15" s="96">
        <v>0</v>
      </c>
      <c r="AC15" s="96">
        <v>0</v>
      </c>
      <c r="AD15" s="96">
        <v>0</v>
      </c>
      <c r="AE15" s="96">
        <v>0</v>
      </c>
      <c r="AF15" s="96">
        <v>0</v>
      </c>
      <c r="AG15" s="96">
        <v>0</v>
      </c>
      <c r="AH15" s="96">
        <v>0</v>
      </c>
      <c r="AI15" s="96">
        <v>0</v>
      </c>
      <c r="AJ15" s="96">
        <v>0</v>
      </c>
      <c r="AK15" s="96">
        <v>0</v>
      </c>
      <c r="AL15" s="99">
        <f t="shared" si="1"/>
        <v>0</v>
      </c>
      <c r="AM15" s="354"/>
      <c r="AO15" s="209"/>
      <c r="AP15" s="139"/>
      <c r="AR15" s="216">
        <v>200</v>
      </c>
      <c r="AS15" s="216">
        <v>204</v>
      </c>
      <c r="AT15" s="96">
        <f>+SUMIFS('[1]5'!$M:$M,'[1]5'!$C:$C,$AS15)</f>
        <v>0</v>
      </c>
      <c r="AU15" s="96">
        <f t="shared" si="0"/>
        <v>0</v>
      </c>
      <c r="AW15" s="135" t="s">
        <v>535</v>
      </c>
      <c r="AX15" s="135" t="s">
        <v>535</v>
      </c>
      <c r="AY15" s="135" t="s">
        <v>535</v>
      </c>
      <c r="AZ15" s="135" t="s">
        <v>535</v>
      </c>
      <c r="BA15" s="135" t="s">
        <v>535</v>
      </c>
      <c r="BB15" s="135" t="s">
        <v>535</v>
      </c>
      <c r="BC15" s="135" t="s">
        <v>535</v>
      </c>
      <c r="BD15" s="135" t="s">
        <v>535</v>
      </c>
      <c r="BE15" s="135" t="s">
        <v>535</v>
      </c>
      <c r="BF15" s="135" t="s">
        <v>535</v>
      </c>
      <c r="BG15" s="135" t="s">
        <v>535</v>
      </c>
      <c r="BH15" s="135" t="s">
        <v>535</v>
      </c>
      <c r="BI15" s="135" t="s">
        <v>535</v>
      </c>
      <c r="BJ15" s="135" t="s">
        <v>535</v>
      </c>
    </row>
    <row r="16" spans="1:62" s="129" customFormat="1" x14ac:dyDescent="0.25">
      <c r="A16" s="356"/>
      <c r="B16" s="213" t="s">
        <v>591</v>
      </c>
      <c r="C16" s="214" t="s">
        <v>592</v>
      </c>
      <c r="D16" s="215" t="s">
        <v>847</v>
      </c>
      <c r="E16" s="96">
        <v>2948.32</v>
      </c>
      <c r="F16" s="96">
        <v>0</v>
      </c>
      <c r="G16" s="96">
        <v>0</v>
      </c>
      <c r="H16" s="96">
        <v>0</v>
      </c>
      <c r="I16" s="96">
        <v>0</v>
      </c>
      <c r="J16" s="96">
        <v>0</v>
      </c>
      <c r="K16" s="96">
        <v>0</v>
      </c>
      <c r="L16" s="96">
        <v>0</v>
      </c>
      <c r="M16" s="96">
        <v>0</v>
      </c>
      <c r="N16" s="96">
        <v>0</v>
      </c>
      <c r="O16" s="96">
        <v>0</v>
      </c>
      <c r="P16" s="96">
        <v>0</v>
      </c>
      <c r="Q16" s="96">
        <v>0</v>
      </c>
      <c r="R16" s="96">
        <v>0</v>
      </c>
      <c r="S16" s="96">
        <v>0</v>
      </c>
      <c r="T16" s="96">
        <v>0</v>
      </c>
      <c r="U16" s="96">
        <v>0</v>
      </c>
      <c r="V16" s="96">
        <v>0</v>
      </c>
      <c r="W16" s="96">
        <v>0</v>
      </c>
      <c r="X16" s="96">
        <v>0</v>
      </c>
      <c r="Y16" s="96">
        <v>0</v>
      </c>
      <c r="Z16" s="96">
        <v>0</v>
      </c>
      <c r="AA16" s="96">
        <v>0</v>
      </c>
      <c r="AB16" s="96">
        <v>0</v>
      </c>
      <c r="AC16" s="96">
        <v>0</v>
      </c>
      <c r="AD16" s="96">
        <v>0</v>
      </c>
      <c r="AE16" s="96">
        <v>0</v>
      </c>
      <c r="AF16" s="96">
        <v>0</v>
      </c>
      <c r="AG16" s="96">
        <v>0</v>
      </c>
      <c r="AH16" s="96">
        <v>0</v>
      </c>
      <c r="AI16" s="96">
        <v>0</v>
      </c>
      <c r="AJ16" s="96">
        <v>0</v>
      </c>
      <c r="AK16" s="96">
        <v>0</v>
      </c>
      <c r="AL16" s="99">
        <f t="shared" si="1"/>
        <v>2948.32</v>
      </c>
      <c r="AM16" s="354"/>
      <c r="AO16" s="209" t="s">
        <v>480</v>
      </c>
      <c r="AP16" s="139" t="s">
        <v>826</v>
      </c>
      <c r="AR16" s="216">
        <v>200</v>
      </c>
      <c r="AS16" s="216">
        <v>205</v>
      </c>
      <c r="AT16" s="96">
        <f>+SUMIFS('[1]5'!$M:$M,'[1]5'!$C:$C,$AS16)</f>
        <v>2948.32</v>
      </c>
      <c r="AU16" s="96">
        <f t="shared" si="0"/>
        <v>0</v>
      </c>
      <c r="AW16" s="135" t="s">
        <v>535</v>
      </c>
      <c r="AX16" s="135" t="s">
        <v>535</v>
      </c>
      <c r="AY16" s="135" t="s">
        <v>535</v>
      </c>
      <c r="AZ16" s="135" t="s">
        <v>535</v>
      </c>
      <c r="BA16" s="135" t="s">
        <v>535</v>
      </c>
      <c r="BB16" s="135" t="s">
        <v>535</v>
      </c>
      <c r="BC16" s="135" t="s">
        <v>535</v>
      </c>
      <c r="BD16" s="135" t="s">
        <v>535</v>
      </c>
      <c r="BE16" s="135" t="s">
        <v>535</v>
      </c>
      <c r="BF16" s="135" t="s">
        <v>535</v>
      </c>
      <c r="BG16" s="135" t="s">
        <v>535</v>
      </c>
      <c r="BH16" s="135" t="s">
        <v>535</v>
      </c>
      <c r="BI16" s="135" t="s">
        <v>535</v>
      </c>
      <c r="BJ16" s="135" t="s">
        <v>535</v>
      </c>
    </row>
    <row r="17" spans="1:62" s="129" customFormat="1" x14ac:dyDescent="0.25">
      <c r="A17" s="356"/>
      <c r="B17" s="213" t="s">
        <v>593</v>
      </c>
      <c r="C17" s="214" t="s">
        <v>594</v>
      </c>
      <c r="D17" s="215" t="s">
        <v>848</v>
      </c>
      <c r="E17" s="96">
        <v>211014.36</v>
      </c>
      <c r="F17" s="96">
        <v>0</v>
      </c>
      <c r="G17" s="96">
        <v>0</v>
      </c>
      <c r="H17" s="96">
        <v>0</v>
      </c>
      <c r="I17" s="96">
        <v>0</v>
      </c>
      <c r="J17" s="96">
        <v>0</v>
      </c>
      <c r="K17" s="96">
        <v>0</v>
      </c>
      <c r="L17" s="96">
        <v>0</v>
      </c>
      <c r="M17" s="96">
        <v>0</v>
      </c>
      <c r="N17" s="96">
        <v>0</v>
      </c>
      <c r="O17" s="96">
        <v>0</v>
      </c>
      <c r="P17" s="96">
        <v>0</v>
      </c>
      <c r="Q17" s="96">
        <v>0</v>
      </c>
      <c r="R17" s="96">
        <v>0</v>
      </c>
      <c r="S17" s="96">
        <v>0</v>
      </c>
      <c r="T17" s="96">
        <v>0</v>
      </c>
      <c r="U17" s="96">
        <v>0</v>
      </c>
      <c r="V17" s="96">
        <v>0</v>
      </c>
      <c r="W17" s="96">
        <v>0</v>
      </c>
      <c r="X17" s="96">
        <v>0</v>
      </c>
      <c r="Y17" s="96">
        <v>0</v>
      </c>
      <c r="Z17" s="96">
        <v>0</v>
      </c>
      <c r="AA17" s="96">
        <v>0</v>
      </c>
      <c r="AB17" s="96">
        <v>0</v>
      </c>
      <c r="AC17" s="96">
        <v>0</v>
      </c>
      <c r="AD17" s="96">
        <v>0</v>
      </c>
      <c r="AE17" s="96">
        <v>0</v>
      </c>
      <c r="AF17" s="96">
        <v>0</v>
      </c>
      <c r="AG17" s="96">
        <v>0</v>
      </c>
      <c r="AH17" s="96">
        <v>0</v>
      </c>
      <c r="AI17" s="96">
        <v>0</v>
      </c>
      <c r="AJ17" s="96">
        <v>0</v>
      </c>
      <c r="AK17" s="96">
        <v>0</v>
      </c>
      <c r="AL17" s="99">
        <f t="shared" si="1"/>
        <v>211014.36</v>
      </c>
      <c r="AM17" s="354"/>
      <c r="AO17" s="209"/>
      <c r="AP17" s="139"/>
      <c r="AR17" s="216">
        <v>200</v>
      </c>
      <c r="AS17" s="216">
        <v>206</v>
      </c>
      <c r="AT17" s="96">
        <f>+SUMIFS('[1]5'!$M:$M,'[1]5'!$C:$C,$AS17)</f>
        <v>211014.36</v>
      </c>
      <c r="AU17" s="96">
        <f t="shared" si="0"/>
        <v>0</v>
      </c>
      <c r="AW17" s="135" t="s">
        <v>535</v>
      </c>
      <c r="AX17" s="135" t="s">
        <v>535</v>
      </c>
      <c r="AY17" s="135" t="s">
        <v>535</v>
      </c>
      <c r="AZ17" s="135" t="s">
        <v>535</v>
      </c>
      <c r="BA17" s="135" t="s">
        <v>535</v>
      </c>
      <c r="BB17" s="135" t="s">
        <v>535</v>
      </c>
      <c r="BC17" s="135" t="s">
        <v>535</v>
      </c>
      <c r="BD17" s="135" t="s">
        <v>535</v>
      </c>
      <c r="BE17" s="135" t="s">
        <v>535</v>
      </c>
      <c r="BF17" s="135" t="s">
        <v>535</v>
      </c>
      <c r="BG17" s="135" t="s">
        <v>535</v>
      </c>
      <c r="BH17" s="135" t="s">
        <v>535</v>
      </c>
      <c r="BI17" s="135" t="s">
        <v>535</v>
      </c>
      <c r="BJ17" s="135" t="s">
        <v>535</v>
      </c>
    </row>
    <row r="18" spans="1:62" s="129" customFormat="1" x14ac:dyDescent="0.25">
      <c r="A18" s="356"/>
      <c r="B18" s="213" t="s">
        <v>595</v>
      </c>
      <c r="C18" s="214" t="s">
        <v>596</v>
      </c>
      <c r="D18" s="215" t="s">
        <v>849</v>
      </c>
      <c r="E18" s="96">
        <v>0</v>
      </c>
      <c r="F18" s="96">
        <v>0</v>
      </c>
      <c r="G18" s="96">
        <v>0</v>
      </c>
      <c r="H18" s="96">
        <v>0</v>
      </c>
      <c r="I18" s="96">
        <v>0</v>
      </c>
      <c r="J18" s="96">
        <v>0</v>
      </c>
      <c r="K18" s="96">
        <v>0</v>
      </c>
      <c r="L18" s="96">
        <v>0</v>
      </c>
      <c r="M18" s="96">
        <v>0</v>
      </c>
      <c r="N18" s="96">
        <v>0</v>
      </c>
      <c r="O18" s="96">
        <v>0</v>
      </c>
      <c r="P18" s="96">
        <v>0</v>
      </c>
      <c r="Q18" s="96">
        <v>0</v>
      </c>
      <c r="R18" s="96">
        <v>0</v>
      </c>
      <c r="S18" s="96">
        <v>0</v>
      </c>
      <c r="T18" s="96">
        <v>0</v>
      </c>
      <c r="U18" s="96">
        <v>0</v>
      </c>
      <c r="V18" s="96">
        <v>0</v>
      </c>
      <c r="W18" s="96">
        <v>0</v>
      </c>
      <c r="X18" s="96">
        <v>0</v>
      </c>
      <c r="Y18" s="96">
        <v>0</v>
      </c>
      <c r="Z18" s="96">
        <v>0</v>
      </c>
      <c r="AA18" s="96">
        <v>0</v>
      </c>
      <c r="AB18" s="96">
        <v>0</v>
      </c>
      <c r="AC18" s="96">
        <v>0</v>
      </c>
      <c r="AD18" s="96">
        <v>0</v>
      </c>
      <c r="AE18" s="96">
        <v>0</v>
      </c>
      <c r="AF18" s="96">
        <v>0</v>
      </c>
      <c r="AG18" s="96">
        <v>0</v>
      </c>
      <c r="AH18" s="96">
        <v>0</v>
      </c>
      <c r="AI18" s="96">
        <v>0</v>
      </c>
      <c r="AJ18" s="96">
        <v>0</v>
      </c>
      <c r="AK18" s="96">
        <v>0</v>
      </c>
      <c r="AL18" s="99">
        <f t="shared" si="1"/>
        <v>0</v>
      </c>
      <c r="AM18" s="354"/>
      <c r="AO18" s="209" t="s">
        <v>482</v>
      </c>
      <c r="AP18" s="139" t="s">
        <v>828</v>
      </c>
      <c r="AR18" s="216">
        <v>200</v>
      </c>
      <c r="AS18" s="216">
        <v>207</v>
      </c>
      <c r="AT18" s="96">
        <f>+SUMIFS('[1]5'!$M:$M,'[1]5'!$C:$C,$AS18)</f>
        <v>0</v>
      </c>
      <c r="AU18" s="96">
        <f t="shared" si="0"/>
        <v>0</v>
      </c>
      <c r="AW18" s="135" t="s">
        <v>535</v>
      </c>
      <c r="AX18" s="135" t="s">
        <v>535</v>
      </c>
      <c r="AY18" s="135" t="s">
        <v>535</v>
      </c>
      <c r="AZ18" s="135" t="s">
        <v>535</v>
      </c>
      <c r="BA18" s="135" t="s">
        <v>535</v>
      </c>
      <c r="BB18" s="135" t="s">
        <v>535</v>
      </c>
      <c r="BC18" s="135" t="s">
        <v>535</v>
      </c>
      <c r="BD18" s="135" t="s">
        <v>535</v>
      </c>
      <c r="BE18" s="135" t="s">
        <v>535</v>
      </c>
      <c r="BF18" s="135" t="s">
        <v>535</v>
      </c>
      <c r="BG18" s="135" t="s">
        <v>535</v>
      </c>
      <c r="BH18" s="135" t="s">
        <v>535</v>
      </c>
      <c r="BI18" s="135" t="s">
        <v>535</v>
      </c>
      <c r="BJ18" s="135" t="s">
        <v>535</v>
      </c>
    </row>
    <row r="19" spans="1:62" s="129" customFormat="1" x14ac:dyDescent="0.25">
      <c r="A19" s="356"/>
      <c r="B19" s="213" t="s">
        <v>597</v>
      </c>
      <c r="C19" s="218" t="s">
        <v>598</v>
      </c>
      <c r="D19" s="215" t="s">
        <v>850</v>
      </c>
      <c r="E19" s="96">
        <v>45165.69</v>
      </c>
      <c r="F19" s="96">
        <v>0</v>
      </c>
      <c r="G19" s="96">
        <v>0</v>
      </c>
      <c r="H19" s="96">
        <v>0</v>
      </c>
      <c r="I19" s="96">
        <v>0</v>
      </c>
      <c r="J19" s="96">
        <v>0</v>
      </c>
      <c r="K19" s="96">
        <v>0</v>
      </c>
      <c r="L19" s="96">
        <v>0</v>
      </c>
      <c r="M19" s="96">
        <v>0</v>
      </c>
      <c r="N19" s="96">
        <v>0</v>
      </c>
      <c r="O19" s="96">
        <v>0</v>
      </c>
      <c r="P19" s="96">
        <v>0</v>
      </c>
      <c r="Q19" s="96">
        <v>0</v>
      </c>
      <c r="R19" s="96">
        <v>0</v>
      </c>
      <c r="S19" s="96">
        <v>0</v>
      </c>
      <c r="T19" s="96">
        <v>0</v>
      </c>
      <c r="U19" s="96">
        <v>0</v>
      </c>
      <c r="V19" s="96">
        <v>0</v>
      </c>
      <c r="W19" s="96">
        <v>0</v>
      </c>
      <c r="X19" s="96">
        <v>0</v>
      </c>
      <c r="Y19" s="96">
        <v>0</v>
      </c>
      <c r="Z19" s="96">
        <v>0</v>
      </c>
      <c r="AA19" s="96">
        <v>0</v>
      </c>
      <c r="AB19" s="96">
        <v>0</v>
      </c>
      <c r="AC19" s="96">
        <v>0</v>
      </c>
      <c r="AD19" s="96">
        <v>0</v>
      </c>
      <c r="AE19" s="96">
        <v>0</v>
      </c>
      <c r="AF19" s="96">
        <v>0</v>
      </c>
      <c r="AG19" s="96">
        <v>0</v>
      </c>
      <c r="AH19" s="96">
        <v>0</v>
      </c>
      <c r="AI19" s="96">
        <v>0</v>
      </c>
      <c r="AJ19" s="96">
        <v>0</v>
      </c>
      <c r="AK19" s="96">
        <v>0</v>
      </c>
      <c r="AL19" s="99">
        <f t="shared" si="1"/>
        <v>45165.69</v>
      </c>
      <c r="AM19" s="354"/>
      <c r="AO19" s="209" t="s">
        <v>483</v>
      </c>
      <c r="AP19" s="139" t="s">
        <v>829</v>
      </c>
      <c r="AR19" s="216">
        <v>200</v>
      </c>
      <c r="AS19" s="216">
        <v>208</v>
      </c>
      <c r="AT19" s="96">
        <f>+SUMIFS('[1]5'!$M:$M,'[1]5'!$C:$C,$AS19)</f>
        <v>45165.69</v>
      </c>
      <c r="AU19" s="96">
        <f t="shared" si="0"/>
        <v>0</v>
      </c>
      <c r="AW19" s="135" t="s">
        <v>535</v>
      </c>
      <c r="AX19" s="135" t="s">
        <v>535</v>
      </c>
      <c r="AY19" s="135" t="s">
        <v>535</v>
      </c>
      <c r="AZ19" s="135" t="s">
        <v>535</v>
      </c>
      <c r="BA19" s="135" t="s">
        <v>535</v>
      </c>
      <c r="BB19" s="135" t="s">
        <v>535</v>
      </c>
      <c r="BC19" s="135" t="s">
        <v>535</v>
      </c>
      <c r="BD19" s="135" t="s">
        <v>535</v>
      </c>
      <c r="BE19" s="135" t="s">
        <v>535</v>
      </c>
      <c r="BF19" s="135" t="s">
        <v>535</v>
      </c>
      <c r="BG19" s="135" t="s">
        <v>535</v>
      </c>
      <c r="BH19" s="135" t="s">
        <v>535</v>
      </c>
      <c r="BI19" s="135" t="s">
        <v>535</v>
      </c>
      <c r="BJ19" s="135" t="s">
        <v>535</v>
      </c>
    </row>
    <row r="20" spans="1:62" s="129" customFormat="1" x14ac:dyDescent="0.25">
      <c r="A20" s="356"/>
      <c r="B20" s="213" t="s">
        <v>599</v>
      </c>
      <c r="C20" s="218" t="s">
        <v>600</v>
      </c>
      <c r="D20" s="215" t="s">
        <v>851</v>
      </c>
      <c r="E20" s="96">
        <v>313.20999999999998</v>
      </c>
      <c r="F20" s="96">
        <v>0</v>
      </c>
      <c r="G20" s="96">
        <v>0</v>
      </c>
      <c r="H20" s="96">
        <v>0</v>
      </c>
      <c r="I20" s="96">
        <v>0</v>
      </c>
      <c r="J20" s="96">
        <v>0</v>
      </c>
      <c r="K20" s="96">
        <v>0</v>
      </c>
      <c r="L20" s="96">
        <v>0</v>
      </c>
      <c r="M20" s="96">
        <v>0</v>
      </c>
      <c r="N20" s="96">
        <v>0</v>
      </c>
      <c r="O20" s="96">
        <v>0</v>
      </c>
      <c r="P20" s="96">
        <v>0</v>
      </c>
      <c r="Q20" s="96">
        <v>0</v>
      </c>
      <c r="R20" s="96">
        <v>0</v>
      </c>
      <c r="S20" s="96">
        <v>0</v>
      </c>
      <c r="T20" s="96">
        <v>0</v>
      </c>
      <c r="U20" s="96">
        <v>0</v>
      </c>
      <c r="V20" s="96">
        <v>0</v>
      </c>
      <c r="W20" s="96">
        <v>0</v>
      </c>
      <c r="X20" s="96">
        <v>0</v>
      </c>
      <c r="Y20" s="96">
        <v>0</v>
      </c>
      <c r="Z20" s="96">
        <v>0</v>
      </c>
      <c r="AA20" s="96">
        <v>0</v>
      </c>
      <c r="AB20" s="96">
        <v>0</v>
      </c>
      <c r="AC20" s="96">
        <v>0</v>
      </c>
      <c r="AD20" s="96">
        <v>0</v>
      </c>
      <c r="AE20" s="96">
        <v>0</v>
      </c>
      <c r="AF20" s="96">
        <v>0</v>
      </c>
      <c r="AG20" s="96">
        <v>0</v>
      </c>
      <c r="AH20" s="96">
        <v>0</v>
      </c>
      <c r="AI20" s="96">
        <v>0</v>
      </c>
      <c r="AJ20" s="96">
        <v>0</v>
      </c>
      <c r="AK20" s="96">
        <v>0</v>
      </c>
      <c r="AL20" s="99">
        <f t="shared" si="1"/>
        <v>313.20999999999998</v>
      </c>
      <c r="AM20" s="354"/>
      <c r="AO20" s="209"/>
      <c r="AP20" s="139"/>
      <c r="AR20" s="216">
        <v>200</v>
      </c>
      <c r="AS20" s="216">
        <v>209</v>
      </c>
      <c r="AT20" s="96">
        <f>+SUMIFS('[1]5'!$M:$M,'[1]5'!$C:$C,$AS20)</f>
        <v>313.20999999999998</v>
      </c>
      <c r="AU20" s="96">
        <f t="shared" si="0"/>
        <v>0</v>
      </c>
      <c r="AW20" s="135" t="s">
        <v>535</v>
      </c>
      <c r="AX20" s="135" t="s">
        <v>535</v>
      </c>
      <c r="AY20" s="135" t="s">
        <v>535</v>
      </c>
      <c r="AZ20" s="135" t="s">
        <v>535</v>
      </c>
      <c r="BA20" s="135" t="s">
        <v>535</v>
      </c>
      <c r="BB20" s="135" t="s">
        <v>535</v>
      </c>
      <c r="BC20" s="135" t="s">
        <v>535</v>
      </c>
      <c r="BD20" s="135" t="s">
        <v>535</v>
      </c>
      <c r="BE20" s="135" t="s">
        <v>535</v>
      </c>
      <c r="BF20" s="135" t="s">
        <v>535</v>
      </c>
      <c r="BG20" s="135" t="s">
        <v>535</v>
      </c>
      <c r="BH20" s="135" t="s">
        <v>535</v>
      </c>
      <c r="BI20" s="135" t="s">
        <v>535</v>
      </c>
      <c r="BJ20" s="135" t="s">
        <v>535</v>
      </c>
    </row>
    <row r="21" spans="1:62" s="129" customFormat="1" x14ac:dyDescent="0.25">
      <c r="A21" s="356"/>
      <c r="B21" s="213" t="s">
        <v>601</v>
      </c>
      <c r="C21" s="218" t="s">
        <v>602</v>
      </c>
      <c r="D21" s="215" t="s">
        <v>844</v>
      </c>
      <c r="E21" s="96">
        <v>0</v>
      </c>
      <c r="F21" s="96">
        <v>0</v>
      </c>
      <c r="G21" s="96">
        <v>0</v>
      </c>
      <c r="H21" s="96">
        <v>0</v>
      </c>
      <c r="I21" s="96">
        <v>0</v>
      </c>
      <c r="J21" s="96">
        <v>0</v>
      </c>
      <c r="K21" s="96">
        <v>0</v>
      </c>
      <c r="L21" s="96">
        <v>0</v>
      </c>
      <c r="M21" s="96">
        <v>0</v>
      </c>
      <c r="N21" s="96">
        <v>0</v>
      </c>
      <c r="O21" s="96">
        <v>0</v>
      </c>
      <c r="P21" s="96">
        <v>0</v>
      </c>
      <c r="Q21" s="96">
        <v>0</v>
      </c>
      <c r="R21" s="96">
        <v>0</v>
      </c>
      <c r="S21" s="96">
        <v>0</v>
      </c>
      <c r="T21" s="96">
        <v>0</v>
      </c>
      <c r="U21" s="96">
        <v>0</v>
      </c>
      <c r="V21" s="96">
        <v>0</v>
      </c>
      <c r="W21" s="96">
        <v>0</v>
      </c>
      <c r="X21" s="96">
        <v>0</v>
      </c>
      <c r="Y21" s="96">
        <v>0</v>
      </c>
      <c r="Z21" s="96">
        <v>0</v>
      </c>
      <c r="AA21" s="96">
        <v>0</v>
      </c>
      <c r="AB21" s="96">
        <v>0</v>
      </c>
      <c r="AC21" s="96">
        <v>0</v>
      </c>
      <c r="AD21" s="96">
        <v>0</v>
      </c>
      <c r="AE21" s="96">
        <v>0</v>
      </c>
      <c r="AF21" s="96">
        <v>0</v>
      </c>
      <c r="AG21" s="96">
        <v>0</v>
      </c>
      <c r="AH21" s="96">
        <v>0</v>
      </c>
      <c r="AI21" s="96">
        <v>0</v>
      </c>
      <c r="AJ21" s="96">
        <v>0</v>
      </c>
      <c r="AK21" s="96">
        <v>0</v>
      </c>
      <c r="AL21" s="99">
        <f t="shared" si="1"/>
        <v>0</v>
      </c>
      <c r="AM21" s="354"/>
      <c r="AO21" s="209"/>
      <c r="AP21" s="139"/>
      <c r="AR21" s="216">
        <v>200</v>
      </c>
      <c r="AS21" s="216">
        <v>210</v>
      </c>
      <c r="AT21" s="96">
        <f>+SUMIFS('[1]5'!$M:$M,'[1]5'!$C:$C,$AS21)</f>
        <v>0</v>
      </c>
      <c r="AU21" s="96">
        <f t="shared" si="0"/>
        <v>0</v>
      </c>
      <c r="AW21" s="135" t="s">
        <v>535</v>
      </c>
      <c r="AX21" s="135" t="s">
        <v>535</v>
      </c>
      <c r="AY21" s="135" t="s">
        <v>535</v>
      </c>
      <c r="AZ21" s="135" t="s">
        <v>535</v>
      </c>
      <c r="BA21" s="135" t="s">
        <v>535</v>
      </c>
      <c r="BB21" s="135" t="s">
        <v>535</v>
      </c>
      <c r="BC21" s="135" t="s">
        <v>535</v>
      </c>
      <c r="BD21" s="135" t="s">
        <v>535</v>
      </c>
      <c r="BE21" s="135" t="s">
        <v>535</v>
      </c>
      <c r="BF21" s="135" t="s">
        <v>535</v>
      </c>
      <c r="BG21" s="135" t="s">
        <v>535</v>
      </c>
      <c r="BH21" s="135" t="s">
        <v>535</v>
      </c>
      <c r="BI21" s="135" t="s">
        <v>535</v>
      </c>
      <c r="BJ21" s="135" t="s">
        <v>535</v>
      </c>
    </row>
    <row r="22" spans="1:62" s="129" customFormat="1" x14ac:dyDescent="0.25">
      <c r="A22" s="356"/>
      <c r="B22" s="213" t="s">
        <v>603</v>
      </c>
      <c r="C22" s="218" t="s">
        <v>604</v>
      </c>
      <c r="D22" s="215" t="s">
        <v>844</v>
      </c>
      <c r="E22" s="96">
        <v>0</v>
      </c>
      <c r="F22" s="96">
        <v>0</v>
      </c>
      <c r="G22" s="96">
        <v>0</v>
      </c>
      <c r="H22" s="96">
        <v>0</v>
      </c>
      <c r="I22" s="96">
        <v>0</v>
      </c>
      <c r="J22" s="96">
        <v>0</v>
      </c>
      <c r="K22" s="96">
        <v>0</v>
      </c>
      <c r="L22" s="96">
        <v>0</v>
      </c>
      <c r="M22" s="96">
        <v>0</v>
      </c>
      <c r="N22" s="96">
        <v>0</v>
      </c>
      <c r="O22" s="96">
        <v>0</v>
      </c>
      <c r="P22" s="96">
        <v>0</v>
      </c>
      <c r="Q22" s="96">
        <v>0</v>
      </c>
      <c r="R22" s="96">
        <v>0</v>
      </c>
      <c r="S22" s="96">
        <v>0</v>
      </c>
      <c r="T22" s="96">
        <v>0</v>
      </c>
      <c r="U22" s="96">
        <v>0</v>
      </c>
      <c r="V22" s="96">
        <v>0</v>
      </c>
      <c r="W22" s="96">
        <v>0</v>
      </c>
      <c r="X22" s="96">
        <v>0</v>
      </c>
      <c r="Y22" s="96">
        <v>0</v>
      </c>
      <c r="Z22" s="96">
        <v>0</v>
      </c>
      <c r="AA22" s="96">
        <v>0</v>
      </c>
      <c r="AB22" s="96">
        <v>0</v>
      </c>
      <c r="AC22" s="96">
        <v>0</v>
      </c>
      <c r="AD22" s="96">
        <v>0</v>
      </c>
      <c r="AE22" s="96">
        <v>0</v>
      </c>
      <c r="AF22" s="96">
        <v>0</v>
      </c>
      <c r="AG22" s="96">
        <v>0</v>
      </c>
      <c r="AH22" s="96">
        <v>0</v>
      </c>
      <c r="AI22" s="96">
        <v>0</v>
      </c>
      <c r="AJ22" s="96">
        <v>0</v>
      </c>
      <c r="AK22" s="96">
        <v>0</v>
      </c>
      <c r="AL22" s="99">
        <f t="shared" si="1"/>
        <v>0</v>
      </c>
      <c r="AM22" s="354"/>
      <c r="AO22" s="209" t="s">
        <v>486</v>
      </c>
      <c r="AP22" s="139" t="s">
        <v>832</v>
      </c>
      <c r="AR22" s="216">
        <v>200</v>
      </c>
      <c r="AS22" s="216">
        <v>211</v>
      </c>
      <c r="AT22" s="96">
        <f>+SUMIFS('[1]5'!$M:$M,'[1]5'!$C:$C,$AS22)</f>
        <v>0</v>
      </c>
      <c r="AU22" s="96">
        <f t="shared" si="0"/>
        <v>0</v>
      </c>
      <c r="AW22" s="135" t="s">
        <v>535</v>
      </c>
      <c r="AX22" s="135" t="s">
        <v>535</v>
      </c>
      <c r="AY22" s="135" t="s">
        <v>535</v>
      </c>
      <c r="AZ22" s="135" t="s">
        <v>535</v>
      </c>
      <c r="BA22" s="135" t="s">
        <v>535</v>
      </c>
      <c r="BB22" s="135" t="s">
        <v>535</v>
      </c>
      <c r="BC22" s="135" t="s">
        <v>535</v>
      </c>
      <c r="BD22" s="135" t="s">
        <v>535</v>
      </c>
      <c r="BE22" s="135" t="s">
        <v>535</v>
      </c>
      <c r="BF22" s="135" t="s">
        <v>535</v>
      </c>
      <c r="BG22" s="135" t="s">
        <v>535</v>
      </c>
      <c r="BH22" s="135" t="s">
        <v>535</v>
      </c>
      <c r="BI22" s="135" t="s">
        <v>535</v>
      </c>
      <c r="BJ22" s="135" t="s">
        <v>535</v>
      </c>
    </row>
    <row r="23" spans="1:62" s="129" customFormat="1" x14ac:dyDescent="0.25">
      <c r="A23" s="356"/>
      <c r="B23" s="213" t="s">
        <v>605</v>
      </c>
      <c r="C23" s="218" t="s">
        <v>606</v>
      </c>
      <c r="D23" s="215" t="s">
        <v>844</v>
      </c>
      <c r="E23" s="96">
        <v>0</v>
      </c>
      <c r="F23" s="96">
        <v>0</v>
      </c>
      <c r="G23" s="96">
        <v>0</v>
      </c>
      <c r="H23" s="96">
        <v>0</v>
      </c>
      <c r="I23" s="96">
        <v>0</v>
      </c>
      <c r="J23" s="96">
        <v>0</v>
      </c>
      <c r="K23" s="96">
        <v>0</v>
      </c>
      <c r="L23" s="96">
        <v>0</v>
      </c>
      <c r="M23" s="96">
        <v>0</v>
      </c>
      <c r="N23" s="96">
        <v>0</v>
      </c>
      <c r="O23" s="96">
        <v>0</v>
      </c>
      <c r="P23" s="96">
        <v>0</v>
      </c>
      <c r="Q23" s="96">
        <v>0</v>
      </c>
      <c r="R23" s="96">
        <v>0</v>
      </c>
      <c r="S23" s="96">
        <v>0</v>
      </c>
      <c r="T23" s="96">
        <v>0</v>
      </c>
      <c r="U23" s="96">
        <v>0</v>
      </c>
      <c r="V23" s="96">
        <v>0</v>
      </c>
      <c r="W23" s="96">
        <v>0</v>
      </c>
      <c r="X23" s="96">
        <v>0</v>
      </c>
      <c r="Y23" s="96">
        <v>0</v>
      </c>
      <c r="Z23" s="96">
        <v>0</v>
      </c>
      <c r="AA23" s="96">
        <v>0</v>
      </c>
      <c r="AB23" s="96">
        <v>0</v>
      </c>
      <c r="AC23" s="96">
        <v>0</v>
      </c>
      <c r="AD23" s="96">
        <v>0</v>
      </c>
      <c r="AE23" s="96">
        <v>0</v>
      </c>
      <c r="AF23" s="96">
        <v>0</v>
      </c>
      <c r="AG23" s="96">
        <v>0</v>
      </c>
      <c r="AH23" s="96">
        <v>0</v>
      </c>
      <c r="AI23" s="96">
        <v>0</v>
      </c>
      <c r="AJ23" s="96">
        <v>0</v>
      </c>
      <c r="AK23" s="96">
        <v>0</v>
      </c>
      <c r="AL23" s="99">
        <f t="shared" si="1"/>
        <v>0</v>
      </c>
      <c r="AM23" s="354"/>
      <c r="AO23" s="209"/>
      <c r="AP23" s="139"/>
      <c r="AR23" s="216">
        <v>200</v>
      </c>
      <c r="AS23" s="216">
        <v>212</v>
      </c>
      <c r="AT23" s="96">
        <f>+SUMIFS('[1]5'!$M:$M,'[1]5'!$C:$C,$AS23)</f>
        <v>0</v>
      </c>
      <c r="AU23" s="96">
        <f t="shared" si="0"/>
        <v>0</v>
      </c>
      <c r="AW23" s="135" t="s">
        <v>535</v>
      </c>
      <c r="AX23" s="135" t="s">
        <v>535</v>
      </c>
      <c r="AY23" s="135" t="s">
        <v>535</v>
      </c>
      <c r="AZ23" s="135" t="s">
        <v>535</v>
      </c>
      <c r="BA23" s="135" t="s">
        <v>535</v>
      </c>
      <c r="BB23" s="135" t="s">
        <v>535</v>
      </c>
      <c r="BC23" s="135" t="s">
        <v>535</v>
      </c>
      <c r="BD23" s="135" t="s">
        <v>535</v>
      </c>
      <c r="BE23" s="135" t="s">
        <v>535</v>
      </c>
      <c r="BF23" s="135" t="s">
        <v>535</v>
      </c>
      <c r="BG23" s="135" t="s">
        <v>535</v>
      </c>
      <c r="BH23" s="135" t="s">
        <v>535</v>
      </c>
      <c r="BI23" s="135" t="s">
        <v>535</v>
      </c>
      <c r="BJ23" s="135" t="s">
        <v>535</v>
      </c>
    </row>
    <row r="24" spans="1:62" s="129" customFormat="1" x14ac:dyDescent="0.25">
      <c r="A24" s="356"/>
      <c r="B24" s="213" t="s">
        <v>607</v>
      </c>
      <c r="C24" s="219" t="s">
        <v>608</v>
      </c>
      <c r="D24" s="215" t="s">
        <v>844</v>
      </c>
      <c r="E24" s="96">
        <v>0</v>
      </c>
      <c r="F24" s="96">
        <v>0</v>
      </c>
      <c r="G24" s="96">
        <v>0</v>
      </c>
      <c r="H24" s="96">
        <v>0</v>
      </c>
      <c r="I24" s="96">
        <v>0</v>
      </c>
      <c r="J24" s="96">
        <v>0</v>
      </c>
      <c r="K24" s="96">
        <v>0</v>
      </c>
      <c r="L24" s="96">
        <v>0</v>
      </c>
      <c r="M24" s="96">
        <v>0</v>
      </c>
      <c r="N24" s="96">
        <v>0</v>
      </c>
      <c r="O24" s="96">
        <v>0</v>
      </c>
      <c r="P24" s="96">
        <v>0</v>
      </c>
      <c r="Q24" s="96">
        <v>0</v>
      </c>
      <c r="R24" s="96">
        <v>0</v>
      </c>
      <c r="S24" s="96">
        <v>0</v>
      </c>
      <c r="T24" s="96">
        <v>0</v>
      </c>
      <c r="U24" s="96">
        <v>0</v>
      </c>
      <c r="V24" s="96">
        <v>0</v>
      </c>
      <c r="W24" s="96">
        <v>0</v>
      </c>
      <c r="X24" s="96">
        <v>0</v>
      </c>
      <c r="Y24" s="96">
        <v>0</v>
      </c>
      <c r="Z24" s="96">
        <v>0</v>
      </c>
      <c r="AA24" s="96">
        <v>0</v>
      </c>
      <c r="AB24" s="96">
        <v>0</v>
      </c>
      <c r="AC24" s="96">
        <v>0</v>
      </c>
      <c r="AD24" s="96">
        <v>0</v>
      </c>
      <c r="AE24" s="96">
        <v>0</v>
      </c>
      <c r="AF24" s="96">
        <v>0</v>
      </c>
      <c r="AG24" s="96">
        <v>0</v>
      </c>
      <c r="AH24" s="96">
        <v>0</v>
      </c>
      <c r="AI24" s="96">
        <v>0</v>
      </c>
      <c r="AJ24" s="96">
        <v>0</v>
      </c>
      <c r="AK24" s="96">
        <v>0</v>
      </c>
      <c r="AL24" s="99">
        <f t="shared" si="1"/>
        <v>0</v>
      </c>
      <c r="AM24" s="354"/>
      <c r="AO24" s="209"/>
      <c r="AP24" s="139"/>
      <c r="AR24" s="216">
        <v>200</v>
      </c>
      <c r="AS24" s="216">
        <v>213</v>
      </c>
      <c r="AT24" s="96">
        <f>+SUMIFS('[1]5'!$M:$M,'[1]5'!$C:$C,$AS24)</f>
        <v>0</v>
      </c>
      <c r="AU24" s="96">
        <f t="shared" si="0"/>
        <v>0</v>
      </c>
      <c r="AW24" s="135" t="s">
        <v>535</v>
      </c>
      <c r="AX24" s="135" t="s">
        <v>535</v>
      </c>
      <c r="AY24" s="135" t="s">
        <v>535</v>
      </c>
      <c r="AZ24" s="135" t="s">
        <v>535</v>
      </c>
      <c r="BA24" s="135" t="s">
        <v>535</v>
      </c>
      <c r="BB24" s="135" t="s">
        <v>535</v>
      </c>
      <c r="BC24" s="135" t="s">
        <v>535</v>
      </c>
      <c r="BD24" s="135" t="s">
        <v>535</v>
      </c>
      <c r="BE24" s="135" t="s">
        <v>535</v>
      </c>
      <c r="BF24" s="135" t="s">
        <v>535</v>
      </c>
      <c r="BG24" s="135" t="s">
        <v>535</v>
      </c>
      <c r="BH24" s="135" t="s">
        <v>535</v>
      </c>
      <c r="BI24" s="135" t="s">
        <v>535</v>
      </c>
      <c r="BJ24" s="135" t="s">
        <v>535</v>
      </c>
    </row>
    <row r="25" spans="1:62" s="129" customFormat="1" x14ac:dyDescent="0.25">
      <c r="A25" s="356"/>
      <c r="B25" s="213" t="s">
        <v>609</v>
      </c>
      <c r="C25" s="218" t="s">
        <v>610</v>
      </c>
      <c r="D25" s="215" t="s">
        <v>844</v>
      </c>
      <c r="E25" s="96">
        <v>0</v>
      </c>
      <c r="F25" s="96">
        <v>0</v>
      </c>
      <c r="G25" s="96">
        <v>0</v>
      </c>
      <c r="H25" s="96">
        <v>0</v>
      </c>
      <c r="I25" s="96">
        <v>0</v>
      </c>
      <c r="J25" s="96">
        <v>0</v>
      </c>
      <c r="K25" s="96">
        <v>0</v>
      </c>
      <c r="L25" s="96">
        <v>0</v>
      </c>
      <c r="M25" s="96">
        <v>0</v>
      </c>
      <c r="N25" s="96">
        <v>0</v>
      </c>
      <c r="O25" s="96">
        <v>0</v>
      </c>
      <c r="P25" s="96">
        <v>0</v>
      </c>
      <c r="Q25" s="96">
        <v>0</v>
      </c>
      <c r="R25" s="96">
        <v>0</v>
      </c>
      <c r="S25" s="96">
        <v>0</v>
      </c>
      <c r="T25" s="96">
        <v>0</v>
      </c>
      <c r="U25" s="96">
        <v>0</v>
      </c>
      <c r="V25" s="96">
        <v>0</v>
      </c>
      <c r="W25" s="96">
        <v>0</v>
      </c>
      <c r="X25" s="96">
        <v>0</v>
      </c>
      <c r="Y25" s="96">
        <v>0</v>
      </c>
      <c r="Z25" s="96">
        <v>0</v>
      </c>
      <c r="AA25" s="96">
        <v>0</v>
      </c>
      <c r="AB25" s="96">
        <v>0</v>
      </c>
      <c r="AC25" s="96">
        <v>0</v>
      </c>
      <c r="AD25" s="96">
        <v>0</v>
      </c>
      <c r="AE25" s="96">
        <v>0</v>
      </c>
      <c r="AF25" s="96">
        <v>0</v>
      </c>
      <c r="AG25" s="96">
        <v>0</v>
      </c>
      <c r="AH25" s="96">
        <v>0</v>
      </c>
      <c r="AI25" s="96">
        <v>0</v>
      </c>
      <c r="AJ25" s="96">
        <v>0</v>
      </c>
      <c r="AK25" s="96">
        <v>0</v>
      </c>
      <c r="AL25" s="99">
        <f t="shared" si="1"/>
        <v>0</v>
      </c>
      <c r="AM25" s="354"/>
      <c r="AO25" s="209" t="s">
        <v>489</v>
      </c>
      <c r="AP25" s="139" t="s">
        <v>834</v>
      </c>
      <c r="AR25" s="216">
        <v>200</v>
      </c>
      <c r="AS25" s="216">
        <v>214</v>
      </c>
      <c r="AT25" s="96">
        <f>+SUMIFS('[1]5'!$M:$M,'[1]5'!$C:$C,$AS25)</f>
        <v>0</v>
      </c>
      <c r="AU25" s="96">
        <f t="shared" si="0"/>
        <v>0</v>
      </c>
      <c r="AW25" s="135" t="s">
        <v>535</v>
      </c>
      <c r="AX25" s="135" t="s">
        <v>535</v>
      </c>
      <c r="AY25" s="135" t="s">
        <v>535</v>
      </c>
      <c r="AZ25" s="135" t="s">
        <v>535</v>
      </c>
      <c r="BA25" s="135" t="s">
        <v>535</v>
      </c>
      <c r="BB25" s="135" t="s">
        <v>535</v>
      </c>
      <c r="BC25" s="135" t="s">
        <v>535</v>
      </c>
      <c r="BD25" s="135" t="s">
        <v>535</v>
      </c>
      <c r="BE25" s="135" t="s">
        <v>535</v>
      </c>
      <c r="BF25" s="135" t="s">
        <v>535</v>
      </c>
      <c r="BG25" s="135" t="s">
        <v>535</v>
      </c>
      <c r="BH25" s="135" t="s">
        <v>535</v>
      </c>
      <c r="BI25" s="135" t="s">
        <v>535</v>
      </c>
      <c r="BJ25" s="135" t="s">
        <v>535</v>
      </c>
    </row>
    <row r="26" spans="1:62" s="129" customFormat="1" x14ac:dyDescent="0.25">
      <c r="A26" s="356"/>
      <c r="B26" s="206" t="s">
        <v>57</v>
      </c>
      <c r="C26" s="207" t="s">
        <v>58</v>
      </c>
      <c r="D26" s="217"/>
      <c r="E26" s="102">
        <v>0</v>
      </c>
      <c r="F26" s="102"/>
      <c r="G26" s="102"/>
      <c r="H26" s="102"/>
      <c r="I26" s="102"/>
      <c r="J26" s="102"/>
      <c r="K26" s="102">
        <v>0</v>
      </c>
      <c r="L26" s="102">
        <v>0</v>
      </c>
      <c r="M26" s="102">
        <v>0</v>
      </c>
      <c r="N26" s="102">
        <v>0</v>
      </c>
      <c r="O26" s="102">
        <v>0</v>
      </c>
      <c r="P26" s="102">
        <v>0</v>
      </c>
      <c r="Q26" s="102">
        <v>0</v>
      </c>
      <c r="R26" s="102">
        <v>0</v>
      </c>
      <c r="S26" s="102">
        <v>0</v>
      </c>
      <c r="T26" s="102"/>
      <c r="U26" s="102"/>
      <c r="V26" s="102"/>
      <c r="W26" s="102"/>
      <c r="X26" s="102"/>
      <c r="Y26" s="102"/>
      <c r="Z26" s="102"/>
      <c r="AA26" s="102"/>
      <c r="AB26" s="102"/>
      <c r="AC26" s="102">
        <v>0</v>
      </c>
      <c r="AD26" s="102">
        <v>0</v>
      </c>
      <c r="AE26" s="102">
        <v>0</v>
      </c>
      <c r="AF26" s="102">
        <v>0</v>
      </c>
      <c r="AG26" s="102">
        <v>0</v>
      </c>
      <c r="AH26" s="102">
        <v>0</v>
      </c>
      <c r="AI26" s="102"/>
      <c r="AJ26" s="102"/>
      <c r="AK26" s="102"/>
      <c r="AL26" s="98">
        <f t="shared" si="1"/>
        <v>0</v>
      </c>
      <c r="AM26" s="354"/>
      <c r="AO26" s="209" t="s">
        <v>769</v>
      </c>
      <c r="AP26" s="139" t="s">
        <v>835</v>
      </c>
      <c r="AR26" s="212">
        <v>300</v>
      </c>
      <c r="AS26" s="212">
        <v>300</v>
      </c>
      <c r="AT26" s="96">
        <f>+SUMIFS('[1]5'!$M:$M,'[1]5'!$C:$C,$AS26)</f>
        <v>0</v>
      </c>
      <c r="AU26" s="96">
        <f t="shared" si="0"/>
        <v>0</v>
      </c>
      <c r="AW26" s="135" t="s">
        <v>535</v>
      </c>
      <c r="AX26" s="135" t="s">
        <v>535</v>
      </c>
      <c r="AY26" s="135" t="s">
        <v>535</v>
      </c>
      <c r="AZ26" s="135" t="s">
        <v>535</v>
      </c>
      <c r="BA26" s="135" t="s">
        <v>535</v>
      </c>
      <c r="BB26" s="135" t="s">
        <v>535</v>
      </c>
      <c r="BC26" s="135" t="s">
        <v>535</v>
      </c>
      <c r="BD26" s="135" t="s">
        <v>535</v>
      </c>
      <c r="BE26" s="135" t="s">
        <v>535</v>
      </c>
      <c r="BF26" s="135" t="s">
        <v>535</v>
      </c>
      <c r="BG26" s="135" t="s">
        <v>535</v>
      </c>
      <c r="BH26" s="135" t="s">
        <v>535</v>
      </c>
      <c r="BI26" s="135" t="s">
        <v>535</v>
      </c>
      <c r="BJ26" s="135" t="s">
        <v>535</v>
      </c>
    </row>
    <row r="27" spans="1:62" s="129" customFormat="1" x14ac:dyDescent="0.25">
      <c r="A27" s="356"/>
      <c r="B27" s="213" t="s">
        <v>59</v>
      </c>
      <c r="C27" s="214" t="s">
        <v>60</v>
      </c>
      <c r="D27" s="215" t="s">
        <v>852</v>
      </c>
      <c r="E27" s="96">
        <v>408753.78</v>
      </c>
      <c r="F27" s="96">
        <v>0</v>
      </c>
      <c r="G27" s="96">
        <v>0</v>
      </c>
      <c r="H27" s="96">
        <v>0</v>
      </c>
      <c r="I27" s="96">
        <v>0</v>
      </c>
      <c r="J27" s="96">
        <v>0</v>
      </c>
      <c r="K27" s="96">
        <v>0</v>
      </c>
      <c r="L27" s="96">
        <v>-3168.21</v>
      </c>
      <c r="M27" s="96">
        <v>0</v>
      </c>
      <c r="N27" s="96">
        <v>0</v>
      </c>
      <c r="O27" s="96">
        <v>0</v>
      </c>
      <c r="P27" s="96">
        <v>0</v>
      </c>
      <c r="Q27" s="96">
        <v>0</v>
      </c>
      <c r="R27" s="96">
        <v>0</v>
      </c>
      <c r="S27" s="96">
        <v>0</v>
      </c>
      <c r="T27" s="96">
        <v>0</v>
      </c>
      <c r="U27" s="96">
        <v>0</v>
      </c>
      <c r="V27" s="96">
        <v>0</v>
      </c>
      <c r="W27" s="96">
        <v>0</v>
      </c>
      <c r="X27" s="96">
        <v>0</v>
      </c>
      <c r="Y27" s="96">
        <v>0</v>
      </c>
      <c r="Z27" s="96">
        <v>0</v>
      </c>
      <c r="AA27" s="96">
        <v>0</v>
      </c>
      <c r="AB27" s="96">
        <v>0</v>
      </c>
      <c r="AC27" s="96">
        <v>0</v>
      </c>
      <c r="AD27" s="96">
        <v>0</v>
      </c>
      <c r="AE27" s="96">
        <v>0</v>
      </c>
      <c r="AF27" s="96">
        <v>0</v>
      </c>
      <c r="AG27" s="96">
        <v>0</v>
      </c>
      <c r="AH27" s="96">
        <v>0</v>
      </c>
      <c r="AI27" s="96">
        <v>0</v>
      </c>
      <c r="AJ27" s="96">
        <v>0</v>
      </c>
      <c r="AK27" s="96">
        <v>0</v>
      </c>
      <c r="AL27" s="99">
        <f t="shared" si="1"/>
        <v>405585.57</v>
      </c>
      <c r="AM27" s="354"/>
      <c r="AO27" s="209"/>
      <c r="AP27" s="139"/>
      <c r="AR27" s="216">
        <v>300</v>
      </c>
      <c r="AS27" s="216">
        <v>301</v>
      </c>
      <c r="AT27" s="96">
        <f>+SUMIFS('[1]5'!$M:$M,'[1]5'!$C:$C,$AS27)</f>
        <v>405585.56999999995</v>
      </c>
      <c r="AU27" s="96">
        <f t="shared" si="0"/>
        <v>0</v>
      </c>
      <c r="AW27" s="135" t="s">
        <v>535</v>
      </c>
      <c r="AX27" s="135" t="s">
        <v>535</v>
      </c>
      <c r="AY27" s="135" t="s">
        <v>535</v>
      </c>
      <c r="AZ27" s="135" t="s">
        <v>535</v>
      </c>
      <c r="BA27" s="135" t="s">
        <v>535</v>
      </c>
      <c r="BB27" s="135" t="s">
        <v>535</v>
      </c>
      <c r="BC27" s="135" t="s">
        <v>535</v>
      </c>
      <c r="BD27" s="135" t="s">
        <v>535</v>
      </c>
      <c r="BE27" s="135" t="s">
        <v>535</v>
      </c>
      <c r="BF27" s="135" t="s">
        <v>535</v>
      </c>
      <c r="BG27" s="135" t="s">
        <v>535</v>
      </c>
      <c r="BH27" s="135" t="s">
        <v>535</v>
      </c>
      <c r="BI27" s="135" t="s">
        <v>535</v>
      </c>
      <c r="BJ27" s="135" t="s">
        <v>535</v>
      </c>
    </row>
    <row r="28" spans="1:62" s="129" customFormat="1" x14ac:dyDescent="0.25">
      <c r="A28" s="356"/>
      <c r="B28" s="213" t="s">
        <v>61</v>
      </c>
      <c r="C28" s="214" t="s">
        <v>62</v>
      </c>
      <c r="D28" s="215" t="s">
        <v>844</v>
      </c>
      <c r="E28" s="96">
        <v>0</v>
      </c>
      <c r="F28" s="96">
        <v>0</v>
      </c>
      <c r="G28" s="96">
        <v>0</v>
      </c>
      <c r="H28" s="96">
        <v>0</v>
      </c>
      <c r="I28" s="96">
        <v>0</v>
      </c>
      <c r="J28" s="96">
        <v>0</v>
      </c>
      <c r="K28" s="96">
        <v>0</v>
      </c>
      <c r="L28" s="96">
        <v>0</v>
      </c>
      <c r="M28" s="96">
        <v>0</v>
      </c>
      <c r="N28" s="96">
        <v>0</v>
      </c>
      <c r="O28" s="96">
        <v>0</v>
      </c>
      <c r="P28" s="96">
        <v>0</v>
      </c>
      <c r="Q28" s="96">
        <v>0</v>
      </c>
      <c r="R28" s="96">
        <v>0</v>
      </c>
      <c r="S28" s="96">
        <v>0</v>
      </c>
      <c r="T28" s="96">
        <v>0</v>
      </c>
      <c r="U28" s="96">
        <v>0</v>
      </c>
      <c r="V28" s="96">
        <v>0</v>
      </c>
      <c r="W28" s="96">
        <v>0</v>
      </c>
      <c r="X28" s="96">
        <v>0</v>
      </c>
      <c r="Y28" s="96">
        <v>0</v>
      </c>
      <c r="Z28" s="96">
        <v>0</v>
      </c>
      <c r="AA28" s="96">
        <v>0</v>
      </c>
      <c r="AB28" s="96">
        <v>0</v>
      </c>
      <c r="AC28" s="96">
        <v>0</v>
      </c>
      <c r="AD28" s="96">
        <v>0</v>
      </c>
      <c r="AE28" s="96">
        <v>0</v>
      </c>
      <c r="AF28" s="96">
        <v>0</v>
      </c>
      <c r="AG28" s="96">
        <v>0</v>
      </c>
      <c r="AH28" s="96">
        <v>0</v>
      </c>
      <c r="AI28" s="96">
        <v>0</v>
      </c>
      <c r="AJ28" s="96">
        <v>0</v>
      </c>
      <c r="AK28" s="96">
        <v>0</v>
      </c>
      <c r="AL28" s="99">
        <f t="shared" si="1"/>
        <v>0</v>
      </c>
      <c r="AM28" s="354"/>
      <c r="AO28" s="209"/>
      <c r="AP28" s="139"/>
      <c r="AR28" s="216">
        <v>300</v>
      </c>
      <c r="AS28" s="216">
        <v>302</v>
      </c>
      <c r="AT28" s="96">
        <f>+SUMIFS('[1]5'!$M:$M,'[1]5'!$C:$C,$AS28)</f>
        <v>0</v>
      </c>
      <c r="AU28" s="96">
        <f t="shared" si="0"/>
        <v>0</v>
      </c>
      <c r="AW28" s="135" t="s">
        <v>535</v>
      </c>
      <c r="AX28" s="135" t="s">
        <v>535</v>
      </c>
      <c r="AY28" s="135" t="s">
        <v>535</v>
      </c>
      <c r="AZ28" s="135" t="s">
        <v>535</v>
      </c>
      <c r="BA28" s="135" t="s">
        <v>535</v>
      </c>
      <c r="BB28" s="135" t="s">
        <v>535</v>
      </c>
      <c r="BC28" s="135" t="s">
        <v>535</v>
      </c>
      <c r="BD28" s="135" t="s">
        <v>535</v>
      </c>
      <c r="BE28" s="135" t="s">
        <v>535</v>
      </c>
      <c r="BF28" s="135" t="s">
        <v>535</v>
      </c>
      <c r="BG28" s="135" t="s">
        <v>535</v>
      </c>
      <c r="BH28" s="135" t="s">
        <v>535</v>
      </c>
      <c r="BI28" s="135" t="s">
        <v>535</v>
      </c>
      <c r="BJ28" s="135" t="s">
        <v>535</v>
      </c>
    </row>
    <row r="29" spans="1:62" s="129" customFormat="1" x14ac:dyDescent="0.25">
      <c r="A29" s="356"/>
      <c r="B29" s="213" t="s">
        <v>611</v>
      </c>
      <c r="C29" s="218" t="s">
        <v>612</v>
      </c>
      <c r="D29" s="215" t="s">
        <v>844</v>
      </c>
      <c r="E29" s="96">
        <v>0</v>
      </c>
      <c r="F29" s="96">
        <v>0</v>
      </c>
      <c r="G29" s="96">
        <v>0</v>
      </c>
      <c r="H29" s="96">
        <v>0</v>
      </c>
      <c r="I29" s="96">
        <v>0</v>
      </c>
      <c r="J29" s="96">
        <v>0</v>
      </c>
      <c r="K29" s="96">
        <v>0</v>
      </c>
      <c r="L29" s="96">
        <v>0</v>
      </c>
      <c r="M29" s="96">
        <v>0</v>
      </c>
      <c r="N29" s="96">
        <v>0</v>
      </c>
      <c r="O29" s="96">
        <v>0</v>
      </c>
      <c r="P29" s="96">
        <v>0</v>
      </c>
      <c r="Q29" s="96">
        <v>0</v>
      </c>
      <c r="R29" s="96">
        <v>0</v>
      </c>
      <c r="S29" s="96">
        <v>0</v>
      </c>
      <c r="T29" s="96">
        <v>0</v>
      </c>
      <c r="U29" s="96">
        <v>0</v>
      </c>
      <c r="V29" s="96">
        <v>0</v>
      </c>
      <c r="W29" s="96">
        <v>0</v>
      </c>
      <c r="X29" s="96">
        <v>0</v>
      </c>
      <c r="Y29" s="96">
        <v>0</v>
      </c>
      <c r="Z29" s="96">
        <v>0</v>
      </c>
      <c r="AA29" s="96">
        <v>0</v>
      </c>
      <c r="AB29" s="96">
        <v>0</v>
      </c>
      <c r="AC29" s="96">
        <v>0</v>
      </c>
      <c r="AD29" s="96">
        <v>0</v>
      </c>
      <c r="AE29" s="96">
        <v>0</v>
      </c>
      <c r="AF29" s="96">
        <v>0</v>
      </c>
      <c r="AG29" s="96">
        <v>0</v>
      </c>
      <c r="AH29" s="96">
        <v>0</v>
      </c>
      <c r="AI29" s="96">
        <v>0</v>
      </c>
      <c r="AJ29" s="96">
        <v>0</v>
      </c>
      <c r="AK29" s="96">
        <v>0</v>
      </c>
      <c r="AL29" s="99">
        <f t="shared" si="1"/>
        <v>0</v>
      </c>
      <c r="AM29" s="354"/>
      <c r="AO29" s="209"/>
      <c r="AP29" s="139"/>
      <c r="AR29" s="216">
        <v>300</v>
      </c>
      <c r="AS29" s="216">
        <v>303</v>
      </c>
      <c r="AT29" s="96">
        <f>+SUMIFS('[1]5'!$M:$M,'[1]5'!$C:$C,$AS29)</f>
        <v>0</v>
      </c>
      <c r="AU29" s="96">
        <f t="shared" si="0"/>
        <v>0</v>
      </c>
      <c r="AW29" s="135" t="s">
        <v>535</v>
      </c>
      <c r="AX29" s="135" t="s">
        <v>535</v>
      </c>
      <c r="AY29" s="135" t="s">
        <v>535</v>
      </c>
      <c r="AZ29" s="135" t="s">
        <v>535</v>
      </c>
      <c r="BA29" s="135" t="s">
        <v>535</v>
      </c>
      <c r="BB29" s="135" t="s">
        <v>535</v>
      </c>
      <c r="BC29" s="135" t="s">
        <v>535</v>
      </c>
      <c r="BD29" s="135" t="s">
        <v>535</v>
      </c>
      <c r="BE29" s="135" t="s">
        <v>535</v>
      </c>
      <c r="BF29" s="135" t="s">
        <v>535</v>
      </c>
      <c r="BG29" s="135" t="s">
        <v>535</v>
      </c>
      <c r="BH29" s="135" t="s">
        <v>535</v>
      </c>
      <c r="BI29" s="135" t="s">
        <v>535</v>
      </c>
      <c r="BJ29" s="135" t="s">
        <v>535</v>
      </c>
    </row>
    <row r="30" spans="1:62" s="129" customFormat="1" x14ac:dyDescent="0.25">
      <c r="A30" s="356"/>
      <c r="B30" s="206" t="s">
        <v>63</v>
      </c>
      <c r="C30" s="207" t="s">
        <v>64</v>
      </c>
      <c r="D30" s="217"/>
      <c r="E30" s="102">
        <v>0</v>
      </c>
      <c r="F30" s="102"/>
      <c r="G30" s="102"/>
      <c r="H30" s="102"/>
      <c r="I30" s="102"/>
      <c r="J30" s="102"/>
      <c r="K30" s="102">
        <v>0</v>
      </c>
      <c r="L30" s="102">
        <v>0</v>
      </c>
      <c r="M30" s="102">
        <v>0</v>
      </c>
      <c r="N30" s="102">
        <v>0</v>
      </c>
      <c r="O30" s="102">
        <v>0</v>
      </c>
      <c r="P30" s="102">
        <v>0</v>
      </c>
      <c r="Q30" s="102">
        <v>0</v>
      </c>
      <c r="R30" s="102">
        <v>0</v>
      </c>
      <c r="S30" s="102">
        <v>0</v>
      </c>
      <c r="T30" s="102"/>
      <c r="U30" s="102"/>
      <c r="V30" s="102"/>
      <c r="W30" s="102"/>
      <c r="X30" s="102"/>
      <c r="Y30" s="102"/>
      <c r="Z30" s="102"/>
      <c r="AA30" s="102"/>
      <c r="AB30" s="102"/>
      <c r="AC30" s="102">
        <v>0</v>
      </c>
      <c r="AD30" s="102">
        <v>0</v>
      </c>
      <c r="AE30" s="102">
        <v>0</v>
      </c>
      <c r="AF30" s="102">
        <v>0</v>
      </c>
      <c r="AG30" s="102">
        <v>0</v>
      </c>
      <c r="AH30" s="102">
        <v>0</v>
      </c>
      <c r="AI30" s="102"/>
      <c r="AJ30" s="102"/>
      <c r="AK30" s="102"/>
      <c r="AL30" s="98">
        <f t="shared" si="1"/>
        <v>0</v>
      </c>
      <c r="AM30" s="354"/>
      <c r="AO30" s="209"/>
      <c r="AP30" s="139"/>
      <c r="AR30" s="212">
        <v>400</v>
      </c>
      <c r="AS30" s="212">
        <v>400</v>
      </c>
      <c r="AT30" s="96">
        <f>+SUMIFS('[1]5'!$M:$M,'[1]5'!$C:$C,$AS30)</f>
        <v>0</v>
      </c>
      <c r="AU30" s="96">
        <f t="shared" si="0"/>
        <v>0</v>
      </c>
      <c r="AW30" s="135" t="s">
        <v>535</v>
      </c>
      <c r="AX30" s="135" t="s">
        <v>535</v>
      </c>
      <c r="AY30" s="135" t="s">
        <v>535</v>
      </c>
      <c r="AZ30" s="135" t="s">
        <v>535</v>
      </c>
      <c r="BA30" s="135" t="s">
        <v>535</v>
      </c>
      <c r="BB30" s="135" t="s">
        <v>535</v>
      </c>
      <c r="BC30" s="135" t="s">
        <v>535</v>
      </c>
      <c r="BD30" s="135" t="s">
        <v>535</v>
      </c>
      <c r="BE30" s="135" t="s">
        <v>535</v>
      </c>
      <c r="BF30" s="135" t="s">
        <v>535</v>
      </c>
      <c r="BG30" s="135" t="s">
        <v>535</v>
      </c>
      <c r="BH30" s="135" t="s">
        <v>535</v>
      </c>
      <c r="BI30" s="135" t="s">
        <v>535</v>
      </c>
      <c r="BJ30" s="135" t="s">
        <v>535</v>
      </c>
    </row>
    <row r="31" spans="1:62" s="129" customFormat="1" x14ac:dyDescent="0.25">
      <c r="A31" s="356"/>
      <c r="B31" s="213" t="s">
        <v>65</v>
      </c>
      <c r="C31" s="214" t="s">
        <v>66</v>
      </c>
      <c r="D31" s="215" t="s">
        <v>853</v>
      </c>
      <c r="E31" s="96">
        <v>130644.75</v>
      </c>
      <c r="F31" s="96">
        <v>0</v>
      </c>
      <c r="G31" s="96">
        <v>0</v>
      </c>
      <c r="H31" s="96">
        <v>0</v>
      </c>
      <c r="I31" s="96">
        <v>0</v>
      </c>
      <c r="J31" s="96">
        <v>0</v>
      </c>
      <c r="K31" s="96">
        <v>-129434.85</v>
      </c>
      <c r="L31" s="96">
        <v>0</v>
      </c>
      <c r="M31" s="96">
        <v>0</v>
      </c>
      <c r="N31" s="96">
        <v>0</v>
      </c>
      <c r="O31" s="96">
        <v>0</v>
      </c>
      <c r="P31" s="96">
        <v>0</v>
      </c>
      <c r="Q31" s="96">
        <v>0</v>
      </c>
      <c r="R31" s="96">
        <v>0</v>
      </c>
      <c r="S31" s="96">
        <v>0</v>
      </c>
      <c r="T31" s="96">
        <v>0</v>
      </c>
      <c r="U31" s="96">
        <v>0</v>
      </c>
      <c r="V31" s="96">
        <v>0</v>
      </c>
      <c r="W31" s="96">
        <v>0</v>
      </c>
      <c r="X31" s="96">
        <v>0</v>
      </c>
      <c r="Y31" s="96">
        <v>0</v>
      </c>
      <c r="Z31" s="96">
        <v>0</v>
      </c>
      <c r="AA31" s="96">
        <v>0</v>
      </c>
      <c r="AB31" s="96">
        <v>0</v>
      </c>
      <c r="AC31" s="96">
        <v>0</v>
      </c>
      <c r="AD31" s="96">
        <v>0</v>
      </c>
      <c r="AE31" s="96">
        <v>0</v>
      </c>
      <c r="AF31" s="96">
        <v>0</v>
      </c>
      <c r="AG31" s="96">
        <v>0</v>
      </c>
      <c r="AH31" s="96">
        <v>0</v>
      </c>
      <c r="AI31" s="96">
        <v>0</v>
      </c>
      <c r="AJ31" s="96">
        <v>0</v>
      </c>
      <c r="AK31" s="96">
        <v>0</v>
      </c>
      <c r="AL31" s="99">
        <f t="shared" si="1"/>
        <v>1209.8999999999942</v>
      </c>
      <c r="AM31" s="354"/>
      <c r="AO31" s="209"/>
      <c r="AP31" s="139"/>
      <c r="AR31" s="216">
        <v>400</v>
      </c>
      <c r="AS31" s="216">
        <v>401</v>
      </c>
      <c r="AT31" s="96">
        <f>+SUMIFS('[1]5'!$M:$M,'[1]5'!$C:$C,$AS31)</f>
        <v>1209.9000000000087</v>
      </c>
      <c r="AU31" s="96">
        <f t="shared" si="0"/>
        <v>1.4551915228366852E-11</v>
      </c>
      <c r="AW31" s="135" t="s">
        <v>535</v>
      </c>
      <c r="AX31" s="135" t="s">
        <v>535</v>
      </c>
      <c r="AY31" s="135" t="s">
        <v>535</v>
      </c>
      <c r="AZ31" s="135" t="s">
        <v>535</v>
      </c>
      <c r="BA31" s="135" t="s">
        <v>535</v>
      </c>
      <c r="BB31" s="135" t="s">
        <v>535</v>
      </c>
      <c r="BC31" s="135" t="s">
        <v>535</v>
      </c>
      <c r="BD31" s="135" t="s">
        <v>535</v>
      </c>
      <c r="BE31" s="135" t="s">
        <v>535</v>
      </c>
      <c r="BF31" s="135" t="s">
        <v>535</v>
      </c>
      <c r="BG31" s="135" t="s">
        <v>535</v>
      </c>
      <c r="BH31" s="135" t="s">
        <v>535</v>
      </c>
      <c r="BI31" s="135" t="s">
        <v>535</v>
      </c>
      <c r="BJ31" s="135" t="s">
        <v>535</v>
      </c>
    </row>
    <row r="32" spans="1:62" s="129" customFormat="1" x14ac:dyDescent="0.25">
      <c r="A32" s="356"/>
      <c r="B32" s="213" t="s">
        <v>67</v>
      </c>
      <c r="C32" s="218" t="s">
        <v>68</v>
      </c>
      <c r="D32" s="215" t="s">
        <v>844</v>
      </c>
      <c r="E32" s="96">
        <v>0</v>
      </c>
      <c r="F32" s="96">
        <v>0</v>
      </c>
      <c r="G32" s="96">
        <v>0</v>
      </c>
      <c r="H32" s="96">
        <v>0</v>
      </c>
      <c r="I32" s="96">
        <v>0</v>
      </c>
      <c r="J32" s="96">
        <v>0</v>
      </c>
      <c r="K32" s="96">
        <v>125495.27860000001</v>
      </c>
      <c r="L32" s="96">
        <v>0</v>
      </c>
      <c r="M32" s="96">
        <v>0</v>
      </c>
      <c r="N32" s="96">
        <v>0</v>
      </c>
      <c r="O32" s="96">
        <v>0</v>
      </c>
      <c r="P32" s="96">
        <v>0</v>
      </c>
      <c r="Q32" s="96">
        <v>0</v>
      </c>
      <c r="R32" s="96">
        <v>0</v>
      </c>
      <c r="S32" s="96">
        <v>0</v>
      </c>
      <c r="T32" s="96">
        <v>0</v>
      </c>
      <c r="U32" s="96">
        <v>0</v>
      </c>
      <c r="V32" s="96">
        <v>0</v>
      </c>
      <c r="W32" s="96">
        <v>0</v>
      </c>
      <c r="X32" s="96">
        <v>0</v>
      </c>
      <c r="Y32" s="96">
        <v>0</v>
      </c>
      <c r="Z32" s="96">
        <v>0</v>
      </c>
      <c r="AA32" s="96">
        <v>0</v>
      </c>
      <c r="AB32" s="96">
        <v>0</v>
      </c>
      <c r="AC32" s="96">
        <v>0</v>
      </c>
      <c r="AD32" s="96">
        <v>0</v>
      </c>
      <c r="AE32" s="96">
        <v>0</v>
      </c>
      <c r="AF32" s="96">
        <v>0</v>
      </c>
      <c r="AG32" s="96">
        <v>0</v>
      </c>
      <c r="AH32" s="96">
        <v>0</v>
      </c>
      <c r="AI32" s="96">
        <v>0</v>
      </c>
      <c r="AJ32" s="96">
        <v>0</v>
      </c>
      <c r="AK32" s="96">
        <v>0</v>
      </c>
      <c r="AL32" s="99">
        <f t="shared" si="1"/>
        <v>125495.27860000001</v>
      </c>
      <c r="AM32" s="354"/>
      <c r="AO32" s="209"/>
      <c r="AP32" s="139"/>
      <c r="AR32" s="216">
        <v>400</v>
      </c>
      <c r="AS32" s="216">
        <v>402</v>
      </c>
      <c r="AT32" s="96">
        <f>+SUMIFS('[1]5'!$M:$M,'[1]5'!$C:$C,$AS32)</f>
        <v>125495.27860000001</v>
      </c>
      <c r="AU32" s="96">
        <f t="shared" si="0"/>
        <v>0</v>
      </c>
      <c r="AW32" s="135" t="s">
        <v>535</v>
      </c>
      <c r="AX32" s="135" t="s">
        <v>535</v>
      </c>
      <c r="AY32" s="135" t="s">
        <v>535</v>
      </c>
      <c r="AZ32" s="135" t="s">
        <v>535</v>
      </c>
      <c r="BA32" s="135" t="s">
        <v>535</v>
      </c>
      <c r="BB32" s="135" t="s">
        <v>535</v>
      </c>
      <c r="BC32" s="135" t="s">
        <v>535</v>
      </c>
      <c r="BD32" s="135" t="s">
        <v>535</v>
      </c>
      <c r="BE32" s="135" t="s">
        <v>535</v>
      </c>
      <c r="BF32" s="135" t="s">
        <v>535</v>
      </c>
      <c r="BG32" s="135" t="s">
        <v>535</v>
      </c>
      <c r="BH32" s="135" t="s">
        <v>535</v>
      </c>
      <c r="BI32" s="135" t="s">
        <v>535</v>
      </c>
      <c r="BJ32" s="135" t="s">
        <v>535</v>
      </c>
    </row>
    <row r="33" spans="1:62" s="129" customFormat="1" x14ac:dyDescent="0.25">
      <c r="A33" s="356"/>
      <c r="B33" s="213" t="s">
        <v>613</v>
      </c>
      <c r="C33" s="218" t="s">
        <v>614</v>
      </c>
      <c r="D33" s="215" t="s">
        <v>844</v>
      </c>
      <c r="E33" s="96">
        <v>0</v>
      </c>
      <c r="F33" s="96">
        <v>0</v>
      </c>
      <c r="G33" s="96">
        <v>0</v>
      </c>
      <c r="H33" s="96">
        <v>0</v>
      </c>
      <c r="I33" s="96">
        <v>0</v>
      </c>
      <c r="J33" s="96">
        <v>0</v>
      </c>
      <c r="K33" s="96">
        <v>0</v>
      </c>
      <c r="L33" s="96">
        <v>0</v>
      </c>
      <c r="M33" s="96">
        <v>0</v>
      </c>
      <c r="N33" s="96">
        <v>0</v>
      </c>
      <c r="O33" s="96">
        <v>0</v>
      </c>
      <c r="P33" s="96">
        <v>0</v>
      </c>
      <c r="Q33" s="96">
        <v>0</v>
      </c>
      <c r="R33" s="96">
        <v>0</v>
      </c>
      <c r="S33" s="96">
        <v>0</v>
      </c>
      <c r="T33" s="96">
        <v>0</v>
      </c>
      <c r="U33" s="96">
        <v>0</v>
      </c>
      <c r="V33" s="96">
        <v>0</v>
      </c>
      <c r="W33" s="96">
        <v>0</v>
      </c>
      <c r="X33" s="96">
        <v>0</v>
      </c>
      <c r="Y33" s="96">
        <v>0</v>
      </c>
      <c r="Z33" s="96">
        <v>0</v>
      </c>
      <c r="AA33" s="96">
        <v>0</v>
      </c>
      <c r="AB33" s="96">
        <v>0</v>
      </c>
      <c r="AC33" s="96">
        <v>0</v>
      </c>
      <c r="AD33" s="96">
        <v>0</v>
      </c>
      <c r="AE33" s="96">
        <v>0</v>
      </c>
      <c r="AF33" s="96">
        <v>0</v>
      </c>
      <c r="AG33" s="96">
        <v>0</v>
      </c>
      <c r="AH33" s="96">
        <v>0</v>
      </c>
      <c r="AI33" s="96">
        <v>0</v>
      </c>
      <c r="AJ33" s="96">
        <v>0</v>
      </c>
      <c r="AK33" s="96">
        <v>0</v>
      </c>
      <c r="AL33" s="99">
        <f t="shared" si="1"/>
        <v>0</v>
      </c>
      <c r="AM33" s="354"/>
      <c r="AO33" s="209" t="s">
        <v>777</v>
      </c>
      <c r="AP33" s="139" t="s">
        <v>839</v>
      </c>
      <c r="AR33" s="216">
        <v>400</v>
      </c>
      <c r="AS33" s="216">
        <v>403</v>
      </c>
      <c r="AT33" s="96">
        <f>+SUMIFS('[1]5'!$M:$M,'[1]5'!$C:$C,$AS33)</f>
        <v>0</v>
      </c>
      <c r="AU33" s="96">
        <f t="shared" si="0"/>
        <v>0</v>
      </c>
      <c r="AW33" s="135" t="s">
        <v>535</v>
      </c>
      <c r="AX33" s="135" t="s">
        <v>535</v>
      </c>
      <c r="AY33" s="135" t="s">
        <v>535</v>
      </c>
      <c r="AZ33" s="135" t="s">
        <v>535</v>
      </c>
      <c r="BA33" s="135" t="s">
        <v>535</v>
      </c>
      <c r="BB33" s="135" t="s">
        <v>535</v>
      </c>
      <c r="BC33" s="135" t="s">
        <v>535</v>
      </c>
      <c r="BD33" s="135" t="s">
        <v>535</v>
      </c>
      <c r="BE33" s="135" t="s">
        <v>535</v>
      </c>
      <c r="BF33" s="135" t="s">
        <v>535</v>
      </c>
      <c r="BG33" s="135" t="s">
        <v>535</v>
      </c>
      <c r="BH33" s="135" t="s">
        <v>535</v>
      </c>
      <c r="BI33" s="135" t="s">
        <v>535</v>
      </c>
      <c r="BJ33" s="135" t="s">
        <v>535</v>
      </c>
    </row>
    <row r="34" spans="1:62" s="129" customFormat="1" x14ac:dyDescent="0.25">
      <c r="A34" s="356"/>
      <c r="B34" s="213" t="s">
        <v>615</v>
      </c>
      <c r="C34" s="218" t="s">
        <v>616</v>
      </c>
      <c r="D34" s="215" t="s">
        <v>844</v>
      </c>
      <c r="E34" s="96">
        <v>0</v>
      </c>
      <c r="F34" s="96">
        <v>0</v>
      </c>
      <c r="G34" s="96">
        <v>0</v>
      </c>
      <c r="H34" s="96">
        <v>0</v>
      </c>
      <c r="I34" s="96">
        <v>0</v>
      </c>
      <c r="J34" s="96">
        <v>0</v>
      </c>
      <c r="K34" s="96">
        <v>0</v>
      </c>
      <c r="L34" s="96">
        <v>0</v>
      </c>
      <c r="M34" s="96">
        <v>0</v>
      </c>
      <c r="N34" s="96">
        <v>0</v>
      </c>
      <c r="O34" s="96">
        <v>0</v>
      </c>
      <c r="P34" s="96">
        <v>0</v>
      </c>
      <c r="Q34" s="96">
        <v>0</v>
      </c>
      <c r="R34" s="96">
        <v>0</v>
      </c>
      <c r="S34" s="96">
        <v>0</v>
      </c>
      <c r="T34" s="96">
        <v>0</v>
      </c>
      <c r="U34" s="96">
        <v>0</v>
      </c>
      <c r="V34" s="96">
        <v>0</v>
      </c>
      <c r="W34" s="96">
        <v>0</v>
      </c>
      <c r="X34" s="96">
        <v>0</v>
      </c>
      <c r="Y34" s="96">
        <v>0</v>
      </c>
      <c r="Z34" s="96">
        <v>0</v>
      </c>
      <c r="AA34" s="96">
        <v>0</v>
      </c>
      <c r="AB34" s="96">
        <v>0</v>
      </c>
      <c r="AC34" s="96">
        <v>0</v>
      </c>
      <c r="AD34" s="96">
        <v>0</v>
      </c>
      <c r="AE34" s="96">
        <v>0</v>
      </c>
      <c r="AF34" s="96">
        <v>0</v>
      </c>
      <c r="AG34" s="96">
        <v>0</v>
      </c>
      <c r="AH34" s="96">
        <v>0</v>
      </c>
      <c r="AI34" s="96">
        <v>0</v>
      </c>
      <c r="AJ34" s="96">
        <v>0</v>
      </c>
      <c r="AK34" s="96">
        <v>0</v>
      </c>
      <c r="AL34" s="99">
        <f t="shared" si="1"/>
        <v>0</v>
      </c>
      <c r="AM34" s="354"/>
      <c r="AO34" s="209"/>
      <c r="AP34" s="139"/>
      <c r="AR34" s="216">
        <v>400</v>
      </c>
      <c r="AS34" s="216">
        <v>404</v>
      </c>
      <c r="AT34" s="96">
        <f>+SUMIFS('[1]5'!$M:$M,'[1]5'!$C:$C,$AS34)</f>
        <v>0</v>
      </c>
      <c r="AU34" s="96">
        <f t="shared" si="0"/>
        <v>0</v>
      </c>
      <c r="AW34" s="135" t="s">
        <v>535</v>
      </c>
      <c r="AX34" s="135" t="s">
        <v>535</v>
      </c>
      <c r="AY34" s="135" t="s">
        <v>535</v>
      </c>
      <c r="AZ34" s="135" t="s">
        <v>535</v>
      </c>
      <c r="BA34" s="135" t="s">
        <v>535</v>
      </c>
      <c r="BB34" s="135" t="s">
        <v>535</v>
      </c>
      <c r="BC34" s="135" t="s">
        <v>535</v>
      </c>
      <c r="BD34" s="135" t="s">
        <v>535</v>
      </c>
      <c r="BE34" s="135" t="s">
        <v>535</v>
      </c>
      <c r="BF34" s="135" t="s">
        <v>535</v>
      </c>
      <c r="BG34" s="135" t="s">
        <v>535</v>
      </c>
      <c r="BH34" s="135" t="s">
        <v>535</v>
      </c>
      <c r="BI34" s="135" t="s">
        <v>535</v>
      </c>
      <c r="BJ34" s="135" t="s">
        <v>535</v>
      </c>
    </row>
    <row r="35" spans="1:62" s="129" customFormat="1" x14ac:dyDescent="0.25">
      <c r="A35" s="356"/>
      <c r="B35" s="206" t="s">
        <v>69</v>
      </c>
      <c r="C35" s="207" t="s">
        <v>70</v>
      </c>
      <c r="D35" s="220"/>
      <c r="E35" s="102">
        <v>0</v>
      </c>
      <c r="F35" s="102"/>
      <c r="G35" s="102"/>
      <c r="H35" s="102"/>
      <c r="I35" s="102"/>
      <c r="J35" s="102"/>
      <c r="K35" s="102">
        <v>0</v>
      </c>
      <c r="L35" s="102">
        <v>0</v>
      </c>
      <c r="M35" s="102">
        <v>0</v>
      </c>
      <c r="N35" s="102">
        <v>0</v>
      </c>
      <c r="O35" s="102">
        <v>0</v>
      </c>
      <c r="P35" s="102">
        <v>0</v>
      </c>
      <c r="Q35" s="102">
        <v>0</v>
      </c>
      <c r="R35" s="102">
        <v>0</v>
      </c>
      <c r="S35" s="102">
        <v>0</v>
      </c>
      <c r="T35" s="102"/>
      <c r="U35" s="102"/>
      <c r="V35" s="102"/>
      <c r="W35" s="102"/>
      <c r="X35" s="102"/>
      <c r="Y35" s="102"/>
      <c r="Z35" s="102"/>
      <c r="AA35" s="102"/>
      <c r="AB35" s="102"/>
      <c r="AC35" s="102">
        <v>0</v>
      </c>
      <c r="AD35" s="102">
        <v>0</v>
      </c>
      <c r="AE35" s="102">
        <v>0</v>
      </c>
      <c r="AF35" s="102">
        <v>0</v>
      </c>
      <c r="AG35" s="102">
        <v>0</v>
      </c>
      <c r="AH35" s="102">
        <v>0</v>
      </c>
      <c r="AI35" s="102"/>
      <c r="AJ35" s="102"/>
      <c r="AK35" s="102"/>
      <c r="AL35" s="98">
        <f t="shared" si="1"/>
        <v>0</v>
      </c>
      <c r="AM35" s="354"/>
      <c r="AO35" s="209"/>
      <c r="AP35" s="139"/>
      <c r="AR35" s="212">
        <v>500</v>
      </c>
      <c r="AS35" s="212">
        <v>500</v>
      </c>
      <c r="AT35" s="96">
        <f>+SUMIFS('[1]5'!$M:$M,'[1]5'!$C:$C,$AS35)</f>
        <v>0</v>
      </c>
      <c r="AU35" s="96">
        <f t="shared" si="0"/>
        <v>0</v>
      </c>
      <c r="AW35" s="135" t="s">
        <v>535</v>
      </c>
      <c r="AX35" s="135" t="s">
        <v>535</v>
      </c>
      <c r="AY35" s="135" t="s">
        <v>535</v>
      </c>
      <c r="AZ35" s="135" t="s">
        <v>535</v>
      </c>
      <c r="BA35" s="135" t="s">
        <v>535</v>
      </c>
      <c r="BB35" s="135" t="s">
        <v>535</v>
      </c>
      <c r="BC35" s="135" t="s">
        <v>535</v>
      </c>
      <c r="BD35" s="135" t="s">
        <v>535</v>
      </c>
      <c r="BE35" s="135" t="s">
        <v>535</v>
      </c>
      <c r="BF35" s="135" t="s">
        <v>535</v>
      </c>
      <c r="BG35" s="135" t="s">
        <v>535</v>
      </c>
      <c r="BH35" s="135" t="s">
        <v>535</v>
      </c>
      <c r="BI35" s="135" t="s">
        <v>535</v>
      </c>
      <c r="BJ35" s="135" t="s">
        <v>535</v>
      </c>
    </row>
    <row r="36" spans="1:62" s="129" customFormat="1" x14ac:dyDescent="0.25">
      <c r="A36" s="356"/>
      <c r="B36" s="213" t="s">
        <v>71</v>
      </c>
      <c r="C36" s="214" t="s">
        <v>72</v>
      </c>
      <c r="D36" s="215" t="s">
        <v>844</v>
      </c>
      <c r="E36" s="96">
        <v>0</v>
      </c>
      <c r="F36" s="96">
        <v>0</v>
      </c>
      <c r="G36" s="96">
        <v>0</v>
      </c>
      <c r="H36" s="96">
        <v>0</v>
      </c>
      <c r="I36" s="96">
        <v>0</v>
      </c>
      <c r="J36" s="96">
        <v>0</v>
      </c>
      <c r="K36" s="96">
        <v>0</v>
      </c>
      <c r="L36" s="96">
        <v>0</v>
      </c>
      <c r="M36" s="96">
        <v>0</v>
      </c>
      <c r="N36" s="96">
        <v>0</v>
      </c>
      <c r="O36" s="96">
        <v>0</v>
      </c>
      <c r="P36" s="96">
        <v>0</v>
      </c>
      <c r="Q36" s="96">
        <v>0</v>
      </c>
      <c r="R36" s="96">
        <v>0</v>
      </c>
      <c r="S36" s="96">
        <v>0</v>
      </c>
      <c r="T36" s="96">
        <v>0</v>
      </c>
      <c r="U36" s="96">
        <v>0</v>
      </c>
      <c r="V36" s="96">
        <v>0</v>
      </c>
      <c r="W36" s="96">
        <v>0</v>
      </c>
      <c r="X36" s="96">
        <v>0</v>
      </c>
      <c r="Y36" s="96">
        <v>0</v>
      </c>
      <c r="Z36" s="96">
        <v>0</v>
      </c>
      <c r="AA36" s="96">
        <v>0</v>
      </c>
      <c r="AB36" s="96">
        <v>0</v>
      </c>
      <c r="AC36" s="96">
        <v>0</v>
      </c>
      <c r="AD36" s="96">
        <v>0</v>
      </c>
      <c r="AE36" s="96">
        <v>0</v>
      </c>
      <c r="AF36" s="96">
        <v>0</v>
      </c>
      <c r="AG36" s="96">
        <v>0</v>
      </c>
      <c r="AH36" s="96">
        <v>0</v>
      </c>
      <c r="AI36" s="96">
        <v>0</v>
      </c>
      <c r="AJ36" s="96">
        <v>0</v>
      </c>
      <c r="AK36" s="96">
        <v>0</v>
      </c>
      <c r="AL36" s="99">
        <f t="shared" si="1"/>
        <v>0</v>
      </c>
      <c r="AM36" s="354"/>
      <c r="AO36" s="209"/>
      <c r="AP36" s="139"/>
      <c r="AR36" s="216">
        <v>500</v>
      </c>
      <c r="AS36" s="216">
        <v>501</v>
      </c>
      <c r="AT36" s="96">
        <f>+SUMIFS('[1]5'!$M:$M,'[1]5'!$C:$C,$AS36)</f>
        <v>0</v>
      </c>
      <c r="AU36" s="96">
        <f t="shared" si="0"/>
        <v>0</v>
      </c>
      <c r="AW36" s="135" t="s">
        <v>535</v>
      </c>
      <c r="AX36" s="135" t="s">
        <v>535</v>
      </c>
      <c r="AY36" s="135" t="s">
        <v>535</v>
      </c>
      <c r="AZ36" s="135" t="s">
        <v>535</v>
      </c>
      <c r="BA36" s="135" t="s">
        <v>535</v>
      </c>
      <c r="BB36" s="135" t="s">
        <v>535</v>
      </c>
      <c r="BC36" s="135" t="s">
        <v>535</v>
      </c>
      <c r="BD36" s="135" t="s">
        <v>535</v>
      </c>
      <c r="BE36" s="135" t="s">
        <v>535</v>
      </c>
      <c r="BF36" s="135" t="s">
        <v>535</v>
      </c>
      <c r="BG36" s="135" t="s">
        <v>535</v>
      </c>
      <c r="BH36" s="135" t="s">
        <v>535</v>
      </c>
      <c r="BI36" s="135" t="s">
        <v>535</v>
      </c>
      <c r="BJ36" s="135" t="s">
        <v>535</v>
      </c>
    </row>
    <row r="37" spans="1:62" s="129" customFormat="1" x14ac:dyDescent="0.25">
      <c r="A37" s="356"/>
      <c r="B37" s="213" t="s">
        <v>617</v>
      </c>
      <c r="C37" s="218" t="s">
        <v>618</v>
      </c>
      <c r="D37" s="215" t="s">
        <v>844</v>
      </c>
      <c r="E37" s="96">
        <v>0</v>
      </c>
      <c r="F37" s="96">
        <v>0</v>
      </c>
      <c r="G37" s="96">
        <v>0</v>
      </c>
      <c r="H37" s="96">
        <v>0</v>
      </c>
      <c r="I37" s="96">
        <v>0</v>
      </c>
      <c r="J37" s="96">
        <v>0</v>
      </c>
      <c r="K37" s="96">
        <v>0</v>
      </c>
      <c r="L37" s="96">
        <v>0</v>
      </c>
      <c r="M37" s="96">
        <v>0</v>
      </c>
      <c r="N37" s="96">
        <v>0</v>
      </c>
      <c r="O37" s="96">
        <v>0</v>
      </c>
      <c r="P37" s="96">
        <v>0</v>
      </c>
      <c r="Q37" s="96">
        <v>0</v>
      </c>
      <c r="R37" s="96">
        <v>0</v>
      </c>
      <c r="S37" s="96">
        <v>0</v>
      </c>
      <c r="T37" s="96">
        <v>0</v>
      </c>
      <c r="U37" s="96">
        <v>0</v>
      </c>
      <c r="V37" s="96">
        <v>0</v>
      </c>
      <c r="W37" s="96">
        <v>0</v>
      </c>
      <c r="X37" s="96">
        <v>0</v>
      </c>
      <c r="Y37" s="96">
        <v>0</v>
      </c>
      <c r="Z37" s="96">
        <v>0</v>
      </c>
      <c r="AA37" s="96">
        <v>0</v>
      </c>
      <c r="AB37" s="96">
        <v>0</v>
      </c>
      <c r="AC37" s="96">
        <v>0</v>
      </c>
      <c r="AD37" s="96">
        <v>0</v>
      </c>
      <c r="AE37" s="96">
        <v>0</v>
      </c>
      <c r="AF37" s="96">
        <v>0</v>
      </c>
      <c r="AG37" s="96">
        <v>0</v>
      </c>
      <c r="AH37" s="96">
        <v>0</v>
      </c>
      <c r="AI37" s="96">
        <v>0</v>
      </c>
      <c r="AJ37" s="96">
        <v>0</v>
      </c>
      <c r="AK37" s="96">
        <v>0</v>
      </c>
      <c r="AL37" s="99">
        <f t="shared" si="1"/>
        <v>0</v>
      </c>
      <c r="AM37" s="354"/>
      <c r="AO37" s="209"/>
      <c r="AP37" s="139"/>
      <c r="AR37" s="216">
        <v>500</v>
      </c>
      <c r="AS37" s="216">
        <v>502</v>
      </c>
      <c r="AT37" s="96">
        <f>+SUMIFS('[1]5'!$M:$M,'[1]5'!$C:$C,$AS37)</f>
        <v>0</v>
      </c>
      <c r="AU37" s="96">
        <f t="shared" si="0"/>
        <v>0</v>
      </c>
      <c r="AW37" s="135" t="s">
        <v>535</v>
      </c>
      <c r="AX37" s="135" t="s">
        <v>535</v>
      </c>
      <c r="AY37" s="135" t="s">
        <v>535</v>
      </c>
      <c r="AZ37" s="135" t="s">
        <v>535</v>
      </c>
      <c r="BA37" s="135" t="s">
        <v>535</v>
      </c>
      <c r="BB37" s="135" t="s">
        <v>535</v>
      </c>
      <c r="BC37" s="135" t="s">
        <v>535</v>
      </c>
      <c r="BD37" s="135" t="s">
        <v>535</v>
      </c>
      <c r="BE37" s="135" t="s">
        <v>535</v>
      </c>
      <c r="BF37" s="135" t="s">
        <v>535</v>
      </c>
      <c r="BG37" s="135" t="s">
        <v>535</v>
      </c>
      <c r="BH37" s="135" t="s">
        <v>535</v>
      </c>
      <c r="BI37" s="135" t="s">
        <v>535</v>
      </c>
      <c r="BJ37" s="135" t="s">
        <v>535</v>
      </c>
    </row>
    <row r="38" spans="1:62" s="129" customFormat="1" x14ac:dyDescent="0.25">
      <c r="A38" s="356"/>
      <c r="B38" s="206" t="s">
        <v>73</v>
      </c>
      <c r="C38" s="207" t="s">
        <v>74</v>
      </c>
      <c r="D38" s="220"/>
      <c r="E38" s="102">
        <v>0</v>
      </c>
      <c r="F38" s="102"/>
      <c r="G38" s="102"/>
      <c r="H38" s="102"/>
      <c r="I38" s="102"/>
      <c r="J38" s="102"/>
      <c r="K38" s="102">
        <v>0</v>
      </c>
      <c r="L38" s="102">
        <v>0</v>
      </c>
      <c r="M38" s="102">
        <v>0</v>
      </c>
      <c r="N38" s="102">
        <v>0</v>
      </c>
      <c r="O38" s="102">
        <v>0</v>
      </c>
      <c r="P38" s="102">
        <v>0</v>
      </c>
      <c r="Q38" s="102">
        <v>0</v>
      </c>
      <c r="R38" s="102">
        <v>0</v>
      </c>
      <c r="S38" s="102">
        <v>0</v>
      </c>
      <c r="T38" s="102"/>
      <c r="U38" s="102"/>
      <c r="V38" s="102"/>
      <c r="W38" s="102"/>
      <c r="X38" s="102"/>
      <c r="Y38" s="102"/>
      <c r="Z38" s="102"/>
      <c r="AA38" s="102"/>
      <c r="AB38" s="102"/>
      <c r="AC38" s="102">
        <v>0</v>
      </c>
      <c r="AD38" s="102">
        <v>0</v>
      </c>
      <c r="AE38" s="102">
        <v>0</v>
      </c>
      <c r="AF38" s="102">
        <v>0</v>
      </c>
      <c r="AG38" s="102">
        <v>0</v>
      </c>
      <c r="AH38" s="102">
        <v>0</v>
      </c>
      <c r="AI38" s="102"/>
      <c r="AJ38" s="102"/>
      <c r="AK38" s="102"/>
      <c r="AL38" s="98">
        <f t="shared" si="1"/>
        <v>0</v>
      </c>
      <c r="AM38" s="354"/>
      <c r="AO38" s="209" t="s">
        <v>782</v>
      </c>
      <c r="AP38" s="139" t="s">
        <v>842</v>
      </c>
      <c r="AR38" s="212">
        <v>600</v>
      </c>
      <c r="AS38" s="212">
        <v>600</v>
      </c>
      <c r="AT38" s="96">
        <f>+SUMIFS('[1]5'!$M:$M,'[1]5'!$C:$C,$AS38)</f>
        <v>0</v>
      </c>
      <c r="AU38" s="96">
        <f t="shared" si="0"/>
        <v>0</v>
      </c>
      <c r="AW38" s="135" t="s">
        <v>535</v>
      </c>
      <c r="AX38" s="135" t="s">
        <v>535</v>
      </c>
      <c r="AY38" s="135" t="s">
        <v>535</v>
      </c>
      <c r="AZ38" s="135" t="s">
        <v>535</v>
      </c>
      <c r="BA38" s="135" t="s">
        <v>535</v>
      </c>
      <c r="BB38" s="135" t="s">
        <v>535</v>
      </c>
      <c r="BC38" s="135" t="s">
        <v>535</v>
      </c>
      <c r="BD38" s="135" t="s">
        <v>535</v>
      </c>
      <c r="BE38" s="135" t="s">
        <v>535</v>
      </c>
      <c r="BF38" s="135" t="s">
        <v>535</v>
      </c>
      <c r="BG38" s="135" t="s">
        <v>535</v>
      </c>
      <c r="BH38" s="135" t="s">
        <v>535</v>
      </c>
      <c r="BI38" s="135" t="s">
        <v>535</v>
      </c>
      <c r="BJ38" s="135" t="s">
        <v>535</v>
      </c>
    </row>
    <row r="39" spans="1:62" s="129" customFormat="1" x14ac:dyDescent="0.25">
      <c r="A39" s="356"/>
      <c r="B39" s="213" t="s">
        <v>75</v>
      </c>
      <c r="C39" s="214" t="s">
        <v>76</v>
      </c>
      <c r="D39" s="215" t="s">
        <v>854</v>
      </c>
      <c r="E39" s="96">
        <v>688.17</v>
      </c>
      <c r="F39" s="96">
        <v>0</v>
      </c>
      <c r="G39" s="96">
        <v>0</v>
      </c>
      <c r="H39" s="96">
        <v>0</v>
      </c>
      <c r="I39" s="96">
        <v>0</v>
      </c>
      <c r="J39" s="96">
        <v>0</v>
      </c>
      <c r="K39" s="96">
        <v>0</v>
      </c>
      <c r="L39" s="96">
        <v>0</v>
      </c>
      <c r="M39" s="96">
        <v>0</v>
      </c>
      <c r="N39" s="96">
        <v>0</v>
      </c>
      <c r="O39" s="96">
        <v>0</v>
      </c>
      <c r="P39" s="96">
        <v>0</v>
      </c>
      <c r="Q39" s="96">
        <v>0</v>
      </c>
      <c r="R39" s="96">
        <v>0</v>
      </c>
      <c r="S39" s="96">
        <v>0</v>
      </c>
      <c r="T39" s="96">
        <v>0</v>
      </c>
      <c r="U39" s="96">
        <v>0</v>
      </c>
      <c r="V39" s="96">
        <v>0</v>
      </c>
      <c r="W39" s="96">
        <v>0</v>
      </c>
      <c r="X39" s="96">
        <v>0</v>
      </c>
      <c r="Y39" s="96">
        <v>0</v>
      </c>
      <c r="Z39" s="96">
        <v>0</v>
      </c>
      <c r="AA39" s="96">
        <v>0</v>
      </c>
      <c r="AB39" s="96">
        <v>0</v>
      </c>
      <c r="AC39" s="96">
        <v>0</v>
      </c>
      <c r="AD39" s="96">
        <v>0</v>
      </c>
      <c r="AE39" s="96">
        <v>0</v>
      </c>
      <c r="AF39" s="96">
        <v>0</v>
      </c>
      <c r="AG39" s="96">
        <v>0</v>
      </c>
      <c r="AH39" s="96">
        <v>0</v>
      </c>
      <c r="AI39" s="96">
        <v>0</v>
      </c>
      <c r="AJ39" s="96">
        <v>0</v>
      </c>
      <c r="AK39" s="96">
        <v>0</v>
      </c>
      <c r="AL39" s="99">
        <f t="shared" si="1"/>
        <v>688.17</v>
      </c>
      <c r="AM39" s="354"/>
      <c r="AO39" s="209" t="s">
        <v>783</v>
      </c>
      <c r="AP39" s="139" t="s">
        <v>843</v>
      </c>
      <c r="AR39" s="216">
        <v>600</v>
      </c>
      <c r="AS39" s="216">
        <v>601</v>
      </c>
      <c r="AT39" s="96">
        <f>+SUMIFS('[1]5'!$M:$M,'[1]5'!$C:$C,$AS39)</f>
        <v>688.17</v>
      </c>
      <c r="AU39" s="96">
        <f t="shared" si="0"/>
        <v>0</v>
      </c>
      <c r="AW39" s="135" t="s">
        <v>535</v>
      </c>
      <c r="AX39" s="135" t="s">
        <v>535</v>
      </c>
      <c r="AY39" s="135" t="s">
        <v>535</v>
      </c>
      <c r="AZ39" s="135" t="s">
        <v>535</v>
      </c>
      <c r="BA39" s="135" t="s">
        <v>535</v>
      </c>
      <c r="BB39" s="135" t="s">
        <v>535</v>
      </c>
      <c r="BC39" s="135" t="s">
        <v>535</v>
      </c>
      <c r="BD39" s="135" t="s">
        <v>535</v>
      </c>
      <c r="BE39" s="135" t="s">
        <v>535</v>
      </c>
      <c r="BF39" s="135" t="s">
        <v>535</v>
      </c>
      <c r="BG39" s="135" t="s">
        <v>535</v>
      </c>
      <c r="BH39" s="135" t="s">
        <v>535</v>
      </c>
      <c r="BI39" s="135" t="s">
        <v>535</v>
      </c>
      <c r="BJ39" s="135" t="s">
        <v>535</v>
      </c>
    </row>
    <row r="40" spans="1:62" s="129" customFormat="1" x14ac:dyDescent="0.25">
      <c r="A40" s="356"/>
      <c r="B40" s="213" t="s">
        <v>77</v>
      </c>
      <c r="C40" s="214" t="s">
        <v>78</v>
      </c>
      <c r="D40" s="215" t="s">
        <v>855</v>
      </c>
      <c r="E40" s="96">
        <v>335.27</v>
      </c>
      <c r="F40" s="96">
        <v>0</v>
      </c>
      <c r="G40" s="96">
        <v>0</v>
      </c>
      <c r="H40" s="96">
        <v>0</v>
      </c>
      <c r="I40" s="96">
        <v>0</v>
      </c>
      <c r="J40" s="96">
        <v>0</v>
      </c>
      <c r="K40" s="96">
        <v>0</v>
      </c>
      <c r="L40" s="96">
        <v>0</v>
      </c>
      <c r="M40" s="96">
        <v>0</v>
      </c>
      <c r="N40" s="96">
        <v>0</v>
      </c>
      <c r="O40" s="96">
        <v>0</v>
      </c>
      <c r="P40" s="96">
        <v>0</v>
      </c>
      <c r="Q40" s="96">
        <v>0</v>
      </c>
      <c r="R40" s="96">
        <v>0</v>
      </c>
      <c r="S40" s="96">
        <v>0</v>
      </c>
      <c r="T40" s="96">
        <v>0</v>
      </c>
      <c r="U40" s="96">
        <v>0</v>
      </c>
      <c r="V40" s="96">
        <v>0</v>
      </c>
      <c r="W40" s="96">
        <v>0</v>
      </c>
      <c r="X40" s="96">
        <v>0</v>
      </c>
      <c r="Y40" s="96">
        <v>0</v>
      </c>
      <c r="Z40" s="96">
        <v>0</v>
      </c>
      <c r="AA40" s="96">
        <v>0</v>
      </c>
      <c r="AB40" s="96">
        <v>0</v>
      </c>
      <c r="AC40" s="96">
        <v>0</v>
      </c>
      <c r="AD40" s="96">
        <v>0</v>
      </c>
      <c r="AE40" s="96">
        <v>0</v>
      </c>
      <c r="AF40" s="96">
        <v>0</v>
      </c>
      <c r="AG40" s="96">
        <v>0</v>
      </c>
      <c r="AH40" s="96">
        <v>0</v>
      </c>
      <c r="AI40" s="96">
        <v>0</v>
      </c>
      <c r="AJ40" s="96">
        <v>0</v>
      </c>
      <c r="AK40" s="96">
        <v>0</v>
      </c>
      <c r="AL40" s="99">
        <f t="shared" si="1"/>
        <v>335.27</v>
      </c>
      <c r="AM40" s="354"/>
      <c r="AR40" s="216">
        <v>600</v>
      </c>
      <c r="AS40" s="216">
        <v>602</v>
      </c>
      <c r="AT40" s="96">
        <f>+SUMIFS('[1]5'!$M:$M,'[1]5'!$C:$C,$AS40)</f>
        <v>335.27</v>
      </c>
      <c r="AU40" s="96">
        <f t="shared" si="0"/>
        <v>0</v>
      </c>
      <c r="AW40" s="135" t="s">
        <v>535</v>
      </c>
      <c r="AX40" s="135" t="s">
        <v>535</v>
      </c>
      <c r="AY40" s="135" t="s">
        <v>535</v>
      </c>
      <c r="AZ40" s="135" t="s">
        <v>535</v>
      </c>
      <c r="BA40" s="135" t="s">
        <v>535</v>
      </c>
      <c r="BB40" s="135" t="s">
        <v>535</v>
      </c>
      <c r="BC40" s="135" t="s">
        <v>535</v>
      </c>
      <c r="BD40" s="135" t="s">
        <v>535</v>
      </c>
      <c r="BE40" s="135" t="s">
        <v>535</v>
      </c>
      <c r="BF40" s="135" t="s">
        <v>535</v>
      </c>
      <c r="BG40" s="135" t="s">
        <v>535</v>
      </c>
      <c r="BH40" s="135" t="s">
        <v>535</v>
      </c>
      <c r="BI40" s="135" t="s">
        <v>535</v>
      </c>
      <c r="BJ40" s="135" t="s">
        <v>535</v>
      </c>
    </row>
    <row r="41" spans="1:62" s="129" customFormat="1" x14ac:dyDescent="0.25">
      <c r="A41" s="356"/>
      <c r="B41" s="213" t="s">
        <v>79</v>
      </c>
      <c r="C41" s="214" t="s">
        <v>80</v>
      </c>
      <c r="D41" s="215" t="s">
        <v>844</v>
      </c>
      <c r="E41" s="96">
        <v>0</v>
      </c>
      <c r="F41" s="96">
        <v>0</v>
      </c>
      <c r="G41" s="96">
        <v>0</v>
      </c>
      <c r="H41" s="96">
        <v>0</v>
      </c>
      <c r="I41" s="96">
        <v>0</v>
      </c>
      <c r="J41" s="96">
        <v>0</v>
      </c>
      <c r="K41" s="96">
        <v>0</v>
      </c>
      <c r="L41" s="96">
        <v>0</v>
      </c>
      <c r="M41" s="96">
        <v>0</v>
      </c>
      <c r="N41" s="96">
        <v>0</v>
      </c>
      <c r="O41" s="96">
        <v>0</v>
      </c>
      <c r="P41" s="96">
        <v>0</v>
      </c>
      <c r="Q41" s="96">
        <v>0</v>
      </c>
      <c r="R41" s="96">
        <v>0</v>
      </c>
      <c r="S41" s="96">
        <v>0</v>
      </c>
      <c r="T41" s="96">
        <v>0</v>
      </c>
      <c r="U41" s="96">
        <v>0</v>
      </c>
      <c r="V41" s="96">
        <v>0</v>
      </c>
      <c r="W41" s="96">
        <v>0</v>
      </c>
      <c r="X41" s="96">
        <v>0</v>
      </c>
      <c r="Y41" s="96">
        <v>0</v>
      </c>
      <c r="Z41" s="96">
        <v>0</v>
      </c>
      <c r="AA41" s="96">
        <v>0</v>
      </c>
      <c r="AB41" s="96">
        <v>0</v>
      </c>
      <c r="AC41" s="96">
        <v>0</v>
      </c>
      <c r="AD41" s="96">
        <v>0</v>
      </c>
      <c r="AE41" s="96">
        <v>0</v>
      </c>
      <c r="AF41" s="96">
        <v>0</v>
      </c>
      <c r="AG41" s="96">
        <v>0</v>
      </c>
      <c r="AH41" s="96">
        <v>0</v>
      </c>
      <c r="AI41" s="96">
        <v>0</v>
      </c>
      <c r="AJ41" s="96">
        <v>0</v>
      </c>
      <c r="AK41" s="96">
        <v>0</v>
      </c>
      <c r="AL41" s="99">
        <f t="shared" si="1"/>
        <v>0</v>
      </c>
      <c r="AM41" s="354"/>
      <c r="AR41" s="216">
        <v>600</v>
      </c>
      <c r="AS41" s="216">
        <v>603</v>
      </c>
      <c r="AT41" s="96">
        <f>+SUMIFS('[1]5'!$M:$M,'[1]5'!$C:$C,$AS41)</f>
        <v>0</v>
      </c>
      <c r="AU41" s="96">
        <f t="shared" si="0"/>
        <v>0</v>
      </c>
      <c r="AW41" s="135" t="s">
        <v>535</v>
      </c>
      <c r="AX41" s="135" t="s">
        <v>535</v>
      </c>
      <c r="AY41" s="135" t="s">
        <v>535</v>
      </c>
      <c r="AZ41" s="135" t="s">
        <v>535</v>
      </c>
      <c r="BA41" s="135" t="s">
        <v>535</v>
      </c>
      <c r="BB41" s="135" t="s">
        <v>535</v>
      </c>
      <c r="BC41" s="135" t="s">
        <v>535</v>
      </c>
      <c r="BD41" s="135" t="s">
        <v>535</v>
      </c>
      <c r="BE41" s="135" t="s">
        <v>535</v>
      </c>
      <c r="BF41" s="135" t="s">
        <v>535</v>
      </c>
      <c r="BG41" s="135" t="s">
        <v>535</v>
      </c>
      <c r="BH41" s="135" t="s">
        <v>535</v>
      </c>
      <c r="BI41" s="135" t="s">
        <v>535</v>
      </c>
      <c r="BJ41" s="135" t="s">
        <v>535</v>
      </c>
    </row>
    <row r="42" spans="1:62" s="129" customFormat="1" x14ac:dyDescent="0.25">
      <c r="A42" s="356"/>
      <c r="B42" s="213" t="s">
        <v>81</v>
      </c>
      <c r="C42" s="218" t="s">
        <v>82</v>
      </c>
      <c r="D42" s="215" t="s">
        <v>844</v>
      </c>
      <c r="E42" s="96">
        <v>0</v>
      </c>
      <c r="F42" s="96">
        <v>0</v>
      </c>
      <c r="G42" s="96">
        <v>0</v>
      </c>
      <c r="H42" s="96">
        <v>0</v>
      </c>
      <c r="I42" s="96">
        <v>0</v>
      </c>
      <c r="J42" s="96">
        <v>0</v>
      </c>
      <c r="K42" s="96">
        <v>0</v>
      </c>
      <c r="L42" s="96">
        <v>0</v>
      </c>
      <c r="M42" s="96">
        <v>0</v>
      </c>
      <c r="N42" s="96">
        <v>0</v>
      </c>
      <c r="O42" s="96">
        <v>0</v>
      </c>
      <c r="P42" s="96">
        <v>0</v>
      </c>
      <c r="Q42" s="96">
        <v>0</v>
      </c>
      <c r="R42" s="96">
        <v>0</v>
      </c>
      <c r="S42" s="96">
        <v>0</v>
      </c>
      <c r="T42" s="96">
        <v>0</v>
      </c>
      <c r="U42" s="96">
        <v>0</v>
      </c>
      <c r="V42" s="96">
        <v>0</v>
      </c>
      <c r="W42" s="96">
        <v>0</v>
      </c>
      <c r="X42" s="96">
        <v>0</v>
      </c>
      <c r="Y42" s="96">
        <v>0</v>
      </c>
      <c r="Z42" s="96">
        <v>0</v>
      </c>
      <c r="AA42" s="96">
        <v>0</v>
      </c>
      <c r="AB42" s="96">
        <v>0</v>
      </c>
      <c r="AC42" s="96">
        <v>0</v>
      </c>
      <c r="AD42" s="96">
        <v>0</v>
      </c>
      <c r="AE42" s="96">
        <v>0</v>
      </c>
      <c r="AF42" s="96">
        <v>0</v>
      </c>
      <c r="AG42" s="96">
        <v>0</v>
      </c>
      <c r="AH42" s="96">
        <v>0</v>
      </c>
      <c r="AI42" s="96">
        <v>0</v>
      </c>
      <c r="AJ42" s="96">
        <v>0</v>
      </c>
      <c r="AK42" s="96">
        <v>0</v>
      </c>
      <c r="AL42" s="99">
        <f t="shared" si="1"/>
        <v>0</v>
      </c>
      <c r="AM42" s="354"/>
      <c r="AR42" s="216">
        <v>600</v>
      </c>
      <c r="AS42" s="216">
        <v>604</v>
      </c>
      <c r="AT42" s="96">
        <f>+SUMIFS('[1]5'!$M:$M,'[1]5'!$C:$C,$AS42)</f>
        <v>0</v>
      </c>
      <c r="AU42" s="96">
        <f t="shared" si="0"/>
        <v>0</v>
      </c>
      <c r="AW42" s="135" t="s">
        <v>535</v>
      </c>
      <c r="AX42" s="135" t="s">
        <v>535</v>
      </c>
      <c r="AY42" s="135" t="s">
        <v>535</v>
      </c>
      <c r="AZ42" s="135" t="s">
        <v>535</v>
      </c>
      <c r="BA42" s="135" t="s">
        <v>535</v>
      </c>
      <c r="BB42" s="135" t="s">
        <v>535</v>
      </c>
      <c r="BC42" s="135" t="s">
        <v>535</v>
      </c>
      <c r="BD42" s="135" t="s">
        <v>535</v>
      </c>
      <c r="BE42" s="135" t="s">
        <v>535</v>
      </c>
      <c r="BF42" s="135" t="s">
        <v>535</v>
      </c>
      <c r="BG42" s="135" t="s">
        <v>535</v>
      </c>
      <c r="BH42" s="135" t="s">
        <v>535</v>
      </c>
      <c r="BI42" s="135" t="s">
        <v>535</v>
      </c>
      <c r="BJ42" s="135" t="s">
        <v>535</v>
      </c>
    </row>
    <row r="43" spans="1:62" s="129" customFormat="1" x14ac:dyDescent="0.25">
      <c r="A43" s="356"/>
      <c r="B43" s="213" t="s">
        <v>83</v>
      </c>
      <c r="C43" s="218" t="s">
        <v>84</v>
      </c>
      <c r="D43" s="215" t="s">
        <v>844</v>
      </c>
      <c r="E43" s="221">
        <v>0</v>
      </c>
      <c r="F43" s="221">
        <v>0</v>
      </c>
      <c r="G43" s="221">
        <v>0</v>
      </c>
      <c r="H43" s="221">
        <v>0</v>
      </c>
      <c r="I43" s="221">
        <v>0</v>
      </c>
      <c r="J43" s="221">
        <v>0</v>
      </c>
      <c r="K43" s="221">
        <v>0</v>
      </c>
      <c r="L43" s="221">
        <v>0</v>
      </c>
      <c r="M43" s="221">
        <v>0</v>
      </c>
      <c r="N43" s="221">
        <v>0</v>
      </c>
      <c r="O43" s="221">
        <v>0</v>
      </c>
      <c r="P43" s="221">
        <v>0</v>
      </c>
      <c r="Q43" s="221">
        <v>0</v>
      </c>
      <c r="R43" s="221">
        <v>0</v>
      </c>
      <c r="S43" s="221">
        <v>0</v>
      </c>
      <c r="T43" s="221">
        <v>0</v>
      </c>
      <c r="U43" s="221">
        <v>0</v>
      </c>
      <c r="V43" s="221">
        <v>0</v>
      </c>
      <c r="W43" s="221">
        <v>0</v>
      </c>
      <c r="X43" s="221">
        <v>0</v>
      </c>
      <c r="Y43" s="221">
        <v>0</v>
      </c>
      <c r="Z43" s="221">
        <v>0</v>
      </c>
      <c r="AA43" s="221">
        <v>0</v>
      </c>
      <c r="AB43" s="221">
        <v>0</v>
      </c>
      <c r="AC43" s="221">
        <v>0</v>
      </c>
      <c r="AD43" s="221">
        <v>0</v>
      </c>
      <c r="AE43" s="221">
        <v>0</v>
      </c>
      <c r="AF43" s="221">
        <v>0</v>
      </c>
      <c r="AG43" s="221">
        <v>0</v>
      </c>
      <c r="AH43" s="221">
        <v>0</v>
      </c>
      <c r="AI43" s="221">
        <v>0</v>
      </c>
      <c r="AJ43" s="221">
        <v>0</v>
      </c>
      <c r="AK43" s="221">
        <v>0</v>
      </c>
      <c r="AL43" s="222">
        <f t="shared" si="1"/>
        <v>0</v>
      </c>
      <c r="AM43" s="354"/>
      <c r="AR43" s="216">
        <v>600</v>
      </c>
      <c r="AS43" s="216">
        <v>605</v>
      </c>
      <c r="AT43" s="96">
        <f>+SUMIFS('[1]5'!$M:$M,'[1]5'!$C:$C,$AS43)</f>
        <v>0</v>
      </c>
      <c r="AU43" s="96">
        <f t="shared" si="0"/>
        <v>0</v>
      </c>
      <c r="AW43" s="135" t="s">
        <v>535</v>
      </c>
      <c r="AX43" s="135" t="s">
        <v>535</v>
      </c>
      <c r="AY43" s="135" t="s">
        <v>535</v>
      </c>
      <c r="AZ43" s="135" t="s">
        <v>535</v>
      </c>
      <c r="BA43" s="135" t="s">
        <v>535</v>
      </c>
      <c r="BB43" s="135" t="s">
        <v>535</v>
      </c>
      <c r="BC43" s="135" t="s">
        <v>535</v>
      </c>
      <c r="BD43" s="135" t="s">
        <v>535</v>
      </c>
      <c r="BE43" s="135" t="s">
        <v>535</v>
      </c>
      <c r="BF43" s="135" t="s">
        <v>535</v>
      </c>
      <c r="BG43" s="135" t="s">
        <v>535</v>
      </c>
      <c r="BH43" s="135" t="s">
        <v>535</v>
      </c>
      <c r="BI43" s="135" t="s">
        <v>535</v>
      </c>
      <c r="BJ43" s="135" t="s">
        <v>535</v>
      </c>
    </row>
    <row r="44" spans="1:62" s="129" customFormat="1" x14ac:dyDescent="0.25">
      <c r="A44" s="356"/>
      <c r="B44" s="213" t="s">
        <v>85</v>
      </c>
      <c r="C44" s="218" t="s">
        <v>328</v>
      </c>
      <c r="D44" s="215" t="s">
        <v>856</v>
      </c>
      <c r="E44" s="221">
        <v>341.33</v>
      </c>
      <c r="F44" s="221">
        <v>0</v>
      </c>
      <c r="G44" s="221">
        <v>0</v>
      </c>
      <c r="H44" s="221">
        <v>0</v>
      </c>
      <c r="I44" s="221">
        <v>0</v>
      </c>
      <c r="J44" s="221">
        <v>0</v>
      </c>
      <c r="K44" s="221">
        <v>-341.33000000000004</v>
      </c>
      <c r="L44" s="221">
        <v>0</v>
      </c>
      <c r="M44" s="221">
        <v>0</v>
      </c>
      <c r="N44" s="221">
        <v>223.2</v>
      </c>
      <c r="O44" s="221">
        <v>0</v>
      </c>
      <c r="P44" s="221">
        <v>0</v>
      </c>
      <c r="Q44" s="221">
        <v>0</v>
      </c>
      <c r="R44" s="221">
        <v>0</v>
      </c>
      <c r="S44" s="221">
        <v>0</v>
      </c>
      <c r="T44" s="221">
        <v>0</v>
      </c>
      <c r="U44" s="221">
        <v>0</v>
      </c>
      <c r="V44" s="221">
        <v>0</v>
      </c>
      <c r="W44" s="221">
        <v>0</v>
      </c>
      <c r="X44" s="221">
        <v>0</v>
      </c>
      <c r="Y44" s="221">
        <v>0</v>
      </c>
      <c r="Z44" s="221">
        <v>0</v>
      </c>
      <c r="AA44" s="221">
        <v>0</v>
      </c>
      <c r="AB44" s="221">
        <v>0</v>
      </c>
      <c r="AC44" s="221">
        <v>0</v>
      </c>
      <c r="AD44" s="221">
        <v>0</v>
      </c>
      <c r="AE44" s="221">
        <v>0</v>
      </c>
      <c r="AF44" s="221">
        <v>0</v>
      </c>
      <c r="AG44" s="221">
        <v>0</v>
      </c>
      <c r="AH44" s="221">
        <v>0</v>
      </c>
      <c r="AI44" s="221">
        <v>0</v>
      </c>
      <c r="AJ44" s="221">
        <v>42821</v>
      </c>
      <c r="AK44" s="221">
        <v>0</v>
      </c>
      <c r="AL44" s="222">
        <f t="shared" si="1"/>
        <v>43044.2</v>
      </c>
      <c r="AM44" s="354"/>
      <c r="AR44" s="216">
        <v>600</v>
      </c>
      <c r="AS44" s="216">
        <v>606</v>
      </c>
      <c r="AT44" s="96">
        <f>+SUMIFS('[1]5'!$M:$M,'[1]5'!$C:$C,$AS44)</f>
        <v>43044.200000000004</v>
      </c>
      <c r="AU44" s="96">
        <f t="shared" si="0"/>
        <v>0</v>
      </c>
      <c r="AW44" s="135" t="s">
        <v>535</v>
      </c>
      <c r="AX44" s="135" t="s">
        <v>535</v>
      </c>
      <c r="AY44" s="135" t="s">
        <v>535</v>
      </c>
      <c r="AZ44" s="135" t="s">
        <v>535</v>
      </c>
      <c r="BA44" s="135" t="s">
        <v>535</v>
      </c>
      <c r="BB44" s="135" t="s">
        <v>535</v>
      </c>
      <c r="BC44" s="135" t="s">
        <v>535</v>
      </c>
      <c r="BD44" s="135" t="s">
        <v>535</v>
      </c>
      <c r="BE44" s="135" t="s">
        <v>535</v>
      </c>
      <c r="BF44" s="135" t="s">
        <v>535</v>
      </c>
      <c r="BG44" s="135" t="s">
        <v>535</v>
      </c>
      <c r="BH44" s="135" t="s">
        <v>535</v>
      </c>
      <c r="BI44" s="135" t="s">
        <v>535</v>
      </c>
      <c r="BJ44" s="135" t="s">
        <v>535</v>
      </c>
    </row>
    <row r="45" spans="1:62" s="129" customFormat="1" ht="76.5" x14ac:dyDescent="0.25">
      <c r="A45" s="356"/>
      <c r="B45" s="206" t="s">
        <v>86</v>
      </c>
      <c r="C45" s="207" t="s">
        <v>619</v>
      </c>
      <c r="D45" s="220" t="s">
        <v>857</v>
      </c>
      <c r="E45" s="102">
        <v>417503.18000000145</v>
      </c>
      <c r="F45" s="102">
        <v>-417503.18000000145</v>
      </c>
      <c r="G45" s="102">
        <v>0</v>
      </c>
      <c r="H45" s="102">
        <v>0</v>
      </c>
      <c r="I45" s="102">
        <v>0</v>
      </c>
      <c r="J45" s="102">
        <v>0</v>
      </c>
      <c r="K45" s="102">
        <v>0</v>
      </c>
      <c r="L45" s="102">
        <v>0</v>
      </c>
      <c r="M45" s="102">
        <v>0</v>
      </c>
      <c r="N45" s="102">
        <v>0</v>
      </c>
      <c r="O45" s="102">
        <v>0</v>
      </c>
      <c r="P45" s="102">
        <v>0</v>
      </c>
      <c r="Q45" s="102">
        <v>0</v>
      </c>
      <c r="R45" s="102">
        <v>0</v>
      </c>
      <c r="S45" s="102">
        <v>0</v>
      </c>
      <c r="T45" s="102">
        <v>0</v>
      </c>
      <c r="U45" s="102">
        <v>0</v>
      </c>
      <c r="V45" s="102">
        <v>0</v>
      </c>
      <c r="W45" s="102">
        <v>0</v>
      </c>
      <c r="X45" s="102">
        <v>0</v>
      </c>
      <c r="Y45" s="102">
        <v>0</v>
      </c>
      <c r="Z45" s="102">
        <v>0</v>
      </c>
      <c r="AA45" s="102">
        <v>0</v>
      </c>
      <c r="AB45" s="102">
        <v>0</v>
      </c>
      <c r="AC45" s="102">
        <v>0</v>
      </c>
      <c r="AD45" s="102">
        <v>0</v>
      </c>
      <c r="AE45" s="102">
        <v>0</v>
      </c>
      <c r="AF45" s="102">
        <v>0</v>
      </c>
      <c r="AG45" s="102">
        <v>0</v>
      </c>
      <c r="AH45" s="102">
        <v>0</v>
      </c>
      <c r="AI45" s="102">
        <v>0</v>
      </c>
      <c r="AJ45" s="102">
        <v>0</v>
      </c>
      <c r="AK45" s="102">
        <v>0</v>
      </c>
      <c r="AL45" s="98">
        <f t="shared" si="1"/>
        <v>0</v>
      </c>
      <c r="AM45" s="354"/>
      <c r="AR45" s="212">
        <v>700</v>
      </c>
      <c r="AS45" s="212">
        <v>700</v>
      </c>
      <c r="AT45" s="96">
        <f>+SUMIFS('[1]5'!$M:$M,'[1]5'!$C:$C,$AS45)</f>
        <v>0</v>
      </c>
      <c r="AU45" s="96">
        <f t="shared" si="0"/>
        <v>0</v>
      </c>
      <c r="AW45" s="135" t="s">
        <v>535</v>
      </c>
      <c r="AX45" s="135" t="s">
        <v>535</v>
      </c>
      <c r="AY45" s="135" t="s">
        <v>535</v>
      </c>
      <c r="AZ45" s="135" t="s">
        <v>535</v>
      </c>
      <c r="BA45" s="135" t="s">
        <v>535</v>
      </c>
      <c r="BB45" s="135" t="s">
        <v>535</v>
      </c>
      <c r="BC45" s="135" t="s">
        <v>535</v>
      </c>
      <c r="BD45" s="135" t="s">
        <v>535</v>
      </c>
      <c r="BE45" s="135" t="s">
        <v>535</v>
      </c>
      <c r="BF45" s="135" t="s">
        <v>535</v>
      </c>
      <c r="BG45" s="135" t="s">
        <v>535</v>
      </c>
      <c r="BH45" s="135" t="s">
        <v>535</v>
      </c>
      <c r="BI45" s="135" t="s">
        <v>535</v>
      </c>
      <c r="BJ45" s="135" t="s">
        <v>535</v>
      </c>
    </row>
    <row r="46" spans="1:62" s="129" customFormat="1" x14ac:dyDescent="0.25">
      <c r="A46" s="356"/>
      <c r="B46" s="213" t="s">
        <v>620</v>
      </c>
      <c r="C46" s="214" t="s">
        <v>621</v>
      </c>
      <c r="D46" s="350" t="s">
        <v>767</v>
      </c>
      <c r="E46" s="96">
        <v>0</v>
      </c>
      <c r="F46" s="96">
        <v>0</v>
      </c>
      <c r="G46" s="96">
        <v>0</v>
      </c>
      <c r="H46" s="96">
        <v>0</v>
      </c>
      <c r="I46" s="96">
        <v>0</v>
      </c>
      <c r="J46" s="96">
        <v>0</v>
      </c>
      <c r="K46" s="96">
        <v>0</v>
      </c>
      <c r="L46" s="96">
        <v>0</v>
      </c>
      <c r="M46" s="96">
        <v>0</v>
      </c>
      <c r="N46" s="96">
        <v>0</v>
      </c>
      <c r="O46" s="96">
        <v>0</v>
      </c>
      <c r="P46" s="96">
        <v>0</v>
      </c>
      <c r="Q46" s="96">
        <v>0</v>
      </c>
      <c r="R46" s="96">
        <v>0</v>
      </c>
      <c r="S46" s="96">
        <v>0</v>
      </c>
      <c r="T46" s="96">
        <v>0</v>
      </c>
      <c r="U46" s="96">
        <v>0</v>
      </c>
      <c r="V46" s="96">
        <v>0</v>
      </c>
      <c r="W46" s="96">
        <v>0</v>
      </c>
      <c r="X46" s="96">
        <v>0</v>
      </c>
      <c r="Y46" s="96">
        <v>0</v>
      </c>
      <c r="Z46" s="96">
        <v>0</v>
      </c>
      <c r="AA46" s="96">
        <v>0</v>
      </c>
      <c r="AB46" s="96">
        <v>0</v>
      </c>
      <c r="AC46" s="96">
        <v>0</v>
      </c>
      <c r="AD46" s="96">
        <v>0</v>
      </c>
      <c r="AE46" s="96">
        <v>0</v>
      </c>
      <c r="AF46" s="96">
        <v>0</v>
      </c>
      <c r="AG46" s="96">
        <v>0</v>
      </c>
      <c r="AH46" s="96">
        <v>0</v>
      </c>
      <c r="AI46" s="96">
        <v>0</v>
      </c>
      <c r="AJ46" s="96">
        <v>0</v>
      </c>
      <c r="AK46" s="96">
        <v>0</v>
      </c>
      <c r="AL46" s="99">
        <f t="shared" si="1"/>
        <v>0</v>
      </c>
      <c r="AM46" s="354"/>
      <c r="AR46" s="216">
        <v>700</v>
      </c>
      <c r="AS46" s="216">
        <v>701</v>
      </c>
      <c r="AT46" s="96">
        <f>+SUMIFS('[1]5'!$M:$M,'[1]5'!$C:$C,$AS46)</f>
        <v>0</v>
      </c>
      <c r="AU46" s="96">
        <f t="shared" si="0"/>
        <v>0</v>
      </c>
      <c r="AW46" s="135" t="s">
        <v>535</v>
      </c>
      <c r="AX46" s="135" t="s">
        <v>535</v>
      </c>
      <c r="AY46" s="135" t="s">
        <v>535</v>
      </c>
      <c r="AZ46" s="135" t="s">
        <v>535</v>
      </c>
      <c r="BA46" s="135" t="s">
        <v>535</v>
      </c>
      <c r="BB46" s="135" t="s">
        <v>535</v>
      </c>
      <c r="BC46" s="135" t="s">
        <v>535</v>
      </c>
      <c r="BD46" s="135" t="s">
        <v>535</v>
      </c>
      <c r="BE46" s="135" t="s">
        <v>535</v>
      </c>
      <c r="BF46" s="135" t="s">
        <v>535</v>
      </c>
      <c r="BG46" s="135" t="s">
        <v>535</v>
      </c>
      <c r="BH46" s="135" t="s">
        <v>535</v>
      </c>
      <c r="BI46" s="135" t="s">
        <v>535</v>
      </c>
      <c r="BJ46" s="135" t="s">
        <v>535</v>
      </c>
    </row>
    <row r="47" spans="1:62" s="129" customFormat="1" x14ac:dyDescent="0.25">
      <c r="A47" s="356"/>
      <c r="B47" s="213" t="s">
        <v>622</v>
      </c>
      <c r="C47" s="214" t="s">
        <v>623</v>
      </c>
      <c r="D47" s="351"/>
      <c r="E47" s="96">
        <v>0</v>
      </c>
      <c r="F47" s="96">
        <v>0</v>
      </c>
      <c r="G47" s="96">
        <v>0</v>
      </c>
      <c r="H47" s="96">
        <v>0</v>
      </c>
      <c r="I47" s="96">
        <v>0</v>
      </c>
      <c r="J47" s="96">
        <v>0</v>
      </c>
      <c r="K47" s="96">
        <v>0</v>
      </c>
      <c r="L47" s="96">
        <v>0</v>
      </c>
      <c r="M47" s="96">
        <v>0</v>
      </c>
      <c r="N47" s="96">
        <v>0</v>
      </c>
      <c r="O47" s="96">
        <v>0</v>
      </c>
      <c r="P47" s="96">
        <v>0</v>
      </c>
      <c r="Q47" s="96">
        <v>0</v>
      </c>
      <c r="R47" s="96">
        <v>0</v>
      </c>
      <c r="S47" s="96">
        <v>0</v>
      </c>
      <c r="T47" s="96">
        <v>0</v>
      </c>
      <c r="U47" s="96">
        <v>0</v>
      </c>
      <c r="V47" s="96">
        <v>0</v>
      </c>
      <c r="W47" s="96">
        <v>0</v>
      </c>
      <c r="X47" s="96">
        <v>0</v>
      </c>
      <c r="Y47" s="96">
        <v>0</v>
      </c>
      <c r="Z47" s="96">
        <v>0</v>
      </c>
      <c r="AA47" s="96">
        <v>0</v>
      </c>
      <c r="AB47" s="96">
        <v>0</v>
      </c>
      <c r="AC47" s="96">
        <v>0</v>
      </c>
      <c r="AD47" s="96">
        <v>0</v>
      </c>
      <c r="AE47" s="96">
        <v>0</v>
      </c>
      <c r="AF47" s="96">
        <v>0</v>
      </c>
      <c r="AG47" s="96">
        <v>0</v>
      </c>
      <c r="AH47" s="96">
        <v>0</v>
      </c>
      <c r="AI47" s="96">
        <v>0</v>
      </c>
      <c r="AJ47" s="96">
        <v>0</v>
      </c>
      <c r="AK47" s="96">
        <v>0</v>
      </c>
      <c r="AL47" s="99">
        <f t="shared" si="1"/>
        <v>0</v>
      </c>
      <c r="AM47" s="354"/>
      <c r="AR47" s="216">
        <v>700</v>
      </c>
      <c r="AS47" s="216">
        <v>702</v>
      </c>
      <c r="AT47" s="96">
        <f>+SUMIFS('[1]5'!$M:$M,'[1]5'!$C:$C,$AS47)</f>
        <v>0</v>
      </c>
      <c r="AU47" s="96">
        <f t="shared" si="0"/>
        <v>0</v>
      </c>
      <c r="AW47" s="135" t="s">
        <v>535</v>
      </c>
      <c r="AX47" s="135" t="s">
        <v>535</v>
      </c>
      <c r="AY47" s="135" t="s">
        <v>535</v>
      </c>
      <c r="AZ47" s="135" t="s">
        <v>535</v>
      </c>
      <c r="BA47" s="135" t="s">
        <v>535</v>
      </c>
      <c r="BB47" s="135" t="s">
        <v>535</v>
      </c>
      <c r="BC47" s="135" t="s">
        <v>535</v>
      </c>
      <c r="BD47" s="135" t="s">
        <v>535</v>
      </c>
      <c r="BE47" s="135" t="s">
        <v>535</v>
      </c>
      <c r="BF47" s="135" t="s">
        <v>535</v>
      </c>
      <c r="BG47" s="135" t="s">
        <v>535</v>
      </c>
      <c r="BH47" s="135" t="s">
        <v>535</v>
      </c>
      <c r="BI47" s="135" t="s">
        <v>535</v>
      </c>
      <c r="BJ47" s="135" t="s">
        <v>535</v>
      </c>
    </row>
    <row r="48" spans="1:62" s="129" customFormat="1" x14ac:dyDescent="0.25">
      <c r="A48" s="356"/>
      <c r="B48" s="213" t="s">
        <v>624</v>
      </c>
      <c r="C48" s="214" t="s">
        <v>625</v>
      </c>
      <c r="D48" s="351"/>
      <c r="E48" s="221">
        <v>0</v>
      </c>
      <c r="F48" s="221">
        <v>0</v>
      </c>
      <c r="G48" s="221">
        <v>0</v>
      </c>
      <c r="H48" s="221">
        <v>0</v>
      </c>
      <c r="I48" s="221">
        <v>0</v>
      </c>
      <c r="J48" s="221">
        <v>0</v>
      </c>
      <c r="K48" s="221">
        <v>0</v>
      </c>
      <c r="L48" s="221">
        <v>0</v>
      </c>
      <c r="M48" s="221">
        <v>0</v>
      </c>
      <c r="N48" s="221">
        <v>0</v>
      </c>
      <c r="O48" s="221">
        <v>0</v>
      </c>
      <c r="P48" s="221">
        <v>0</v>
      </c>
      <c r="Q48" s="221">
        <v>0</v>
      </c>
      <c r="R48" s="221">
        <v>0</v>
      </c>
      <c r="S48" s="221">
        <v>0</v>
      </c>
      <c r="T48" s="221">
        <v>0</v>
      </c>
      <c r="U48" s="221">
        <v>0</v>
      </c>
      <c r="V48" s="221">
        <v>0</v>
      </c>
      <c r="W48" s="221">
        <v>0</v>
      </c>
      <c r="X48" s="221">
        <v>0</v>
      </c>
      <c r="Y48" s="221">
        <v>0</v>
      </c>
      <c r="Z48" s="221">
        <v>0</v>
      </c>
      <c r="AA48" s="221">
        <v>0</v>
      </c>
      <c r="AB48" s="221">
        <v>0</v>
      </c>
      <c r="AC48" s="221">
        <v>0</v>
      </c>
      <c r="AD48" s="221">
        <v>0</v>
      </c>
      <c r="AE48" s="221">
        <v>0</v>
      </c>
      <c r="AF48" s="221">
        <v>0</v>
      </c>
      <c r="AG48" s="221">
        <v>0</v>
      </c>
      <c r="AH48" s="221">
        <v>0</v>
      </c>
      <c r="AI48" s="221">
        <v>0</v>
      </c>
      <c r="AJ48" s="221">
        <v>0</v>
      </c>
      <c r="AK48" s="221">
        <v>0</v>
      </c>
      <c r="AL48" s="222">
        <f t="shared" si="1"/>
        <v>0</v>
      </c>
      <c r="AM48" s="354"/>
      <c r="AR48" s="216">
        <v>700</v>
      </c>
      <c r="AS48" s="216">
        <v>703</v>
      </c>
      <c r="AT48" s="96">
        <f>+SUMIFS('[1]5'!$M:$M,'[1]5'!$C:$C,$AS48)</f>
        <v>0</v>
      </c>
      <c r="AU48" s="96">
        <f t="shared" si="0"/>
        <v>0</v>
      </c>
      <c r="AW48" s="135" t="s">
        <v>535</v>
      </c>
      <c r="AX48" s="135" t="s">
        <v>535</v>
      </c>
      <c r="AY48" s="135" t="s">
        <v>535</v>
      </c>
      <c r="AZ48" s="135" t="s">
        <v>535</v>
      </c>
      <c r="BA48" s="135" t="s">
        <v>535</v>
      </c>
      <c r="BB48" s="135" t="s">
        <v>535</v>
      </c>
      <c r="BC48" s="135" t="s">
        <v>535</v>
      </c>
      <c r="BD48" s="135" t="s">
        <v>535</v>
      </c>
      <c r="BE48" s="135" t="s">
        <v>535</v>
      </c>
      <c r="BF48" s="135" t="s">
        <v>535</v>
      </c>
      <c r="BG48" s="135" t="s">
        <v>535</v>
      </c>
      <c r="BH48" s="135" t="s">
        <v>535</v>
      </c>
      <c r="BI48" s="135" t="s">
        <v>535</v>
      </c>
      <c r="BJ48" s="135" t="s">
        <v>535</v>
      </c>
    </row>
    <row r="49" spans="1:62" s="129" customFormat="1" x14ac:dyDescent="0.25">
      <c r="A49" s="356"/>
      <c r="B49" s="213" t="s">
        <v>626</v>
      </c>
      <c r="C49" s="214" t="s">
        <v>627</v>
      </c>
      <c r="D49" s="351"/>
      <c r="E49" s="221">
        <v>0</v>
      </c>
      <c r="F49" s="221">
        <v>0</v>
      </c>
      <c r="G49" s="221">
        <v>13568.604166666664</v>
      </c>
      <c r="H49" s="221">
        <v>0</v>
      </c>
      <c r="I49" s="221">
        <v>0</v>
      </c>
      <c r="J49" s="221">
        <v>0</v>
      </c>
      <c r="K49" s="221">
        <v>0</v>
      </c>
      <c r="L49" s="221">
        <v>0</v>
      </c>
      <c r="M49" s="221">
        <v>0</v>
      </c>
      <c r="N49" s="221">
        <v>0</v>
      </c>
      <c r="O49" s="221">
        <v>0</v>
      </c>
      <c r="P49" s="221">
        <v>0</v>
      </c>
      <c r="Q49" s="221">
        <v>0</v>
      </c>
      <c r="R49" s="221">
        <v>0</v>
      </c>
      <c r="S49" s="221">
        <v>0</v>
      </c>
      <c r="T49" s="221">
        <v>0</v>
      </c>
      <c r="U49" s="221">
        <v>0</v>
      </c>
      <c r="V49" s="221">
        <v>0</v>
      </c>
      <c r="W49" s="221">
        <v>0</v>
      </c>
      <c r="X49" s="221">
        <v>0</v>
      </c>
      <c r="Y49" s="221">
        <v>0</v>
      </c>
      <c r="Z49" s="221">
        <v>0</v>
      </c>
      <c r="AA49" s="221">
        <v>0</v>
      </c>
      <c r="AB49" s="221">
        <v>0</v>
      </c>
      <c r="AC49" s="221">
        <v>0</v>
      </c>
      <c r="AD49" s="221">
        <v>0</v>
      </c>
      <c r="AE49" s="221">
        <v>0</v>
      </c>
      <c r="AF49" s="221">
        <v>0</v>
      </c>
      <c r="AG49" s="221">
        <v>0</v>
      </c>
      <c r="AH49" s="221">
        <v>0</v>
      </c>
      <c r="AI49" s="221">
        <v>0</v>
      </c>
      <c r="AJ49" s="221">
        <v>0</v>
      </c>
      <c r="AK49" s="221">
        <v>0</v>
      </c>
      <c r="AL49" s="222">
        <f t="shared" si="1"/>
        <v>13568.604166666664</v>
      </c>
      <c r="AM49" s="354"/>
      <c r="AR49" s="216">
        <v>700</v>
      </c>
      <c r="AS49" s="216">
        <v>704</v>
      </c>
      <c r="AT49" s="96">
        <f>+SUMIFS('[1]5'!$M:$M,'[1]5'!$C:$C,$AS49)</f>
        <v>13568.604166666664</v>
      </c>
      <c r="AU49" s="96">
        <f t="shared" si="0"/>
        <v>0</v>
      </c>
      <c r="AW49" s="135" t="s">
        <v>535</v>
      </c>
      <c r="AX49" s="135" t="s">
        <v>535</v>
      </c>
      <c r="AY49" s="135" t="s">
        <v>535</v>
      </c>
      <c r="AZ49" s="135" t="s">
        <v>535</v>
      </c>
      <c r="BA49" s="135" t="s">
        <v>535</v>
      </c>
      <c r="BB49" s="135" t="s">
        <v>535</v>
      </c>
      <c r="BC49" s="135" t="s">
        <v>535</v>
      </c>
      <c r="BD49" s="135" t="s">
        <v>535</v>
      </c>
      <c r="BE49" s="135" t="s">
        <v>535</v>
      </c>
      <c r="BF49" s="135" t="s">
        <v>535</v>
      </c>
      <c r="BG49" s="135" t="s">
        <v>535</v>
      </c>
      <c r="BH49" s="135" t="s">
        <v>535</v>
      </c>
      <c r="BI49" s="135" t="s">
        <v>535</v>
      </c>
      <c r="BJ49" s="135" t="s">
        <v>535</v>
      </c>
    </row>
    <row r="50" spans="1:62" s="129" customFormat="1" x14ac:dyDescent="0.25">
      <c r="A50" s="356"/>
      <c r="B50" s="213" t="s">
        <v>628</v>
      </c>
      <c r="C50" s="214" t="s">
        <v>629</v>
      </c>
      <c r="D50" s="351"/>
      <c r="E50" s="96">
        <v>0</v>
      </c>
      <c r="F50" s="96">
        <v>0</v>
      </c>
      <c r="G50" s="96">
        <v>0</v>
      </c>
      <c r="H50" s="96">
        <v>0</v>
      </c>
      <c r="I50" s="96">
        <v>0</v>
      </c>
      <c r="J50" s="96">
        <v>0</v>
      </c>
      <c r="K50" s="96">
        <v>0</v>
      </c>
      <c r="L50" s="96">
        <v>0</v>
      </c>
      <c r="M50" s="96">
        <v>0</v>
      </c>
      <c r="N50" s="96">
        <v>0</v>
      </c>
      <c r="O50" s="96">
        <v>0</v>
      </c>
      <c r="P50" s="96">
        <v>0</v>
      </c>
      <c r="Q50" s="96">
        <v>0</v>
      </c>
      <c r="R50" s="96">
        <v>0</v>
      </c>
      <c r="S50" s="96">
        <v>0</v>
      </c>
      <c r="T50" s="96">
        <v>0</v>
      </c>
      <c r="U50" s="96">
        <v>0</v>
      </c>
      <c r="V50" s="96">
        <v>0</v>
      </c>
      <c r="W50" s="96">
        <v>0</v>
      </c>
      <c r="X50" s="96">
        <v>0</v>
      </c>
      <c r="Y50" s="96">
        <v>0</v>
      </c>
      <c r="Z50" s="96">
        <v>0</v>
      </c>
      <c r="AA50" s="96">
        <v>0</v>
      </c>
      <c r="AB50" s="96">
        <v>0</v>
      </c>
      <c r="AC50" s="96">
        <v>0</v>
      </c>
      <c r="AD50" s="96">
        <v>0</v>
      </c>
      <c r="AE50" s="96">
        <v>0</v>
      </c>
      <c r="AF50" s="96">
        <v>0</v>
      </c>
      <c r="AG50" s="96">
        <v>0</v>
      </c>
      <c r="AH50" s="96">
        <v>0</v>
      </c>
      <c r="AI50" s="96">
        <v>0</v>
      </c>
      <c r="AJ50" s="96">
        <v>0</v>
      </c>
      <c r="AK50" s="96">
        <v>0</v>
      </c>
      <c r="AL50" s="99">
        <f t="shared" si="1"/>
        <v>0</v>
      </c>
      <c r="AM50" s="354"/>
      <c r="AR50" s="216">
        <v>700</v>
      </c>
      <c r="AS50" s="216">
        <v>705</v>
      </c>
      <c r="AT50" s="96">
        <f>+SUMIFS('[1]5'!$M:$M,'[1]5'!$C:$C,$AS50)</f>
        <v>0</v>
      </c>
      <c r="AU50" s="96">
        <f t="shared" si="0"/>
        <v>0</v>
      </c>
      <c r="AW50" s="135" t="s">
        <v>535</v>
      </c>
      <c r="AX50" s="135" t="s">
        <v>535</v>
      </c>
      <c r="AY50" s="135" t="s">
        <v>535</v>
      </c>
      <c r="AZ50" s="135" t="s">
        <v>535</v>
      </c>
      <c r="BA50" s="135" t="s">
        <v>535</v>
      </c>
      <c r="BB50" s="135" t="s">
        <v>535</v>
      </c>
      <c r="BC50" s="135" t="s">
        <v>535</v>
      </c>
      <c r="BD50" s="135" t="s">
        <v>535</v>
      </c>
      <c r="BE50" s="135" t="s">
        <v>535</v>
      </c>
      <c r="BF50" s="135" t="s">
        <v>535</v>
      </c>
      <c r="BG50" s="135" t="s">
        <v>535</v>
      </c>
      <c r="BH50" s="135" t="s">
        <v>535</v>
      </c>
      <c r="BI50" s="135" t="s">
        <v>535</v>
      </c>
      <c r="BJ50" s="135" t="s">
        <v>535</v>
      </c>
    </row>
    <row r="51" spans="1:62" s="129" customFormat="1" x14ac:dyDescent="0.25">
      <c r="A51" s="356"/>
      <c r="B51" s="213" t="s">
        <v>630</v>
      </c>
      <c r="C51" s="214" t="s">
        <v>631</v>
      </c>
      <c r="D51" s="351"/>
      <c r="E51" s="96">
        <v>0</v>
      </c>
      <c r="F51" s="96">
        <v>0</v>
      </c>
      <c r="G51" s="96">
        <v>12935.217980110499</v>
      </c>
      <c r="H51" s="96">
        <v>0</v>
      </c>
      <c r="I51" s="96">
        <v>0</v>
      </c>
      <c r="J51" s="96">
        <v>0</v>
      </c>
      <c r="K51" s="96">
        <v>0</v>
      </c>
      <c r="L51" s="96">
        <v>0</v>
      </c>
      <c r="M51" s="96">
        <v>0</v>
      </c>
      <c r="N51" s="96">
        <v>0</v>
      </c>
      <c r="O51" s="96">
        <v>0</v>
      </c>
      <c r="P51" s="96">
        <v>0</v>
      </c>
      <c r="Q51" s="96">
        <v>0</v>
      </c>
      <c r="R51" s="96">
        <v>0</v>
      </c>
      <c r="S51" s="96">
        <v>0</v>
      </c>
      <c r="T51" s="96">
        <v>0</v>
      </c>
      <c r="U51" s="96">
        <v>0</v>
      </c>
      <c r="V51" s="96">
        <v>0</v>
      </c>
      <c r="W51" s="96">
        <v>0</v>
      </c>
      <c r="X51" s="96">
        <v>0</v>
      </c>
      <c r="Y51" s="96">
        <v>0</v>
      </c>
      <c r="Z51" s="96">
        <v>0</v>
      </c>
      <c r="AA51" s="96">
        <v>0</v>
      </c>
      <c r="AB51" s="96">
        <v>0</v>
      </c>
      <c r="AC51" s="96">
        <v>0</v>
      </c>
      <c r="AD51" s="96">
        <v>0</v>
      </c>
      <c r="AE51" s="96">
        <v>0</v>
      </c>
      <c r="AF51" s="96">
        <v>0</v>
      </c>
      <c r="AG51" s="96">
        <v>0</v>
      </c>
      <c r="AH51" s="96">
        <v>0</v>
      </c>
      <c r="AI51" s="96">
        <v>0</v>
      </c>
      <c r="AJ51" s="96">
        <v>0</v>
      </c>
      <c r="AK51" s="96">
        <v>0</v>
      </c>
      <c r="AL51" s="99">
        <f t="shared" si="1"/>
        <v>12935.217980110499</v>
      </c>
      <c r="AM51" s="354"/>
      <c r="AR51" s="216">
        <v>700</v>
      </c>
      <c r="AS51" s="216">
        <v>706</v>
      </c>
      <c r="AT51" s="96">
        <f>+SUMIFS('[1]5'!$M:$M,'[1]5'!$C:$C,$AS51)</f>
        <v>12935.217980110499</v>
      </c>
      <c r="AU51" s="96">
        <f t="shared" si="0"/>
        <v>0</v>
      </c>
      <c r="AW51" s="135" t="s">
        <v>535</v>
      </c>
      <c r="AX51" s="135" t="s">
        <v>535</v>
      </c>
      <c r="AY51" s="135" t="s">
        <v>535</v>
      </c>
      <c r="AZ51" s="135" t="s">
        <v>535</v>
      </c>
      <c r="BA51" s="135" t="s">
        <v>535</v>
      </c>
      <c r="BB51" s="135" t="s">
        <v>535</v>
      </c>
      <c r="BC51" s="135" t="s">
        <v>535</v>
      </c>
      <c r="BD51" s="135" t="s">
        <v>535</v>
      </c>
      <c r="BE51" s="135" t="s">
        <v>535</v>
      </c>
      <c r="BF51" s="135" t="s">
        <v>535</v>
      </c>
      <c r="BG51" s="135" t="s">
        <v>535</v>
      </c>
      <c r="BH51" s="135" t="s">
        <v>535</v>
      </c>
      <c r="BI51" s="135" t="s">
        <v>535</v>
      </c>
      <c r="BJ51" s="135" t="s">
        <v>535</v>
      </c>
    </row>
    <row r="52" spans="1:62" s="129" customFormat="1" x14ac:dyDescent="0.25">
      <c r="A52" s="356"/>
      <c r="B52" s="213" t="s">
        <v>632</v>
      </c>
      <c r="C52" s="214" t="s">
        <v>633</v>
      </c>
      <c r="D52" s="351"/>
      <c r="E52" s="221">
        <v>0</v>
      </c>
      <c r="F52" s="221">
        <v>0</v>
      </c>
      <c r="G52" s="221">
        <v>16295.304499999997</v>
      </c>
      <c r="H52" s="221">
        <v>0</v>
      </c>
      <c r="I52" s="221">
        <v>0</v>
      </c>
      <c r="J52" s="221">
        <v>0</v>
      </c>
      <c r="K52" s="221">
        <v>0</v>
      </c>
      <c r="L52" s="221">
        <v>0</v>
      </c>
      <c r="M52" s="221">
        <v>0</v>
      </c>
      <c r="N52" s="221">
        <v>0</v>
      </c>
      <c r="O52" s="221">
        <v>0</v>
      </c>
      <c r="P52" s="221">
        <v>0</v>
      </c>
      <c r="Q52" s="221">
        <v>0</v>
      </c>
      <c r="R52" s="221">
        <v>0</v>
      </c>
      <c r="S52" s="221">
        <v>0</v>
      </c>
      <c r="T52" s="221">
        <v>0</v>
      </c>
      <c r="U52" s="221">
        <v>0</v>
      </c>
      <c r="V52" s="221">
        <v>0</v>
      </c>
      <c r="W52" s="221">
        <v>0</v>
      </c>
      <c r="X52" s="221">
        <v>0</v>
      </c>
      <c r="Y52" s="221">
        <v>0</v>
      </c>
      <c r="Z52" s="221">
        <v>0</v>
      </c>
      <c r="AA52" s="221">
        <v>0</v>
      </c>
      <c r="AB52" s="221">
        <v>0</v>
      </c>
      <c r="AC52" s="221">
        <v>0</v>
      </c>
      <c r="AD52" s="221">
        <v>0</v>
      </c>
      <c r="AE52" s="221">
        <v>0</v>
      </c>
      <c r="AF52" s="221">
        <v>0</v>
      </c>
      <c r="AG52" s="221">
        <v>0</v>
      </c>
      <c r="AH52" s="221">
        <v>0</v>
      </c>
      <c r="AI52" s="221">
        <v>0</v>
      </c>
      <c r="AJ52" s="221">
        <v>0</v>
      </c>
      <c r="AK52" s="221">
        <v>0</v>
      </c>
      <c r="AL52" s="222">
        <f t="shared" si="1"/>
        <v>16295.304499999997</v>
      </c>
      <c r="AM52" s="354"/>
      <c r="AR52" s="216">
        <v>700</v>
      </c>
      <c r="AS52" s="216">
        <v>707</v>
      </c>
      <c r="AT52" s="96">
        <f>+SUMIFS('[1]5'!$M:$M,'[1]5'!$C:$C,$AS52)</f>
        <v>16295.304499999997</v>
      </c>
      <c r="AU52" s="96">
        <f t="shared" si="0"/>
        <v>0</v>
      </c>
      <c r="AW52" s="135" t="s">
        <v>535</v>
      </c>
      <c r="AX52" s="135" t="s">
        <v>535</v>
      </c>
      <c r="AY52" s="135" t="s">
        <v>535</v>
      </c>
      <c r="AZ52" s="135" t="s">
        <v>535</v>
      </c>
      <c r="BA52" s="135" t="s">
        <v>535</v>
      </c>
      <c r="BB52" s="135" t="s">
        <v>535</v>
      </c>
      <c r="BC52" s="135" t="s">
        <v>535</v>
      </c>
      <c r="BD52" s="135" t="s">
        <v>535</v>
      </c>
      <c r="BE52" s="135" t="s">
        <v>535</v>
      </c>
      <c r="BF52" s="135" t="s">
        <v>535</v>
      </c>
      <c r="BG52" s="135" t="s">
        <v>535</v>
      </c>
      <c r="BH52" s="135" t="s">
        <v>535</v>
      </c>
      <c r="BI52" s="135" t="s">
        <v>535</v>
      </c>
      <c r="BJ52" s="135" t="s">
        <v>535</v>
      </c>
    </row>
    <row r="53" spans="1:62" s="129" customFormat="1" x14ac:dyDescent="0.25">
      <c r="A53" s="356"/>
      <c r="B53" s="213" t="s">
        <v>634</v>
      </c>
      <c r="C53" s="214" t="s">
        <v>635</v>
      </c>
      <c r="D53" s="351"/>
      <c r="E53" s="96">
        <v>0</v>
      </c>
      <c r="F53" s="96">
        <v>0</v>
      </c>
      <c r="G53" s="96">
        <v>138559.71455058508</v>
      </c>
      <c r="H53" s="96">
        <v>0</v>
      </c>
      <c r="I53" s="96">
        <v>0</v>
      </c>
      <c r="J53" s="96">
        <v>0</v>
      </c>
      <c r="K53" s="96">
        <v>0</v>
      </c>
      <c r="L53" s="96">
        <v>0</v>
      </c>
      <c r="M53" s="96">
        <v>0</v>
      </c>
      <c r="N53" s="96">
        <v>0</v>
      </c>
      <c r="O53" s="96">
        <v>0</v>
      </c>
      <c r="P53" s="96">
        <v>0</v>
      </c>
      <c r="Q53" s="96">
        <v>0</v>
      </c>
      <c r="R53" s="96">
        <v>0</v>
      </c>
      <c r="S53" s="96">
        <v>0</v>
      </c>
      <c r="T53" s="96">
        <v>0</v>
      </c>
      <c r="U53" s="96">
        <v>0</v>
      </c>
      <c r="V53" s="96">
        <v>0</v>
      </c>
      <c r="W53" s="96">
        <v>0</v>
      </c>
      <c r="X53" s="96">
        <v>0</v>
      </c>
      <c r="Y53" s="96">
        <v>0</v>
      </c>
      <c r="Z53" s="96">
        <v>0</v>
      </c>
      <c r="AA53" s="96">
        <v>0</v>
      </c>
      <c r="AB53" s="96">
        <v>0</v>
      </c>
      <c r="AC53" s="96">
        <v>0</v>
      </c>
      <c r="AD53" s="96">
        <v>0</v>
      </c>
      <c r="AE53" s="96">
        <v>0</v>
      </c>
      <c r="AF53" s="96">
        <v>0</v>
      </c>
      <c r="AG53" s="96">
        <v>0</v>
      </c>
      <c r="AH53" s="96">
        <v>0</v>
      </c>
      <c r="AI53" s="96">
        <v>0</v>
      </c>
      <c r="AJ53" s="96">
        <v>0</v>
      </c>
      <c r="AK53" s="96">
        <v>0</v>
      </c>
      <c r="AL53" s="99">
        <f t="shared" si="1"/>
        <v>138559.71455058508</v>
      </c>
      <c r="AM53" s="354"/>
      <c r="AR53" s="216">
        <v>700</v>
      </c>
      <c r="AS53" s="216">
        <v>708</v>
      </c>
      <c r="AT53" s="96">
        <f>+SUMIFS('[1]5'!$M:$M,'[1]5'!$C:$C,$AS53)</f>
        <v>138559.71455058508</v>
      </c>
      <c r="AU53" s="96">
        <f t="shared" si="0"/>
        <v>0</v>
      </c>
      <c r="AW53" s="135" t="s">
        <v>535</v>
      </c>
      <c r="AX53" s="135" t="s">
        <v>535</v>
      </c>
      <c r="AY53" s="135" t="s">
        <v>535</v>
      </c>
      <c r="AZ53" s="135" t="s">
        <v>535</v>
      </c>
      <c r="BA53" s="135" t="s">
        <v>535</v>
      </c>
      <c r="BB53" s="135" t="s">
        <v>535</v>
      </c>
      <c r="BC53" s="135" t="s">
        <v>535</v>
      </c>
      <c r="BD53" s="135" t="s">
        <v>535</v>
      </c>
      <c r="BE53" s="135" t="s">
        <v>535</v>
      </c>
      <c r="BF53" s="135" t="s">
        <v>535</v>
      </c>
      <c r="BG53" s="135" t="s">
        <v>535</v>
      </c>
      <c r="BH53" s="135" t="s">
        <v>535</v>
      </c>
      <c r="BI53" s="135" t="s">
        <v>535</v>
      </c>
      <c r="BJ53" s="135" t="s">
        <v>535</v>
      </c>
    </row>
    <row r="54" spans="1:62" s="129" customFormat="1" x14ac:dyDescent="0.25">
      <c r="A54" s="356"/>
      <c r="B54" s="213" t="s">
        <v>636</v>
      </c>
      <c r="C54" s="214" t="s">
        <v>637</v>
      </c>
      <c r="D54" s="351"/>
      <c r="E54" s="221">
        <v>0</v>
      </c>
      <c r="F54" s="221">
        <v>0</v>
      </c>
      <c r="G54" s="221">
        <v>0</v>
      </c>
      <c r="H54" s="221">
        <v>0</v>
      </c>
      <c r="I54" s="221">
        <v>0</v>
      </c>
      <c r="J54" s="221">
        <v>0</v>
      </c>
      <c r="K54" s="221">
        <v>0</v>
      </c>
      <c r="L54" s="221">
        <v>0</v>
      </c>
      <c r="M54" s="221">
        <v>0</v>
      </c>
      <c r="N54" s="221">
        <v>0</v>
      </c>
      <c r="O54" s="221">
        <v>0</v>
      </c>
      <c r="P54" s="221">
        <v>0</v>
      </c>
      <c r="Q54" s="221">
        <v>0</v>
      </c>
      <c r="R54" s="221">
        <v>0</v>
      </c>
      <c r="S54" s="221">
        <v>0</v>
      </c>
      <c r="T54" s="221">
        <v>0</v>
      </c>
      <c r="U54" s="221">
        <v>0</v>
      </c>
      <c r="V54" s="221">
        <v>0</v>
      </c>
      <c r="W54" s="221">
        <v>0</v>
      </c>
      <c r="X54" s="221">
        <v>0</v>
      </c>
      <c r="Y54" s="221">
        <v>0</v>
      </c>
      <c r="Z54" s="221">
        <v>0</v>
      </c>
      <c r="AA54" s="221">
        <v>0</v>
      </c>
      <c r="AB54" s="221">
        <v>0</v>
      </c>
      <c r="AC54" s="221">
        <v>0</v>
      </c>
      <c r="AD54" s="221">
        <v>0</v>
      </c>
      <c r="AE54" s="221">
        <v>0</v>
      </c>
      <c r="AF54" s="221">
        <v>0</v>
      </c>
      <c r="AG54" s="221">
        <v>0</v>
      </c>
      <c r="AH54" s="221">
        <v>0</v>
      </c>
      <c r="AI54" s="221">
        <v>0</v>
      </c>
      <c r="AJ54" s="221">
        <v>0</v>
      </c>
      <c r="AK54" s="221">
        <v>0</v>
      </c>
      <c r="AL54" s="222">
        <f t="shared" si="1"/>
        <v>0</v>
      </c>
      <c r="AM54" s="354"/>
      <c r="AR54" s="216">
        <v>700</v>
      </c>
      <c r="AS54" s="216">
        <v>709</v>
      </c>
      <c r="AT54" s="96">
        <f>+SUMIFS('[1]5'!$M:$M,'[1]5'!$C:$C,$AS54)</f>
        <v>0</v>
      </c>
      <c r="AU54" s="96">
        <f t="shared" si="0"/>
        <v>0</v>
      </c>
      <c r="AW54" s="135" t="s">
        <v>535</v>
      </c>
      <c r="AX54" s="135" t="s">
        <v>535</v>
      </c>
      <c r="AY54" s="135" t="s">
        <v>535</v>
      </c>
      <c r="AZ54" s="135" t="s">
        <v>535</v>
      </c>
      <c r="BA54" s="135" t="s">
        <v>535</v>
      </c>
      <c r="BB54" s="135" t="s">
        <v>535</v>
      </c>
      <c r="BC54" s="135" t="s">
        <v>535</v>
      </c>
      <c r="BD54" s="135" t="s">
        <v>535</v>
      </c>
      <c r="BE54" s="135" t="s">
        <v>535</v>
      </c>
      <c r="BF54" s="135" t="s">
        <v>535</v>
      </c>
      <c r="BG54" s="135" t="s">
        <v>535</v>
      </c>
      <c r="BH54" s="135" t="s">
        <v>535</v>
      </c>
      <c r="BI54" s="135" t="s">
        <v>535</v>
      </c>
      <c r="BJ54" s="135" t="s">
        <v>535</v>
      </c>
    </row>
    <row r="55" spans="1:62" s="129" customFormat="1" x14ac:dyDescent="0.25">
      <c r="A55" s="356"/>
      <c r="B55" s="213" t="s">
        <v>638</v>
      </c>
      <c r="C55" s="214" t="s">
        <v>639</v>
      </c>
      <c r="D55" s="351"/>
      <c r="E55" s="221">
        <v>0</v>
      </c>
      <c r="F55" s="221">
        <v>0</v>
      </c>
      <c r="G55" s="221">
        <v>0</v>
      </c>
      <c r="H55" s="221">
        <v>0</v>
      </c>
      <c r="I55" s="221">
        <v>0</v>
      </c>
      <c r="J55" s="221">
        <v>0</v>
      </c>
      <c r="K55" s="221">
        <v>0</v>
      </c>
      <c r="L55" s="221">
        <v>0</v>
      </c>
      <c r="M55" s="221">
        <v>0</v>
      </c>
      <c r="N55" s="221">
        <v>0</v>
      </c>
      <c r="O55" s="221">
        <v>0</v>
      </c>
      <c r="P55" s="221">
        <v>0</v>
      </c>
      <c r="Q55" s="221">
        <v>0</v>
      </c>
      <c r="R55" s="221">
        <v>0</v>
      </c>
      <c r="S55" s="221">
        <v>0</v>
      </c>
      <c r="T55" s="221">
        <v>0</v>
      </c>
      <c r="U55" s="221">
        <v>0</v>
      </c>
      <c r="V55" s="221">
        <v>0</v>
      </c>
      <c r="W55" s="221">
        <v>0</v>
      </c>
      <c r="X55" s="221">
        <v>0</v>
      </c>
      <c r="Y55" s="221">
        <v>0</v>
      </c>
      <c r="Z55" s="221">
        <v>0</v>
      </c>
      <c r="AA55" s="221">
        <v>0</v>
      </c>
      <c r="AB55" s="221">
        <v>0</v>
      </c>
      <c r="AC55" s="221">
        <v>0</v>
      </c>
      <c r="AD55" s="221">
        <v>0</v>
      </c>
      <c r="AE55" s="221">
        <v>0</v>
      </c>
      <c r="AF55" s="221">
        <v>0</v>
      </c>
      <c r="AG55" s="221">
        <v>0</v>
      </c>
      <c r="AH55" s="221">
        <v>0</v>
      </c>
      <c r="AI55" s="221">
        <v>0</v>
      </c>
      <c r="AJ55" s="221">
        <v>0</v>
      </c>
      <c r="AK55" s="221">
        <v>0</v>
      </c>
      <c r="AL55" s="222">
        <f t="shared" si="1"/>
        <v>0</v>
      </c>
      <c r="AM55" s="354"/>
      <c r="AR55" s="216">
        <v>700</v>
      </c>
      <c r="AS55" s="216">
        <v>710</v>
      </c>
      <c r="AT55" s="96">
        <f>+SUMIFS('[1]5'!$M:$M,'[1]5'!$C:$C,$AS55)</f>
        <v>0</v>
      </c>
      <c r="AU55" s="96">
        <f t="shared" si="0"/>
        <v>0</v>
      </c>
      <c r="AW55" s="135" t="s">
        <v>535</v>
      </c>
      <c r="AX55" s="135" t="s">
        <v>535</v>
      </c>
      <c r="AY55" s="135" t="s">
        <v>535</v>
      </c>
      <c r="AZ55" s="135" t="s">
        <v>535</v>
      </c>
      <c r="BA55" s="135" t="s">
        <v>535</v>
      </c>
      <c r="BB55" s="135" t="s">
        <v>535</v>
      </c>
      <c r="BC55" s="135" t="s">
        <v>535</v>
      </c>
      <c r="BD55" s="135" t="s">
        <v>535</v>
      </c>
      <c r="BE55" s="135" t="s">
        <v>535</v>
      </c>
      <c r="BF55" s="135" t="s">
        <v>535</v>
      </c>
      <c r="BG55" s="135" t="s">
        <v>535</v>
      </c>
      <c r="BH55" s="135" t="s">
        <v>535</v>
      </c>
      <c r="BI55" s="135" t="s">
        <v>535</v>
      </c>
      <c r="BJ55" s="135" t="s">
        <v>535</v>
      </c>
    </row>
    <row r="56" spans="1:62" s="129" customFormat="1" x14ac:dyDescent="0.25">
      <c r="A56" s="356"/>
      <c r="B56" s="213" t="s">
        <v>640</v>
      </c>
      <c r="C56" s="214" t="s">
        <v>641</v>
      </c>
      <c r="D56" s="351"/>
      <c r="E56" s="221">
        <v>0</v>
      </c>
      <c r="F56" s="221">
        <v>0</v>
      </c>
      <c r="G56" s="221">
        <v>0</v>
      </c>
      <c r="H56" s="221">
        <v>0</v>
      </c>
      <c r="I56" s="221">
        <v>0</v>
      </c>
      <c r="J56" s="221">
        <v>0</v>
      </c>
      <c r="K56" s="221">
        <v>0</v>
      </c>
      <c r="L56" s="221">
        <v>0</v>
      </c>
      <c r="M56" s="221">
        <v>0</v>
      </c>
      <c r="N56" s="221">
        <v>0</v>
      </c>
      <c r="O56" s="221">
        <v>0</v>
      </c>
      <c r="P56" s="221">
        <v>0</v>
      </c>
      <c r="Q56" s="221">
        <v>0</v>
      </c>
      <c r="R56" s="221">
        <v>0</v>
      </c>
      <c r="S56" s="221">
        <v>0</v>
      </c>
      <c r="T56" s="221">
        <v>0</v>
      </c>
      <c r="U56" s="221">
        <v>0</v>
      </c>
      <c r="V56" s="221">
        <v>0</v>
      </c>
      <c r="W56" s="221">
        <v>0</v>
      </c>
      <c r="X56" s="221">
        <v>0</v>
      </c>
      <c r="Y56" s="221">
        <v>0</v>
      </c>
      <c r="Z56" s="221">
        <v>0</v>
      </c>
      <c r="AA56" s="221">
        <v>0</v>
      </c>
      <c r="AB56" s="221">
        <v>0</v>
      </c>
      <c r="AC56" s="221">
        <v>0</v>
      </c>
      <c r="AD56" s="221">
        <v>0</v>
      </c>
      <c r="AE56" s="221">
        <v>0</v>
      </c>
      <c r="AF56" s="221">
        <v>0</v>
      </c>
      <c r="AG56" s="221">
        <v>0</v>
      </c>
      <c r="AH56" s="221">
        <v>0</v>
      </c>
      <c r="AI56" s="221">
        <v>0</v>
      </c>
      <c r="AJ56" s="221">
        <v>0</v>
      </c>
      <c r="AK56" s="221">
        <v>0</v>
      </c>
      <c r="AL56" s="222">
        <f t="shared" si="1"/>
        <v>0</v>
      </c>
      <c r="AM56" s="354"/>
      <c r="AR56" s="216">
        <v>700</v>
      </c>
      <c r="AS56" s="216">
        <v>711</v>
      </c>
      <c r="AT56" s="96">
        <f>+SUMIFS('[1]5'!$M:$M,'[1]5'!$C:$C,$AS56)</f>
        <v>0</v>
      </c>
      <c r="AU56" s="96">
        <f t="shared" si="0"/>
        <v>0</v>
      </c>
      <c r="AW56" s="135" t="s">
        <v>535</v>
      </c>
      <c r="AX56" s="135" t="s">
        <v>535</v>
      </c>
      <c r="AY56" s="135" t="s">
        <v>535</v>
      </c>
      <c r="AZ56" s="135" t="s">
        <v>535</v>
      </c>
      <c r="BA56" s="135" t="s">
        <v>535</v>
      </c>
      <c r="BB56" s="135" t="s">
        <v>535</v>
      </c>
      <c r="BC56" s="135" t="s">
        <v>535</v>
      </c>
      <c r="BD56" s="135" t="s">
        <v>535</v>
      </c>
      <c r="BE56" s="135" t="s">
        <v>535</v>
      </c>
      <c r="BF56" s="135" t="s">
        <v>535</v>
      </c>
      <c r="BG56" s="135" t="s">
        <v>535</v>
      </c>
      <c r="BH56" s="135" t="s">
        <v>535</v>
      </c>
      <c r="BI56" s="135" t="s">
        <v>535</v>
      </c>
      <c r="BJ56" s="135" t="s">
        <v>535</v>
      </c>
    </row>
    <row r="57" spans="1:62" s="129" customFormat="1" x14ac:dyDescent="0.25">
      <c r="A57" s="356"/>
      <c r="B57" s="213" t="s">
        <v>642</v>
      </c>
      <c r="C57" s="214" t="s">
        <v>643</v>
      </c>
      <c r="D57" s="351"/>
      <c r="E57" s="221">
        <v>0</v>
      </c>
      <c r="F57" s="221">
        <v>0</v>
      </c>
      <c r="G57" s="221">
        <v>17327.17933333333</v>
      </c>
      <c r="H57" s="221">
        <v>0</v>
      </c>
      <c r="I57" s="221">
        <v>0</v>
      </c>
      <c r="J57" s="221">
        <v>0</v>
      </c>
      <c r="K57" s="221">
        <v>0</v>
      </c>
      <c r="L57" s="221">
        <v>0</v>
      </c>
      <c r="M57" s="221">
        <v>0</v>
      </c>
      <c r="N57" s="221">
        <v>0</v>
      </c>
      <c r="O57" s="221">
        <v>0</v>
      </c>
      <c r="P57" s="221">
        <v>0</v>
      </c>
      <c r="Q57" s="221">
        <v>0</v>
      </c>
      <c r="R57" s="221">
        <v>0</v>
      </c>
      <c r="S57" s="221">
        <v>0</v>
      </c>
      <c r="T57" s="221">
        <v>0</v>
      </c>
      <c r="U57" s="221">
        <v>0</v>
      </c>
      <c r="V57" s="221">
        <v>0</v>
      </c>
      <c r="W57" s="221">
        <v>0</v>
      </c>
      <c r="X57" s="221">
        <v>0</v>
      </c>
      <c r="Y57" s="221">
        <v>0</v>
      </c>
      <c r="Z57" s="221">
        <v>0</v>
      </c>
      <c r="AA57" s="221">
        <v>0</v>
      </c>
      <c r="AB57" s="221">
        <v>0</v>
      </c>
      <c r="AC57" s="221">
        <v>0</v>
      </c>
      <c r="AD57" s="221">
        <v>0</v>
      </c>
      <c r="AE57" s="221">
        <v>0</v>
      </c>
      <c r="AF57" s="221">
        <v>0</v>
      </c>
      <c r="AG57" s="221">
        <v>0</v>
      </c>
      <c r="AH57" s="221">
        <v>0</v>
      </c>
      <c r="AI57" s="221">
        <v>0</v>
      </c>
      <c r="AJ57" s="221">
        <v>0</v>
      </c>
      <c r="AK57" s="221">
        <v>0</v>
      </c>
      <c r="AL57" s="222">
        <f t="shared" si="1"/>
        <v>17327.17933333333</v>
      </c>
      <c r="AM57" s="354"/>
      <c r="AR57" s="216">
        <v>700</v>
      </c>
      <c r="AS57" s="216">
        <v>712</v>
      </c>
      <c r="AT57" s="96">
        <f>+SUMIFS('[1]5'!$M:$M,'[1]5'!$C:$C,$AS57)</f>
        <v>17327.17933333333</v>
      </c>
      <c r="AU57" s="96">
        <f t="shared" si="0"/>
        <v>0</v>
      </c>
      <c r="AW57" s="135" t="s">
        <v>535</v>
      </c>
      <c r="AX57" s="135" t="s">
        <v>535</v>
      </c>
      <c r="AY57" s="135" t="s">
        <v>535</v>
      </c>
      <c r="AZ57" s="135" t="s">
        <v>535</v>
      </c>
      <c r="BA57" s="135" t="s">
        <v>535</v>
      </c>
      <c r="BB57" s="135" t="s">
        <v>535</v>
      </c>
      <c r="BC57" s="135" t="s">
        <v>535</v>
      </c>
      <c r="BD57" s="135" t="s">
        <v>535</v>
      </c>
      <c r="BE57" s="135" t="s">
        <v>535</v>
      </c>
      <c r="BF57" s="135" t="s">
        <v>535</v>
      </c>
      <c r="BG57" s="135" t="s">
        <v>535</v>
      </c>
      <c r="BH57" s="135" t="s">
        <v>535</v>
      </c>
      <c r="BI57" s="135" t="s">
        <v>535</v>
      </c>
      <c r="BJ57" s="135" t="s">
        <v>535</v>
      </c>
    </row>
    <row r="58" spans="1:62" s="129" customFormat="1" x14ac:dyDescent="0.25">
      <c r="A58" s="356"/>
      <c r="B58" s="213" t="s">
        <v>644</v>
      </c>
      <c r="C58" s="214" t="s">
        <v>645</v>
      </c>
      <c r="D58" s="351"/>
      <c r="E58" s="221">
        <v>0</v>
      </c>
      <c r="F58" s="221">
        <v>0</v>
      </c>
      <c r="G58" s="221">
        <v>0</v>
      </c>
      <c r="H58" s="221">
        <v>0</v>
      </c>
      <c r="I58" s="221">
        <v>0</v>
      </c>
      <c r="J58" s="221">
        <v>0</v>
      </c>
      <c r="K58" s="221">
        <v>0</v>
      </c>
      <c r="L58" s="221">
        <v>0</v>
      </c>
      <c r="M58" s="221">
        <v>0</v>
      </c>
      <c r="N58" s="221">
        <v>0</v>
      </c>
      <c r="O58" s="221">
        <v>0</v>
      </c>
      <c r="P58" s="221">
        <v>0</v>
      </c>
      <c r="Q58" s="221">
        <v>0</v>
      </c>
      <c r="R58" s="221">
        <v>0</v>
      </c>
      <c r="S58" s="221">
        <v>0</v>
      </c>
      <c r="T58" s="221">
        <v>0</v>
      </c>
      <c r="U58" s="221">
        <v>0</v>
      </c>
      <c r="V58" s="221">
        <v>0</v>
      </c>
      <c r="W58" s="221">
        <v>0</v>
      </c>
      <c r="X58" s="221">
        <v>0</v>
      </c>
      <c r="Y58" s="221">
        <v>0</v>
      </c>
      <c r="Z58" s="221">
        <v>0</v>
      </c>
      <c r="AA58" s="221">
        <v>0</v>
      </c>
      <c r="AB58" s="221">
        <v>0</v>
      </c>
      <c r="AC58" s="221">
        <v>0</v>
      </c>
      <c r="AD58" s="221">
        <v>0</v>
      </c>
      <c r="AE58" s="221">
        <v>0</v>
      </c>
      <c r="AF58" s="221">
        <v>0</v>
      </c>
      <c r="AG58" s="221">
        <v>0</v>
      </c>
      <c r="AH58" s="221">
        <v>0</v>
      </c>
      <c r="AI58" s="221">
        <v>0</v>
      </c>
      <c r="AJ58" s="221">
        <v>0</v>
      </c>
      <c r="AK58" s="221">
        <v>0</v>
      </c>
      <c r="AL58" s="222">
        <f t="shared" si="1"/>
        <v>0</v>
      </c>
      <c r="AM58" s="354"/>
      <c r="AR58" s="216">
        <v>700</v>
      </c>
      <c r="AS58" s="216">
        <v>713</v>
      </c>
      <c r="AT58" s="96">
        <f>+SUMIFS('[1]5'!$M:$M,'[1]5'!$C:$C,$AS58)</f>
        <v>0</v>
      </c>
      <c r="AU58" s="96">
        <f t="shared" si="0"/>
        <v>0</v>
      </c>
      <c r="AW58" s="135" t="s">
        <v>535</v>
      </c>
      <c r="AX58" s="135" t="s">
        <v>535</v>
      </c>
      <c r="AY58" s="135" t="s">
        <v>535</v>
      </c>
      <c r="AZ58" s="135" t="s">
        <v>535</v>
      </c>
      <c r="BA58" s="135" t="s">
        <v>535</v>
      </c>
      <c r="BB58" s="135" t="s">
        <v>535</v>
      </c>
      <c r="BC58" s="135" t="s">
        <v>535</v>
      </c>
      <c r="BD58" s="135" t="s">
        <v>535</v>
      </c>
      <c r="BE58" s="135" t="s">
        <v>535</v>
      </c>
      <c r="BF58" s="135" t="s">
        <v>535</v>
      </c>
      <c r="BG58" s="135" t="s">
        <v>535</v>
      </c>
      <c r="BH58" s="135" t="s">
        <v>535</v>
      </c>
      <c r="BI58" s="135" t="s">
        <v>535</v>
      </c>
      <c r="BJ58" s="135" t="s">
        <v>535</v>
      </c>
    </row>
    <row r="59" spans="1:62" s="129" customFormat="1" x14ac:dyDescent="0.25">
      <c r="A59" s="356"/>
      <c r="B59" s="213" t="s">
        <v>114</v>
      </c>
      <c r="C59" s="214" t="s">
        <v>646</v>
      </c>
      <c r="D59" s="351"/>
      <c r="E59" s="221">
        <v>0</v>
      </c>
      <c r="F59" s="221">
        <v>0</v>
      </c>
      <c r="G59" s="221">
        <v>153748.29889143942</v>
      </c>
      <c r="H59" s="221">
        <v>0</v>
      </c>
      <c r="I59" s="221">
        <v>0</v>
      </c>
      <c r="J59" s="221">
        <v>0</v>
      </c>
      <c r="K59" s="221">
        <v>0</v>
      </c>
      <c r="L59" s="221">
        <v>0</v>
      </c>
      <c r="M59" s="221">
        <v>0</v>
      </c>
      <c r="N59" s="221">
        <v>0</v>
      </c>
      <c r="O59" s="221">
        <v>0</v>
      </c>
      <c r="P59" s="221">
        <v>0</v>
      </c>
      <c r="Q59" s="221">
        <v>0</v>
      </c>
      <c r="R59" s="221">
        <v>0</v>
      </c>
      <c r="S59" s="221">
        <v>0</v>
      </c>
      <c r="T59" s="221">
        <v>0</v>
      </c>
      <c r="U59" s="221">
        <v>0</v>
      </c>
      <c r="V59" s="221">
        <v>0</v>
      </c>
      <c r="W59" s="221">
        <v>0</v>
      </c>
      <c r="X59" s="221">
        <v>0</v>
      </c>
      <c r="Y59" s="221">
        <v>0</v>
      </c>
      <c r="Z59" s="221">
        <v>0</v>
      </c>
      <c r="AA59" s="221">
        <v>0</v>
      </c>
      <c r="AB59" s="221">
        <v>0</v>
      </c>
      <c r="AC59" s="221">
        <v>0</v>
      </c>
      <c r="AD59" s="221">
        <v>0</v>
      </c>
      <c r="AE59" s="221">
        <v>0</v>
      </c>
      <c r="AF59" s="221">
        <v>0</v>
      </c>
      <c r="AG59" s="221">
        <v>0</v>
      </c>
      <c r="AH59" s="221">
        <v>0</v>
      </c>
      <c r="AI59" s="221">
        <v>0</v>
      </c>
      <c r="AJ59" s="221">
        <v>0</v>
      </c>
      <c r="AK59" s="221">
        <v>0</v>
      </c>
      <c r="AL59" s="222">
        <f t="shared" si="1"/>
        <v>153748.29889143942</v>
      </c>
      <c r="AM59" s="354"/>
      <c r="AR59" s="216">
        <v>700</v>
      </c>
      <c r="AS59" s="216">
        <v>714</v>
      </c>
      <c r="AT59" s="96">
        <f>+SUMIFS('[1]5'!$M:$M,'[1]5'!$C:$C,$AS59)</f>
        <v>153748.29889143942</v>
      </c>
      <c r="AU59" s="96">
        <f t="shared" si="0"/>
        <v>0</v>
      </c>
      <c r="AW59" s="135" t="s">
        <v>535</v>
      </c>
      <c r="AX59" s="135" t="s">
        <v>535</v>
      </c>
      <c r="AY59" s="135" t="s">
        <v>535</v>
      </c>
      <c r="AZ59" s="135" t="s">
        <v>535</v>
      </c>
      <c r="BA59" s="135" t="s">
        <v>535</v>
      </c>
      <c r="BB59" s="135" t="s">
        <v>535</v>
      </c>
      <c r="BC59" s="135" t="s">
        <v>535</v>
      </c>
      <c r="BD59" s="135" t="s">
        <v>535</v>
      </c>
      <c r="BE59" s="135" t="s">
        <v>535</v>
      </c>
      <c r="BF59" s="135" t="s">
        <v>535</v>
      </c>
      <c r="BG59" s="135" t="s">
        <v>535</v>
      </c>
      <c r="BH59" s="135" t="s">
        <v>535</v>
      </c>
      <c r="BI59" s="135" t="s">
        <v>535</v>
      </c>
      <c r="BJ59" s="135" t="s">
        <v>535</v>
      </c>
    </row>
    <row r="60" spans="1:62" s="129" customFormat="1" x14ac:dyDescent="0.25">
      <c r="A60" s="356"/>
      <c r="B60" s="213" t="s">
        <v>647</v>
      </c>
      <c r="C60" s="214" t="s">
        <v>648</v>
      </c>
      <c r="D60" s="351"/>
      <c r="E60" s="221">
        <v>0</v>
      </c>
      <c r="F60" s="221">
        <v>0</v>
      </c>
      <c r="G60" s="221">
        <v>697.44444444444446</v>
      </c>
      <c r="H60" s="221">
        <v>0</v>
      </c>
      <c r="I60" s="221">
        <v>0</v>
      </c>
      <c r="J60" s="221">
        <v>0</v>
      </c>
      <c r="K60" s="221">
        <v>0</v>
      </c>
      <c r="L60" s="221">
        <v>0</v>
      </c>
      <c r="M60" s="221">
        <v>0</v>
      </c>
      <c r="N60" s="221">
        <v>0</v>
      </c>
      <c r="O60" s="221">
        <v>0</v>
      </c>
      <c r="P60" s="221">
        <v>0</v>
      </c>
      <c r="Q60" s="221">
        <v>0</v>
      </c>
      <c r="R60" s="221">
        <v>0</v>
      </c>
      <c r="S60" s="221">
        <v>0</v>
      </c>
      <c r="T60" s="221">
        <v>0</v>
      </c>
      <c r="U60" s="221">
        <v>0</v>
      </c>
      <c r="V60" s="221">
        <v>0</v>
      </c>
      <c r="W60" s="221">
        <v>0</v>
      </c>
      <c r="X60" s="221">
        <v>0</v>
      </c>
      <c r="Y60" s="221">
        <v>0</v>
      </c>
      <c r="Z60" s="221">
        <v>0</v>
      </c>
      <c r="AA60" s="221">
        <v>0</v>
      </c>
      <c r="AB60" s="221">
        <v>0</v>
      </c>
      <c r="AC60" s="221">
        <v>0</v>
      </c>
      <c r="AD60" s="221">
        <v>0</v>
      </c>
      <c r="AE60" s="221">
        <v>0</v>
      </c>
      <c r="AF60" s="221">
        <v>0</v>
      </c>
      <c r="AG60" s="221">
        <v>0</v>
      </c>
      <c r="AH60" s="221">
        <v>0</v>
      </c>
      <c r="AI60" s="221">
        <v>0</v>
      </c>
      <c r="AJ60" s="221">
        <v>0</v>
      </c>
      <c r="AK60" s="221">
        <v>0</v>
      </c>
      <c r="AL60" s="222">
        <f t="shared" si="1"/>
        <v>697.44444444444446</v>
      </c>
      <c r="AM60" s="354"/>
      <c r="AR60" s="216">
        <v>700</v>
      </c>
      <c r="AS60" s="216">
        <v>715</v>
      </c>
      <c r="AT60" s="96">
        <f>+SUMIFS('[1]5'!$M:$M,'[1]5'!$C:$C,$AS60)</f>
        <v>697.44444444444446</v>
      </c>
      <c r="AU60" s="96">
        <f t="shared" si="0"/>
        <v>0</v>
      </c>
      <c r="AW60" s="135" t="s">
        <v>535</v>
      </c>
      <c r="AX60" s="135" t="s">
        <v>535</v>
      </c>
      <c r="AY60" s="135" t="s">
        <v>535</v>
      </c>
      <c r="AZ60" s="135" t="s">
        <v>535</v>
      </c>
      <c r="BA60" s="135" t="s">
        <v>535</v>
      </c>
      <c r="BB60" s="135" t="s">
        <v>535</v>
      </c>
      <c r="BC60" s="135" t="s">
        <v>535</v>
      </c>
      <c r="BD60" s="135" t="s">
        <v>535</v>
      </c>
      <c r="BE60" s="135" t="s">
        <v>535</v>
      </c>
      <c r="BF60" s="135" t="s">
        <v>535</v>
      </c>
      <c r="BG60" s="135" t="s">
        <v>535</v>
      </c>
      <c r="BH60" s="135" t="s">
        <v>535</v>
      </c>
      <c r="BI60" s="135" t="s">
        <v>535</v>
      </c>
      <c r="BJ60" s="135" t="s">
        <v>535</v>
      </c>
    </row>
    <row r="61" spans="1:62" s="129" customFormat="1" x14ac:dyDescent="0.25">
      <c r="A61" s="356"/>
      <c r="B61" s="213" t="s">
        <v>649</v>
      </c>
      <c r="C61" s="214" t="s">
        <v>650</v>
      </c>
      <c r="D61" s="351"/>
      <c r="E61" s="96">
        <v>0</v>
      </c>
      <c r="F61" s="96">
        <v>0</v>
      </c>
      <c r="G61" s="96">
        <v>3847.6731249999998</v>
      </c>
      <c r="H61" s="96">
        <v>0</v>
      </c>
      <c r="I61" s="96">
        <v>0</v>
      </c>
      <c r="J61" s="96">
        <v>0</v>
      </c>
      <c r="K61" s="96">
        <v>0</v>
      </c>
      <c r="L61" s="96">
        <v>0</v>
      </c>
      <c r="M61" s="96">
        <v>0</v>
      </c>
      <c r="N61" s="96">
        <v>0</v>
      </c>
      <c r="O61" s="96">
        <v>0</v>
      </c>
      <c r="P61" s="96">
        <v>0</v>
      </c>
      <c r="Q61" s="96">
        <v>0</v>
      </c>
      <c r="R61" s="96">
        <v>0</v>
      </c>
      <c r="S61" s="96">
        <v>0</v>
      </c>
      <c r="T61" s="96">
        <v>0</v>
      </c>
      <c r="U61" s="96">
        <v>0</v>
      </c>
      <c r="V61" s="96">
        <v>0</v>
      </c>
      <c r="W61" s="96">
        <v>0</v>
      </c>
      <c r="X61" s="96">
        <v>0</v>
      </c>
      <c r="Y61" s="96">
        <v>0</v>
      </c>
      <c r="Z61" s="96">
        <v>0</v>
      </c>
      <c r="AA61" s="96">
        <v>0</v>
      </c>
      <c r="AB61" s="96">
        <v>0</v>
      </c>
      <c r="AC61" s="96">
        <v>0</v>
      </c>
      <c r="AD61" s="96">
        <v>0</v>
      </c>
      <c r="AE61" s="96">
        <v>0</v>
      </c>
      <c r="AF61" s="96">
        <v>0</v>
      </c>
      <c r="AG61" s="96">
        <v>0</v>
      </c>
      <c r="AH61" s="96">
        <v>0</v>
      </c>
      <c r="AI61" s="96">
        <v>0</v>
      </c>
      <c r="AJ61" s="96">
        <v>0</v>
      </c>
      <c r="AK61" s="96">
        <v>0</v>
      </c>
      <c r="AL61" s="99">
        <f t="shared" si="1"/>
        <v>3847.6731249999998</v>
      </c>
      <c r="AM61" s="354"/>
      <c r="AR61" s="216">
        <v>700</v>
      </c>
      <c r="AS61" s="216">
        <v>716</v>
      </c>
      <c r="AT61" s="96">
        <f>+SUMIFS('[1]5'!$M:$M,'[1]5'!$C:$C,$AS61)</f>
        <v>3847.6731249999998</v>
      </c>
      <c r="AU61" s="96">
        <f t="shared" si="0"/>
        <v>0</v>
      </c>
      <c r="AW61" s="135" t="s">
        <v>535</v>
      </c>
      <c r="AX61" s="135" t="s">
        <v>535</v>
      </c>
      <c r="AY61" s="135" t="s">
        <v>535</v>
      </c>
      <c r="AZ61" s="135" t="s">
        <v>535</v>
      </c>
      <c r="BA61" s="135" t="s">
        <v>535</v>
      </c>
      <c r="BB61" s="135" t="s">
        <v>535</v>
      </c>
      <c r="BC61" s="135" t="s">
        <v>535</v>
      </c>
      <c r="BD61" s="135" t="s">
        <v>535</v>
      </c>
      <c r="BE61" s="135" t="s">
        <v>535</v>
      </c>
      <c r="BF61" s="135" t="s">
        <v>535</v>
      </c>
      <c r="BG61" s="135" t="s">
        <v>535</v>
      </c>
      <c r="BH61" s="135" t="s">
        <v>535</v>
      </c>
      <c r="BI61" s="135" t="s">
        <v>535</v>
      </c>
      <c r="BJ61" s="135" t="s">
        <v>535</v>
      </c>
    </row>
    <row r="62" spans="1:62" s="129" customFormat="1" x14ac:dyDescent="0.25">
      <c r="A62" s="356"/>
      <c r="B62" s="213" t="s">
        <v>651</v>
      </c>
      <c r="C62" s="214" t="s">
        <v>652</v>
      </c>
      <c r="D62" s="351"/>
      <c r="E62" s="96">
        <v>0</v>
      </c>
      <c r="F62" s="96">
        <v>0</v>
      </c>
      <c r="G62" s="96">
        <v>27685.213750000003</v>
      </c>
      <c r="H62" s="96">
        <v>0</v>
      </c>
      <c r="I62" s="96">
        <v>0</v>
      </c>
      <c r="J62" s="96">
        <v>0</v>
      </c>
      <c r="K62" s="96">
        <v>0</v>
      </c>
      <c r="L62" s="96">
        <v>0</v>
      </c>
      <c r="M62" s="96">
        <v>0</v>
      </c>
      <c r="N62" s="96">
        <v>0</v>
      </c>
      <c r="O62" s="96">
        <v>0</v>
      </c>
      <c r="P62" s="96">
        <v>0</v>
      </c>
      <c r="Q62" s="96">
        <v>0</v>
      </c>
      <c r="R62" s="96">
        <v>0</v>
      </c>
      <c r="S62" s="96">
        <v>0</v>
      </c>
      <c r="T62" s="96">
        <v>0</v>
      </c>
      <c r="U62" s="96">
        <v>0</v>
      </c>
      <c r="V62" s="96">
        <v>0</v>
      </c>
      <c r="W62" s="96">
        <v>0</v>
      </c>
      <c r="X62" s="96">
        <v>0</v>
      </c>
      <c r="Y62" s="96">
        <v>0</v>
      </c>
      <c r="Z62" s="96">
        <v>0</v>
      </c>
      <c r="AA62" s="96">
        <v>0</v>
      </c>
      <c r="AB62" s="96">
        <v>0</v>
      </c>
      <c r="AC62" s="96">
        <v>0</v>
      </c>
      <c r="AD62" s="96">
        <v>0</v>
      </c>
      <c r="AE62" s="96">
        <v>0</v>
      </c>
      <c r="AF62" s="96">
        <v>0</v>
      </c>
      <c r="AG62" s="96">
        <v>0</v>
      </c>
      <c r="AH62" s="96">
        <v>0</v>
      </c>
      <c r="AI62" s="96">
        <v>0</v>
      </c>
      <c r="AJ62" s="96">
        <v>0</v>
      </c>
      <c r="AK62" s="96">
        <v>0</v>
      </c>
      <c r="AL62" s="99">
        <f t="shared" si="1"/>
        <v>27685.213750000003</v>
      </c>
      <c r="AM62" s="354"/>
      <c r="AR62" s="216">
        <v>700</v>
      </c>
      <c r="AS62" s="216">
        <v>717</v>
      </c>
      <c r="AT62" s="96">
        <f>+SUMIFS('[1]5'!$M:$M,'[1]5'!$C:$C,$AS62)</f>
        <v>27685.213750000003</v>
      </c>
      <c r="AU62" s="96">
        <f t="shared" si="0"/>
        <v>0</v>
      </c>
      <c r="AW62" s="135" t="s">
        <v>535</v>
      </c>
      <c r="AX62" s="135" t="s">
        <v>535</v>
      </c>
      <c r="AY62" s="135" t="s">
        <v>535</v>
      </c>
      <c r="AZ62" s="135" t="s">
        <v>535</v>
      </c>
      <c r="BA62" s="135" t="s">
        <v>535</v>
      </c>
      <c r="BB62" s="135" t="s">
        <v>535</v>
      </c>
      <c r="BC62" s="135" t="s">
        <v>535</v>
      </c>
      <c r="BD62" s="135" t="s">
        <v>535</v>
      </c>
      <c r="BE62" s="135" t="s">
        <v>535</v>
      </c>
      <c r="BF62" s="135" t="s">
        <v>535</v>
      </c>
      <c r="BG62" s="135" t="s">
        <v>535</v>
      </c>
      <c r="BH62" s="135" t="s">
        <v>535</v>
      </c>
      <c r="BI62" s="135" t="s">
        <v>535</v>
      </c>
      <c r="BJ62" s="135" t="s">
        <v>535</v>
      </c>
    </row>
    <row r="63" spans="1:62" s="129" customFormat="1" x14ac:dyDescent="0.25">
      <c r="A63" s="356"/>
      <c r="B63" s="213" t="s">
        <v>651</v>
      </c>
      <c r="C63" s="214" t="s">
        <v>653</v>
      </c>
      <c r="D63" s="351"/>
      <c r="E63" s="96">
        <v>0</v>
      </c>
      <c r="F63" s="96">
        <v>0</v>
      </c>
      <c r="G63" s="96">
        <v>3398.4940000000001</v>
      </c>
      <c r="H63" s="96">
        <v>0</v>
      </c>
      <c r="I63" s="96">
        <v>0</v>
      </c>
      <c r="J63" s="96">
        <v>0</v>
      </c>
      <c r="K63" s="96">
        <v>0</v>
      </c>
      <c r="L63" s="96">
        <v>0</v>
      </c>
      <c r="M63" s="96">
        <v>0</v>
      </c>
      <c r="N63" s="96">
        <v>0</v>
      </c>
      <c r="O63" s="96">
        <v>0</v>
      </c>
      <c r="P63" s="96">
        <v>0</v>
      </c>
      <c r="Q63" s="96">
        <v>0</v>
      </c>
      <c r="R63" s="96">
        <v>0</v>
      </c>
      <c r="S63" s="96">
        <v>0</v>
      </c>
      <c r="T63" s="96">
        <v>0</v>
      </c>
      <c r="U63" s="96">
        <v>0</v>
      </c>
      <c r="V63" s="96">
        <v>0</v>
      </c>
      <c r="W63" s="96">
        <v>0</v>
      </c>
      <c r="X63" s="96">
        <v>0</v>
      </c>
      <c r="Y63" s="96">
        <v>0</v>
      </c>
      <c r="Z63" s="96">
        <v>0</v>
      </c>
      <c r="AA63" s="96">
        <v>0</v>
      </c>
      <c r="AB63" s="96">
        <v>0</v>
      </c>
      <c r="AC63" s="96">
        <v>0</v>
      </c>
      <c r="AD63" s="96">
        <v>0</v>
      </c>
      <c r="AE63" s="96">
        <v>0</v>
      </c>
      <c r="AF63" s="96">
        <v>0</v>
      </c>
      <c r="AG63" s="96">
        <v>0</v>
      </c>
      <c r="AH63" s="96">
        <v>0</v>
      </c>
      <c r="AI63" s="96">
        <v>0</v>
      </c>
      <c r="AJ63" s="96">
        <v>0</v>
      </c>
      <c r="AK63" s="96">
        <v>0</v>
      </c>
      <c r="AL63" s="99">
        <f t="shared" si="1"/>
        <v>3398.4940000000001</v>
      </c>
      <c r="AM63" s="354"/>
      <c r="AR63" s="216">
        <v>700</v>
      </c>
      <c r="AS63" s="216">
        <v>718</v>
      </c>
      <c r="AT63" s="96">
        <f>+SUMIFS('[1]5'!$M:$M,'[1]5'!$C:$C,$AS63)</f>
        <v>3398.4940000000001</v>
      </c>
      <c r="AU63" s="96">
        <f t="shared" si="0"/>
        <v>0</v>
      </c>
      <c r="AW63" s="135" t="s">
        <v>535</v>
      </c>
      <c r="AX63" s="135" t="s">
        <v>535</v>
      </c>
      <c r="AY63" s="135" t="s">
        <v>535</v>
      </c>
      <c r="AZ63" s="135" t="s">
        <v>535</v>
      </c>
      <c r="BA63" s="135" t="s">
        <v>535</v>
      </c>
      <c r="BB63" s="135" t="s">
        <v>535</v>
      </c>
      <c r="BC63" s="135" t="s">
        <v>535</v>
      </c>
      <c r="BD63" s="135" t="s">
        <v>535</v>
      </c>
      <c r="BE63" s="135" t="s">
        <v>535</v>
      </c>
      <c r="BF63" s="135" t="s">
        <v>535</v>
      </c>
      <c r="BG63" s="135" t="s">
        <v>535</v>
      </c>
      <c r="BH63" s="135" t="s">
        <v>535</v>
      </c>
      <c r="BI63" s="135" t="s">
        <v>535</v>
      </c>
      <c r="BJ63" s="135" t="s">
        <v>535</v>
      </c>
    </row>
    <row r="64" spans="1:62" s="129" customFormat="1" x14ac:dyDescent="0.25">
      <c r="A64" s="356"/>
      <c r="B64" s="213" t="s">
        <v>654</v>
      </c>
      <c r="C64" s="214" t="s">
        <v>655</v>
      </c>
      <c r="D64" s="351"/>
      <c r="E64" s="96">
        <v>0</v>
      </c>
      <c r="F64" s="96">
        <v>0</v>
      </c>
      <c r="G64" s="96">
        <v>1021.5593333333335</v>
      </c>
      <c r="H64" s="96">
        <v>0</v>
      </c>
      <c r="I64" s="96">
        <v>0</v>
      </c>
      <c r="J64" s="96">
        <v>0</v>
      </c>
      <c r="K64" s="96">
        <v>0</v>
      </c>
      <c r="L64" s="96">
        <v>0</v>
      </c>
      <c r="M64" s="96">
        <v>0</v>
      </c>
      <c r="N64" s="96">
        <v>0</v>
      </c>
      <c r="O64" s="96">
        <v>0</v>
      </c>
      <c r="P64" s="96">
        <v>0</v>
      </c>
      <c r="Q64" s="96">
        <v>0</v>
      </c>
      <c r="R64" s="96">
        <v>0</v>
      </c>
      <c r="S64" s="96">
        <v>0</v>
      </c>
      <c r="T64" s="96">
        <v>0</v>
      </c>
      <c r="U64" s="96">
        <v>0</v>
      </c>
      <c r="V64" s="96">
        <v>0</v>
      </c>
      <c r="W64" s="96">
        <v>0</v>
      </c>
      <c r="X64" s="96">
        <v>0</v>
      </c>
      <c r="Y64" s="96">
        <v>0</v>
      </c>
      <c r="Z64" s="96">
        <v>0</v>
      </c>
      <c r="AA64" s="96">
        <v>0</v>
      </c>
      <c r="AB64" s="96">
        <v>0</v>
      </c>
      <c r="AC64" s="96">
        <v>0</v>
      </c>
      <c r="AD64" s="96">
        <v>0</v>
      </c>
      <c r="AE64" s="96">
        <v>0</v>
      </c>
      <c r="AF64" s="96">
        <v>0</v>
      </c>
      <c r="AG64" s="96">
        <v>0</v>
      </c>
      <c r="AH64" s="96">
        <v>0</v>
      </c>
      <c r="AI64" s="96">
        <v>0</v>
      </c>
      <c r="AJ64" s="96">
        <v>0</v>
      </c>
      <c r="AK64" s="96">
        <v>0</v>
      </c>
      <c r="AL64" s="99">
        <f t="shared" si="1"/>
        <v>1021.5593333333335</v>
      </c>
      <c r="AM64" s="354"/>
      <c r="AR64" s="216">
        <v>700</v>
      </c>
      <c r="AS64" s="216">
        <v>719</v>
      </c>
      <c r="AT64" s="96">
        <f>+SUMIFS('[1]5'!$M:$M,'[1]5'!$C:$C,$AS64)</f>
        <v>1021.5593333333335</v>
      </c>
      <c r="AU64" s="96">
        <f t="shared" si="0"/>
        <v>0</v>
      </c>
      <c r="AW64" s="135" t="s">
        <v>535</v>
      </c>
      <c r="AX64" s="135" t="s">
        <v>535</v>
      </c>
      <c r="AY64" s="135" t="s">
        <v>535</v>
      </c>
      <c r="AZ64" s="135" t="s">
        <v>535</v>
      </c>
      <c r="BA64" s="135" t="s">
        <v>535</v>
      </c>
      <c r="BB64" s="135" t="s">
        <v>535</v>
      </c>
      <c r="BC64" s="135" t="s">
        <v>535</v>
      </c>
      <c r="BD64" s="135" t="s">
        <v>535</v>
      </c>
      <c r="BE64" s="135" t="s">
        <v>535</v>
      </c>
      <c r="BF64" s="135" t="s">
        <v>535</v>
      </c>
      <c r="BG64" s="135" t="s">
        <v>535</v>
      </c>
      <c r="BH64" s="135" t="s">
        <v>535</v>
      </c>
      <c r="BI64" s="135" t="s">
        <v>535</v>
      </c>
      <c r="BJ64" s="135" t="s">
        <v>535</v>
      </c>
    </row>
    <row r="65" spans="1:62" s="129" customFormat="1" x14ac:dyDescent="0.25">
      <c r="A65" s="356"/>
      <c r="B65" s="213" t="s">
        <v>656</v>
      </c>
      <c r="C65" s="214" t="s">
        <v>657</v>
      </c>
      <c r="D65" s="351"/>
      <c r="E65" s="96">
        <v>0</v>
      </c>
      <c r="F65" s="96">
        <v>0</v>
      </c>
      <c r="G65" s="96">
        <v>11787.428388888889</v>
      </c>
      <c r="H65" s="96">
        <v>0</v>
      </c>
      <c r="I65" s="96">
        <v>0</v>
      </c>
      <c r="J65" s="96">
        <v>0</v>
      </c>
      <c r="K65" s="96">
        <v>0</v>
      </c>
      <c r="L65" s="96">
        <v>0</v>
      </c>
      <c r="M65" s="96">
        <v>0</v>
      </c>
      <c r="N65" s="96">
        <v>0</v>
      </c>
      <c r="O65" s="96">
        <v>0</v>
      </c>
      <c r="P65" s="96">
        <v>0</v>
      </c>
      <c r="Q65" s="96">
        <v>0</v>
      </c>
      <c r="R65" s="96">
        <v>0</v>
      </c>
      <c r="S65" s="96">
        <v>0</v>
      </c>
      <c r="T65" s="96">
        <v>0</v>
      </c>
      <c r="U65" s="96">
        <v>0</v>
      </c>
      <c r="V65" s="96">
        <v>0</v>
      </c>
      <c r="W65" s="96">
        <v>0</v>
      </c>
      <c r="X65" s="96">
        <v>0</v>
      </c>
      <c r="Y65" s="96">
        <v>0</v>
      </c>
      <c r="Z65" s="96">
        <v>0</v>
      </c>
      <c r="AA65" s="96">
        <v>0</v>
      </c>
      <c r="AB65" s="96">
        <v>0</v>
      </c>
      <c r="AC65" s="96">
        <v>0</v>
      </c>
      <c r="AD65" s="96">
        <v>0</v>
      </c>
      <c r="AE65" s="96">
        <v>0</v>
      </c>
      <c r="AF65" s="96">
        <v>0</v>
      </c>
      <c r="AG65" s="96">
        <v>0</v>
      </c>
      <c r="AH65" s="96">
        <v>0</v>
      </c>
      <c r="AI65" s="96">
        <v>0</v>
      </c>
      <c r="AJ65" s="96">
        <v>0</v>
      </c>
      <c r="AK65" s="96">
        <v>0</v>
      </c>
      <c r="AL65" s="99">
        <f t="shared" si="1"/>
        <v>11787.428388888889</v>
      </c>
      <c r="AM65" s="354"/>
      <c r="AR65" s="216">
        <v>700</v>
      </c>
      <c r="AS65" s="216">
        <v>720</v>
      </c>
      <c r="AT65" s="96">
        <f>+SUMIFS('[1]5'!$M:$M,'[1]5'!$C:$C,$AS65)</f>
        <v>11787.428388888889</v>
      </c>
      <c r="AU65" s="96">
        <f t="shared" si="0"/>
        <v>0</v>
      </c>
      <c r="AW65" s="135" t="s">
        <v>535</v>
      </c>
      <c r="AX65" s="135" t="s">
        <v>535</v>
      </c>
      <c r="AY65" s="135" t="s">
        <v>535</v>
      </c>
      <c r="AZ65" s="135" t="s">
        <v>535</v>
      </c>
      <c r="BA65" s="135" t="s">
        <v>535</v>
      </c>
      <c r="BB65" s="135" t="s">
        <v>535</v>
      </c>
      <c r="BC65" s="135" t="s">
        <v>535</v>
      </c>
      <c r="BD65" s="135" t="s">
        <v>535</v>
      </c>
      <c r="BE65" s="135" t="s">
        <v>535</v>
      </c>
      <c r="BF65" s="135" t="s">
        <v>535</v>
      </c>
      <c r="BG65" s="135" t="s">
        <v>535</v>
      </c>
      <c r="BH65" s="135" t="s">
        <v>535</v>
      </c>
      <c r="BI65" s="135" t="s">
        <v>535</v>
      </c>
      <c r="BJ65" s="135" t="s">
        <v>535</v>
      </c>
    </row>
    <row r="66" spans="1:62" s="129" customFormat="1" x14ac:dyDescent="0.25">
      <c r="A66" s="356"/>
      <c r="B66" s="213" t="s">
        <v>658</v>
      </c>
      <c r="C66" s="214" t="s">
        <v>659</v>
      </c>
      <c r="D66" s="351"/>
      <c r="E66" s="96">
        <v>0</v>
      </c>
      <c r="F66" s="96">
        <v>0</v>
      </c>
      <c r="G66" s="96">
        <v>3412.6908650793653</v>
      </c>
      <c r="H66" s="96">
        <v>0</v>
      </c>
      <c r="I66" s="96">
        <v>0</v>
      </c>
      <c r="J66" s="96">
        <v>0</v>
      </c>
      <c r="K66" s="96">
        <v>0</v>
      </c>
      <c r="L66" s="96">
        <v>0</v>
      </c>
      <c r="M66" s="96">
        <v>0</v>
      </c>
      <c r="N66" s="96">
        <v>0</v>
      </c>
      <c r="O66" s="96">
        <v>0</v>
      </c>
      <c r="P66" s="96">
        <v>0</v>
      </c>
      <c r="Q66" s="96">
        <v>0</v>
      </c>
      <c r="R66" s="96">
        <v>0</v>
      </c>
      <c r="S66" s="96">
        <v>0</v>
      </c>
      <c r="T66" s="96">
        <v>0</v>
      </c>
      <c r="U66" s="96">
        <v>0</v>
      </c>
      <c r="V66" s="96">
        <v>0</v>
      </c>
      <c r="W66" s="96">
        <v>0</v>
      </c>
      <c r="X66" s="96">
        <v>0</v>
      </c>
      <c r="Y66" s="96">
        <v>0</v>
      </c>
      <c r="Z66" s="96">
        <v>0</v>
      </c>
      <c r="AA66" s="96">
        <v>0</v>
      </c>
      <c r="AB66" s="96">
        <v>0</v>
      </c>
      <c r="AC66" s="96">
        <v>0</v>
      </c>
      <c r="AD66" s="96">
        <v>0</v>
      </c>
      <c r="AE66" s="96">
        <v>0</v>
      </c>
      <c r="AF66" s="96">
        <v>0</v>
      </c>
      <c r="AG66" s="96">
        <v>0</v>
      </c>
      <c r="AH66" s="96">
        <v>0</v>
      </c>
      <c r="AI66" s="96">
        <v>0</v>
      </c>
      <c r="AJ66" s="96">
        <v>0</v>
      </c>
      <c r="AK66" s="96">
        <v>0</v>
      </c>
      <c r="AL66" s="99">
        <f t="shared" si="1"/>
        <v>3412.6908650793653</v>
      </c>
      <c r="AM66" s="354"/>
      <c r="AR66" s="216">
        <v>700</v>
      </c>
      <c r="AS66" s="216">
        <v>721</v>
      </c>
      <c r="AT66" s="96">
        <f>+SUMIFS('[1]5'!$M:$M,'[1]5'!$C:$C,$AS66)</f>
        <v>3412.6908650793653</v>
      </c>
      <c r="AU66" s="96">
        <f t="shared" si="0"/>
        <v>0</v>
      </c>
      <c r="AW66" s="135" t="s">
        <v>535</v>
      </c>
      <c r="AX66" s="135" t="s">
        <v>535</v>
      </c>
      <c r="AY66" s="135" t="s">
        <v>535</v>
      </c>
      <c r="AZ66" s="135" t="s">
        <v>535</v>
      </c>
      <c r="BA66" s="135" t="s">
        <v>535</v>
      </c>
      <c r="BB66" s="135" t="s">
        <v>535</v>
      </c>
      <c r="BC66" s="135" t="s">
        <v>535</v>
      </c>
      <c r="BD66" s="135" t="s">
        <v>535</v>
      </c>
      <c r="BE66" s="135" t="s">
        <v>535</v>
      </c>
      <c r="BF66" s="135" t="s">
        <v>535</v>
      </c>
      <c r="BG66" s="135" t="s">
        <v>535</v>
      </c>
      <c r="BH66" s="135" t="s">
        <v>535</v>
      </c>
      <c r="BI66" s="135" t="s">
        <v>535</v>
      </c>
      <c r="BJ66" s="135" t="s">
        <v>535</v>
      </c>
    </row>
    <row r="67" spans="1:62" s="129" customFormat="1" x14ac:dyDescent="0.25">
      <c r="A67" s="356"/>
      <c r="B67" s="213" t="s">
        <v>660</v>
      </c>
      <c r="C67" s="214" t="s">
        <v>661</v>
      </c>
      <c r="D67" s="351"/>
      <c r="E67" s="96">
        <v>0</v>
      </c>
      <c r="F67" s="96">
        <v>0</v>
      </c>
      <c r="G67" s="96">
        <v>0</v>
      </c>
      <c r="H67" s="96">
        <v>0</v>
      </c>
      <c r="I67" s="96">
        <v>0</v>
      </c>
      <c r="J67" s="96">
        <v>0</v>
      </c>
      <c r="K67" s="96">
        <v>0</v>
      </c>
      <c r="L67" s="96">
        <v>0</v>
      </c>
      <c r="M67" s="96">
        <v>0</v>
      </c>
      <c r="N67" s="96">
        <v>0</v>
      </c>
      <c r="O67" s="96">
        <v>0</v>
      </c>
      <c r="P67" s="96">
        <v>0</v>
      </c>
      <c r="Q67" s="96">
        <v>0</v>
      </c>
      <c r="R67" s="96">
        <v>0</v>
      </c>
      <c r="S67" s="96">
        <v>0</v>
      </c>
      <c r="T67" s="96">
        <v>0</v>
      </c>
      <c r="U67" s="96">
        <v>0</v>
      </c>
      <c r="V67" s="96">
        <v>0</v>
      </c>
      <c r="W67" s="96">
        <v>0</v>
      </c>
      <c r="X67" s="96">
        <v>0</v>
      </c>
      <c r="Y67" s="96">
        <v>0</v>
      </c>
      <c r="Z67" s="96">
        <v>0</v>
      </c>
      <c r="AA67" s="96">
        <v>0</v>
      </c>
      <c r="AB67" s="96">
        <v>0</v>
      </c>
      <c r="AC67" s="96">
        <v>0</v>
      </c>
      <c r="AD67" s="96">
        <v>0</v>
      </c>
      <c r="AE67" s="96">
        <v>0</v>
      </c>
      <c r="AF67" s="96">
        <v>0</v>
      </c>
      <c r="AG67" s="96">
        <v>0</v>
      </c>
      <c r="AH67" s="96">
        <v>0</v>
      </c>
      <c r="AI67" s="96">
        <v>0</v>
      </c>
      <c r="AJ67" s="96">
        <v>0</v>
      </c>
      <c r="AK67" s="96">
        <v>0</v>
      </c>
      <c r="AL67" s="99">
        <f t="shared" si="1"/>
        <v>0</v>
      </c>
      <c r="AM67" s="354"/>
      <c r="AR67" s="216">
        <v>700</v>
      </c>
      <c r="AS67" s="216">
        <v>722</v>
      </c>
      <c r="AT67" s="96">
        <f>+SUMIFS('[1]5'!$M:$M,'[1]5'!$C:$C,$AS67)</f>
        <v>0</v>
      </c>
      <c r="AU67" s="96">
        <f t="shared" si="0"/>
        <v>0</v>
      </c>
      <c r="AW67" s="135" t="s">
        <v>535</v>
      </c>
      <c r="AX67" s="135" t="s">
        <v>535</v>
      </c>
      <c r="AY67" s="135" t="s">
        <v>535</v>
      </c>
      <c r="AZ67" s="135" t="s">
        <v>535</v>
      </c>
      <c r="BA67" s="135" t="s">
        <v>535</v>
      </c>
      <c r="BB67" s="135" t="s">
        <v>535</v>
      </c>
      <c r="BC67" s="135" t="s">
        <v>535</v>
      </c>
      <c r="BD67" s="135" t="s">
        <v>535</v>
      </c>
      <c r="BE67" s="135" t="s">
        <v>535</v>
      </c>
      <c r="BF67" s="135" t="s">
        <v>535</v>
      </c>
      <c r="BG67" s="135" t="s">
        <v>535</v>
      </c>
      <c r="BH67" s="135" t="s">
        <v>535</v>
      </c>
      <c r="BI67" s="135" t="s">
        <v>535</v>
      </c>
      <c r="BJ67" s="135" t="s">
        <v>535</v>
      </c>
    </row>
    <row r="68" spans="1:62" s="129" customFormat="1" x14ac:dyDescent="0.25">
      <c r="A68" s="356"/>
      <c r="B68" s="213" t="s">
        <v>662</v>
      </c>
      <c r="C68" s="214" t="s">
        <v>663</v>
      </c>
      <c r="D68" s="351"/>
      <c r="E68" s="96">
        <v>0</v>
      </c>
      <c r="F68" s="96">
        <v>0</v>
      </c>
      <c r="G68" s="96">
        <v>0</v>
      </c>
      <c r="H68" s="96">
        <v>0</v>
      </c>
      <c r="I68" s="96">
        <v>0</v>
      </c>
      <c r="J68" s="96">
        <v>0</v>
      </c>
      <c r="K68" s="96">
        <v>0</v>
      </c>
      <c r="L68" s="96">
        <v>0</v>
      </c>
      <c r="M68" s="96">
        <v>0</v>
      </c>
      <c r="N68" s="96">
        <v>0</v>
      </c>
      <c r="O68" s="96">
        <v>0</v>
      </c>
      <c r="P68" s="96">
        <v>0</v>
      </c>
      <c r="Q68" s="96">
        <v>0</v>
      </c>
      <c r="R68" s="96">
        <v>0</v>
      </c>
      <c r="S68" s="96">
        <v>0</v>
      </c>
      <c r="T68" s="96">
        <v>0</v>
      </c>
      <c r="U68" s="96">
        <v>0</v>
      </c>
      <c r="V68" s="96">
        <v>0</v>
      </c>
      <c r="W68" s="96">
        <v>0</v>
      </c>
      <c r="X68" s="96">
        <v>0</v>
      </c>
      <c r="Y68" s="96">
        <v>0</v>
      </c>
      <c r="Z68" s="96">
        <v>0</v>
      </c>
      <c r="AA68" s="96">
        <v>0</v>
      </c>
      <c r="AB68" s="96">
        <v>0</v>
      </c>
      <c r="AC68" s="96">
        <v>0</v>
      </c>
      <c r="AD68" s="96">
        <v>0</v>
      </c>
      <c r="AE68" s="96">
        <v>0</v>
      </c>
      <c r="AF68" s="96">
        <v>0</v>
      </c>
      <c r="AG68" s="96">
        <v>0</v>
      </c>
      <c r="AH68" s="96">
        <v>0</v>
      </c>
      <c r="AI68" s="96">
        <v>0</v>
      </c>
      <c r="AJ68" s="96">
        <v>0</v>
      </c>
      <c r="AK68" s="96">
        <v>0</v>
      </c>
      <c r="AL68" s="99">
        <f t="shared" si="1"/>
        <v>0</v>
      </c>
      <c r="AM68" s="354"/>
      <c r="AR68" s="216">
        <v>700</v>
      </c>
      <c r="AS68" s="216">
        <v>723</v>
      </c>
      <c r="AT68" s="96">
        <f>+SUMIFS('[1]5'!$M:$M,'[1]5'!$C:$C,$AS68)</f>
        <v>0</v>
      </c>
      <c r="AU68" s="96">
        <f t="shared" si="0"/>
        <v>0</v>
      </c>
      <c r="AW68" s="135" t="s">
        <v>535</v>
      </c>
      <c r="AX68" s="135" t="s">
        <v>535</v>
      </c>
      <c r="AY68" s="135" t="s">
        <v>535</v>
      </c>
      <c r="AZ68" s="135" t="s">
        <v>535</v>
      </c>
      <c r="BA68" s="135" t="s">
        <v>535</v>
      </c>
      <c r="BB68" s="135" t="s">
        <v>535</v>
      </c>
      <c r="BC68" s="135" t="s">
        <v>535</v>
      </c>
      <c r="BD68" s="135" t="s">
        <v>535</v>
      </c>
      <c r="BE68" s="135" t="s">
        <v>535</v>
      </c>
      <c r="BF68" s="135" t="s">
        <v>535</v>
      </c>
      <c r="BG68" s="135" t="s">
        <v>535</v>
      </c>
      <c r="BH68" s="135" t="s">
        <v>535</v>
      </c>
      <c r="BI68" s="135" t="s">
        <v>535</v>
      </c>
      <c r="BJ68" s="135" t="s">
        <v>535</v>
      </c>
    </row>
    <row r="69" spans="1:62" s="129" customFormat="1" x14ac:dyDescent="0.25">
      <c r="A69" s="356"/>
      <c r="B69" s="213" t="s">
        <v>664</v>
      </c>
      <c r="C69" s="214" t="s">
        <v>665</v>
      </c>
      <c r="D69" s="351"/>
      <c r="E69" s="96">
        <v>0</v>
      </c>
      <c r="F69" s="96">
        <v>0</v>
      </c>
      <c r="G69" s="96">
        <v>15610.230476190478</v>
      </c>
      <c r="H69" s="96">
        <v>0</v>
      </c>
      <c r="I69" s="96">
        <v>0</v>
      </c>
      <c r="J69" s="96">
        <v>0</v>
      </c>
      <c r="K69" s="96">
        <v>0</v>
      </c>
      <c r="L69" s="96">
        <v>0</v>
      </c>
      <c r="M69" s="96">
        <v>0</v>
      </c>
      <c r="N69" s="96">
        <v>0</v>
      </c>
      <c r="O69" s="96">
        <v>0</v>
      </c>
      <c r="P69" s="96">
        <v>0</v>
      </c>
      <c r="Q69" s="96">
        <v>0</v>
      </c>
      <c r="R69" s="96">
        <v>0</v>
      </c>
      <c r="S69" s="96">
        <v>0</v>
      </c>
      <c r="T69" s="96">
        <v>0</v>
      </c>
      <c r="U69" s="96">
        <v>0</v>
      </c>
      <c r="V69" s="96">
        <v>0</v>
      </c>
      <c r="W69" s="96">
        <v>0</v>
      </c>
      <c r="X69" s="96">
        <v>0</v>
      </c>
      <c r="Y69" s="96">
        <v>0</v>
      </c>
      <c r="Z69" s="96">
        <v>0</v>
      </c>
      <c r="AA69" s="96">
        <v>0</v>
      </c>
      <c r="AB69" s="96">
        <v>0</v>
      </c>
      <c r="AC69" s="96">
        <v>0</v>
      </c>
      <c r="AD69" s="96">
        <v>0</v>
      </c>
      <c r="AE69" s="96">
        <v>0</v>
      </c>
      <c r="AF69" s="96">
        <v>0</v>
      </c>
      <c r="AG69" s="96">
        <v>0</v>
      </c>
      <c r="AH69" s="96">
        <v>0</v>
      </c>
      <c r="AI69" s="96">
        <v>0</v>
      </c>
      <c r="AJ69" s="96">
        <v>0</v>
      </c>
      <c r="AK69" s="96">
        <v>0</v>
      </c>
      <c r="AL69" s="99">
        <f t="shared" si="1"/>
        <v>15610.230476190478</v>
      </c>
      <c r="AM69" s="354"/>
      <c r="AR69" s="216">
        <v>700</v>
      </c>
      <c r="AS69" s="216">
        <v>724</v>
      </c>
      <c r="AT69" s="96">
        <f>+SUMIFS('[1]5'!$M:$M,'[1]5'!$C:$C,$AS69)</f>
        <v>15610.230476190476</v>
      </c>
      <c r="AU69" s="96">
        <f t="shared" si="0"/>
        <v>0</v>
      </c>
      <c r="AW69" s="135" t="s">
        <v>535</v>
      </c>
      <c r="AX69" s="135" t="s">
        <v>535</v>
      </c>
      <c r="AY69" s="135" t="s">
        <v>535</v>
      </c>
      <c r="AZ69" s="135" t="s">
        <v>535</v>
      </c>
      <c r="BA69" s="135" t="s">
        <v>535</v>
      </c>
      <c r="BB69" s="135" t="s">
        <v>535</v>
      </c>
      <c r="BC69" s="135" t="s">
        <v>535</v>
      </c>
      <c r="BD69" s="135" t="s">
        <v>535</v>
      </c>
      <c r="BE69" s="135" t="s">
        <v>535</v>
      </c>
      <c r="BF69" s="135" t="s">
        <v>535</v>
      </c>
      <c r="BG69" s="135" t="s">
        <v>535</v>
      </c>
      <c r="BH69" s="135" t="s">
        <v>535</v>
      </c>
      <c r="BI69" s="135" t="s">
        <v>535</v>
      </c>
      <c r="BJ69" s="135" t="s">
        <v>535</v>
      </c>
    </row>
    <row r="70" spans="1:62" s="129" customFormat="1" x14ac:dyDescent="0.25">
      <c r="A70" s="356"/>
      <c r="B70" s="213" t="s">
        <v>666</v>
      </c>
      <c r="C70" s="218" t="s">
        <v>667</v>
      </c>
      <c r="D70" s="351"/>
      <c r="E70" s="96">
        <v>0</v>
      </c>
      <c r="F70" s="96">
        <v>0</v>
      </c>
      <c r="G70" s="96">
        <v>227.27333333333331</v>
      </c>
      <c r="H70" s="96">
        <v>0</v>
      </c>
      <c r="I70" s="96">
        <v>0</v>
      </c>
      <c r="J70" s="96">
        <v>0</v>
      </c>
      <c r="K70" s="96">
        <v>0</v>
      </c>
      <c r="L70" s="96">
        <v>0</v>
      </c>
      <c r="M70" s="96">
        <v>0</v>
      </c>
      <c r="N70" s="96">
        <v>0</v>
      </c>
      <c r="O70" s="96">
        <v>0</v>
      </c>
      <c r="P70" s="96">
        <v>0</v>
      </c>
      <c r="Q70" s="96">
        <v>0</v>
      </c>
      <c r="R70" s="96">
        <v>0</v>
      </c>
      <c r="S70" s="96">
        <v>0</v>
      </c>
      <c r="T70" s="96">
        <v>0</v>
      </c>
      <c r="U70" s="96">
        <v>0</v>
      </c>
      <c r="V70" s="96">
        <v>0</v>
      </c>
      <c r="W70" s="96">
        <v>0</v>
      </c>
      <c r="X70" s="96">
        <v>0</v>
      </c>
      <c r="Y70" s="96">
        <v>0</v>
      </c>
      <c r="Z70" s="96">
        <v>0</v>
      </c>
      <c r="AA70" s="96">
        <v>0</v>
      </c>
      <c r="AB70" s="96">
        <v>0</v>
      </c>
      <c r="AC70" s="96">
        <v>0</v>
      </c>
      <c r="AD70" s="96">
        <v>0</v>
      </c>
      <c r="AE70" s="96">
        <v>0</v>
      </c>
      <c r="AF70" s="96">
        <v>0</v>
      </c>
      <c r="AG70" s="96">
        <v>0</v>
      </c>
      <c r="AH70" s="96">
        <v>0</v>
      </c>
      <c r="AI70" s="96">
        <v>0</v>
      </c>
      <c r="AJ70" s="96">
        <v>0</v>
      </c>
      <c r="AK70" s="96">
        <v>0</v>
      </c>
      <c r="AL70" s="99">
        <f t="shared" si="1"/>
        <v>227.27333333333331</v>
      </c>
      <c r="AM70" s="354"/>
      <c r="AR70" s="216">
        <v>700</v>
      </c>
      <c r="AS70" s="216">
        <v>725</v>
      </c>
      <c r="AT70" s="96">
        <f>+SUMIFS('[1]5'!$M:$M,'[1]5'!$C:$C,$AS70)</f>
        <v>227.27333333333331</v>
      </c>
      <c r="AU70" s="96">
        <f t="shared" si="0"/>
        <v>0</v>
      </c>
      <c r="AW70" s="135" t="s">
        <v>535</v>
      </c>
      <c r="AX70" s="135" t="s">
        <v>535</v>
      </c>
      <c r="AY70" s="135" t="s">
        <v>535</v>
      </c>
      <c r="AZ70" s="135" t="s">
        <v>535</v>
      </c>
      <c r="BA70" s="135" t="s">
        <v>535</v>
      </c>
      <c r="BB70" s="135" t="s">
        <v>535</v>
      </c>
      <c r="BC70" s="135" t="s">
        <v>535</v>
      </c>
      <c r="BD70" s="135" t="s">
        <v>535</v>
      </c>
      <c r="BE70" s="135" t="s">
        <v>535</v>
      </c>
      <c r="BF70" s="135" t="s">
        <v>535</v>
      </c>
      <c r="BG70" s="135" t="s">
        <v>535</v>
      </c>
      <c r="BH70" s="135" t="s">
        <v>535</v>
      </c>
      <c r="BI70" s="135" t="s">
        <v>535</v>
      </c>
      <c r="BJ70" s="135" t="s">
        <v>535</v>
      </c>
    </row>
    <row r="71" spans="1:62" s="129" customFormat="1" x14ac:dyDescent="0.25">
      <c r="A71" s="356"/>
      <c r="B71" s="213" t="s">
        <v>668</v>
      </c>
      <c r="C71" s="218" t="s">
        <v>669</v>
      </c>
      <c r="D71" s="351"/>
      <c r="E71" s="96">
        <v>0</v>
      </c>
      <c r="F71" s="96">
        <v>0</v>
      </c>
      <c r="G71" s="96">
        <v>0</v>
      </c>
      <c r="H71" s="96">
        <v>0</v>
      </c>
      <c r="I71" s="96">
        <v>0</v>
      </c>
      <c r="J71" s="96">
        <v>0</v>
      </c>
      <c r="K71" s="96">
        <v>0</v>
      </c>
      <c r="L71" s="96">
        <v>0</v>
      </c>
      <c r="M71" s="96">
        <v>0</v>
      </c>
      <c r="N71" s="96">
        <v>0</v>
      </c>
      <c r="O71" s="96">
        <v>0</v>
      </c>
      <c r="P71" s="96">
        <v>0</v>
      </c>
      <c r="Q71" s="96">
        <v>0</v>
      </c>
      <c r="R71" s="96">
        <v>0</v>
      </c>
      <c r="S71" s="96">
        <v>0</v>
      </c>
      <c r="T71" s="96">
        <v>0</v>
      </c>
      <c r="U71" s="96">
        <v>0</v>
      </c>
      <c r="V71" s="96">
        <v>0</v>
      </c>
      <c r="W71" s="96">
        <v>0</v>
      </c>
      <c r="X71" s="96">
        <v>0</v>
      </c>
      <c r="Y71" s="96">
        <v>0</v>
      </c>
      <c r="Z71" s="96">
        <v>0</v>
      </c>
      <c r="AA71" s="96">
        <v>0</v>
      </c>
      <c r="AB71" s="96">
        <v>0</v>
      </c>
      <c r="AC71" s="96">
        <v>0</v>
      </c>
      <c r="AD71" s="96">
        <v>0</v>
      </c>
      <c r="AE71" s="96">
        <v>0</v>
      </c>
      <c r="AF71" s="96">
        <v>0</v>
      </c>
      <c r="AG71" s="96">
        <v>0</v>
      </c>
      <c r="AH71" s="96">
        <v>0</v>
      </c>
      <c r="AI71" s="96">
        <v>0</v>
      </c>
      <c r="AJ71" s="96">
        <v>0</v>
      </c>
      <c r="AK71" s="96">
        <v>0</v>
      </c>
      <c r="AL71" s="99">
        <f t="shared" si="1"/>
        <v>0</v>
      </c>
      <c r="AM71" s="354"/>
      <c r="AR71" s="216">
        <v>700</v>
      </c>
      <c r="AS71" s="216">
        <v>726</v>
      </c>
      <c r="AT71" s="96">
        <f>+SUMIFS('[1]5'!$M:$M,'[1]5'!$C:$C,$AS71)</f>
        <v>0</v>
      </c>
      <c r="AU71" s="96">
        <f t="shared" si="0"/>
        <v>0</v>
      </c>
      <c r="AW71" s="135" t="s">
        <v>535</v>
      </c>
      <c r="AX71" s="135" t="s">
        <v>535</v>
      </c>
      <c r="AY71" s="135" t="s">
        <v>535</v>
      </c>
      <c r="AZ71" s="135" t="s">
        <v>535</v>
      </c>
      <c r="BA71" s="135" t="s">
        <v>535</v>
      </c>
      <c r="BB71" s="135" t="s">
        <v>535</v>
      </c>
      <c r="BC71" s="135" t="s">
        <v>535</v>
      </c>
      <c r="BD71" s="135" t="s">
        <v>535</v>
      </c>
      <c r="BE71" s="135" t="s">
        <v>535</v>
      </c>
      <c r="BF71" s="135" t="s">
        <v>535</v>
      </c>
      <c r="BG71" s="135" t="s">
        <v>535</v>
      </c>
      <c r="BH71" s="135" t="s">
        <v>535</v>
      </c>
      <c r="BI71" s="135" t="s">
        <v>535</v>
      </c>
      <c r="BJ71" s="135" t="s">
        <v>535</v>
      </c>
    </row>
    <row r="72" spans="1:62" s="129" customFormat="1" x14ac:dyDescent="0.25">
      <c r="A72" s="356"/>
      <c r="B72" s="213" t="s">
        <v>670</v>
      </c>
      <c r="C72" s="218" t="s">
        <v>671</v>
      </c>
      <c r="D72" s="352"/>
      <c r="E72" s="96">
        <v>0</v>
      </c>
      <c r="F72" s="96">
        <v>0</v>
      </c>
      <c r="G72" s="96">
        <v>0</v>
      </c>
      <c r="H72" s="96">
        <v>0</v>
      </c>
      <c r="I72" s="96">
        <v>0</v>
      </c>
      <c r="J72" s="96">
        <v>0</v>
      </c>
      <c r="K72" s="96">
        <v>0</v>
      </c>
      <c r="L72" s="96">
        <v>0</v>
      </c>
      <c r="M72" s="96">
        <v>0</v>
      </c>
      <c r="N72" s="96">
        <v>0</v>
      </c>
      <c r="O72" s="96">
        <v>0</v>
      </c>
      <c r="P72" s="96">
        <v>0</v>
      </c>
      <c r="Q72" s="96">
        <v>0</v>
      </c>
      <c r="R72" s="96">
        <v>0</v>
      </c>
      <c r="S72" s="96">
        <v>0</v>
      </c>
      <c r="T72" s="96">
        <v>0</v>
      </c>
      <c r="U72" s="96">
        <v>0</v>
      </c>
      <c r="V72" s="96">
        <v>0</v>
      </c>
      <c r="W72" s="96">
        <v>0</v>
      </c>
      <c r="X72" s="96">
        <v>0</v>
      </c>
      <c r="Y72" s="96">
        <v>0</v>
      </c>
      <c r="Z72" s="96">
        <v>0</v>
      </c>
      <c r="AA72" s="96">
        <v>0</v>
      </c>
      <c r="AB72" s="96">
        <v>0</v>
      </c>
      <c r="AC72" s="96">
        <v>0</v>
      </c>
      <c r="AD72" s="96">
        <v>0</v>
      </c>
      <c r="AE72" s="96">
        <v>0</v>
      </c>
      <c r="AF72" s="96">
        <v>0</v>
      </c>
      <c r="AG72" s="96">
        <v>0</v>
      </c>
      <c r="AH72" s="96">
        <v>0</v>
      </c>
      <c r="AI72" s="96">
        <v>0</v>
      </c>
      <c r="AJ72" s="96">
        <v>0</v>
      </c>
      <c r="AK72" s="96">
        <v>0</v>
      </c>
      <c r="AL72" s="99">
        <f t="shared" si="1"/>
        <v>0</v>
      </c>
      <c r="AM72" s="354"/>
      <c r="AR72" s="216">
        <v>700</v>
      </c>
      <c r="AS72" s="216">
        <v>727</v>
      </c>
      <c r="AT72" s="96">
        <f>+SUMIFS('[1]5'!$M:$M,'[1]5'!$C:$C,$AS72)</f>
        <v>0</v>
      </c>
      <c r="AU72" s="96">
        <f t="shared" si="0"/>
        <v>0</v>
      </c>
      <c r="AW72" s="135" t="s">
        <v>535</v>
      </c>
      <c r="AX72" s="135" t="s">
        <v>535</v>
      </c>
      <c r="AY72" s="135" t="s">
        <v>535</v>
      </c>
      <c r="AZ72" s="135" t="s">
        <v>535</v>
      </c>
      <c r="BA72" s="135" t="s">
        <v>535</v>
      </c>
      <c r="BB72" s="135" t="s">
        <v>535</v>
      </c>
      <c r="BC72" s="135" t="s">
        <v>535</v>
      </c>
      <c r="BD72" s="135" t="s">
        <v>535</v>
      </c>
      <c r="BE72" s="135" t="s">
        <v>535</v>
      </c>
      <c r="BF72" s="135" t="s">
        <v>535</v>
      </c>
      <c r="BG72" s="135" t="s">
        <v>535</v>
      </c>
      <c r="BH72" s="135" t="s">
        <v>535</v>
      </c>
      <c r="BI72" s="135" t="s">
        <v>535</v>
      </c>
      <c r="BJ72" s="135" t="s">
        <v>535</v>
      </c>
    </row>
    <row r="73" spans="1:62" s="129" customFormat="1" x14ac:dyDescent="0.25">
      <c r="A73" s="356"/>
      <c r="B73" s="206" t="s">
        <v>87</v>
      </c>
      <c r="C73" s="207" t="s">
        <v>88</v>
      </c>
      <c r="D73" s="220"/>
      <c r="E73" s="102">
        <v>0</v>
      </c>
      <c r="F73" s="102"/>
      <c r="G73" s="102"/>
      <c r="H73" s="102"/>
      <c r="I73" s="102"/>
      <c r="J73" s="102"/>
      <c r="K73" s="102">
        <v>0</v>
      </c>
      <c r="L73" s="102">
        <v>0</v>
      </c>
      <c r="M73" s="102">
        <v>0</v>
      </c>
      <c r="N73" s="102">
        <v>0</v>
      </c>
      <c r="O73" s="102">
        <v>0</v>
      </c>
      <c r="P73" s="102">
        <v>0</v>
      </c>
      <c r="Q73" s="102">
        <v>0</v>
      </c>
      <c r="R73" s="102">
        <v>0</v>
      </c>
      <c r="S73" s="102">
        <v>0</v>
      </c>
      <c r="T73" s="102"/>
      <c r="U73" s="102"/>
      <c r="V73" s="102"/>
      <c r="W73" s="102"/>
      <c r="X73" s="102"/>
      <c r="Y73" s="102"/>
      <c r="Z73" s="102"/>
      <c r="AA73" s="102"/>
      <c r="AB73" s="102"/>
      <c r="AC73" s="102">
        <v>0</v>
      </c>
      <c r="AD73" s="102">
        <v>0</v>
      </c>
      <c r="AE73" s="102">
        <v>0</v>
      </c>
      <c r="AF73" s="102">
        <v>0</v>
      </c>
      <c r="AG73" s="102">
        <v>0</v>
      </c>
      <c r="AH73" s="102">
        <v>0</v>
      </c>
      <c r="AI73" s="102"/>
      <c r="AJ73" s="102"/>
      <c r="AK73" s="102"/>
      <c r="AL73" s="98">
        <f t="shared" si="1"/>
        <v>0</v>
      </c>
      <c r="AM73" s="354"/>
      <c r="AR73" s="212">
        <v>800</v>
      </c>
      <c r="AS73" s="212">
        <v>800</v>
      </c>
      <c r="AT73" s="96">
        <f>+SUMIFS('[1]5'!$M:$M,'[1]5'!$C:$C,$AS73)</f>
        <v>0</v>
      </c>
      <c r="AU73" s="96">
        <f t="shared" ref="AU73:AU137" si="2">+AT73-AL73</f>
        <v>0</v>
      </c>
      <c r="AW73" s="135" t="s">
        <v>535</v>
      </c>
      <c r="AX73" s="135" t="s">
        <v>535</v>
      </c>
      <c r="AY73" s="135" t="s">
        <v>535</v>
      </c>
      <c r="AZ73" s="135" t="s">
        <v>535</v>
      </c>
      <c r="BA73" s="135" t="s">
        <v>535</v>
      </c>
      <c r="BB73" s="135" t="s">
        <v>535</v>
      </c>
      <c r="BC73" s="135" t="s">
        <v>535</v>
      </c>
      <c r="BD73" s="135" t="s">
        <v>535</v>
      </c>
      <c r="BE73" s="135" t="s">
        <v>535</v>
      </c>
      <c r="BF73" s="135" t="s">
        <v>535</v>
      </c>
      <c r="BG73" s="135" t="s">
        <v>535</v>
      </c>
      <c r="BH73" s="135" t="s">
        <v>535</v>
      </c>
      <c r="BI73" s="135" t="s">
        <v>535</v>
      </c>
      <c r="BJ73" s="135" t="s">
        <v>535</v>
      </c>
    </row>
    <row r="74" spans="1:62" s="129" customFormat="1" x14ac:dyDescent="0.25">
      <c r="A74" s="356"/>
      <c r="B74" s="213" t="s">
        <v>89</v>
      </c>
      <c r="C74" s="214" t="s">
        <v>90</v>
      </c>
      <c r="D74" s="215" t="s">
        <v>858</v>
      </c>
      <c r="E74" s="96">
        <v>2543.71</v>
      </c>
      <c r="F74" s="96">
        <v>0</v>
      </c>
      <c r="G74" s="96">
        <v>0</v>
      </c>
      <c r="H74" s="96">
        <v>0</v>
      </c>
      <c r="I74" s="96">
        <v>0</v>
      </c>
      <c r="J74" s="96">
        <v>0</v>
      </c>
      <c r="K74" s="96">
        <v>0</v>
      </c>
      <c r="L74" s="96">
        <v>0</v>
      </c>
      <c r="M74" s="96">
        <v>0</v>
      </c>
      <c r="N74" s="96">
        <v>0</v>
      </c>
      <c r="O74" s="96">
        <v>0</v>
      </c>
      <c r="P74" s="96">
        <v>0</v>
      </c>
      <c r="Q74" s="96">
        <v>0</v>
      </c>
      <c r="R74" s="96">
        <v>0</v>
      </c>
      <c r="S74" s="96">
        <v>0</v>
      </c>
      <c r="T74" s="96">
        <v>0</v>
      </c>
      <c r="U74" s="96">
        <v>0</v>
      </c>
      <c r="V74" s="96">
        <v>0</v>
      </c>
      <c r="W74" s="96">
        <v>0</v>
      </c>
      <c r="X74" s="96">
        <v>0</v>
      </c>
      <c r="Y74" s="96">
        <v>0</v>
      </c>
      <c r="Z74" s="96">
        <v>0</v>
      </c>
      <c r="AA74" s="96">
        <v>0</v>
      </c>
      <c r="AB74" s="96">
        <v>0</v>
      </c>
      <c r="AC74" s="96">
        <v>0</v>
      </c>
      <c r="AD74" s="96">
        <v>0</v>
      </c>
      <c r="AE74" s="96">
        <v>0</v>
      </c>
      <c r="AF74" s="96">
        <v>0</v>
      </c>
      <c r="AG74" s="96">
        <v>0</v>
      </c>
      <c r="AH74" s="96">
        <v>0</v>
      </c>
      <c r="AI74" s="96">
        <v>0</v>
      </c>
      <c r="AJ74" s="96">
        <v>0</v>
      </c>
      <c r="AK74" s="96">
        <v>0</v>
      </c>
      <c r="AL74" s="99">
        <f t="shared" ref="AL74:AL137" si="3">SUM(E74:AK74)</f>
        <v>2543.71</v>
      </c>
      <c r="AM74" s="354"/>
      <c r="AR74" s="216">
        <v>800</v>
      </c>
      <c r="AS74" s="216">
        <v>801</v>
      </c>
      <c r="AT74" s="96">
        <f>+SUMIFS('[1]5'!$M:$M,'[1]5'!$C:$C,$AS74)</f>
        <v>2543.71</v>
      </c>
      <c r="AU74" s="96">
        <f t="shared" si="2"/>
        <v>0</v>
      </c>
      <c r="AW74" s="135" t="s">
        <v>535</v>
      </c>
      <c r="AX74" s="135" t="s">
        <v>535</v>
      </c>
      <c r="AY74" s="135" t="s">
        <v>535</v>
      </c>
      <c r="AZ74" s="135" t="s">
        <v>535</v>
      </c>
      <c r="BA74" s="135" t="s">
        <v>535</v>
      </c>
      <c r="BB74" s="135" t="s">
        <v>535</v>
      </c>
      <c r="BC74" s="135" t="s">
        <v>535</v>
      </c>
      <c r="BD74" s="135" t="s">
        <v>535</v>
      </c>
      <c r="BE74" s="135" t="s">
        <v>535</v>
      </c>
      <c r="BF74" s="135" t="s">
        <v>535</v>
      </c>
      <c r="BG74" s="135" t="s">
        <v>535</v>
      </c>
      <c r="BH74" s="135" t="s">
        <v>535</v>
      </c>
      <c r="BI74" s="135" t="s">
        <v>535</v>
      </c>
      <c r="BJ74" s="135" t="s">
        <v>535</v>
      </c>
    </row>
    <row r="75" spans="1:62" s="129" customFormat="1" x14ac:dyDescent="0.25">
      <c r="A75" s="356"/>
      <c r="B75" s="213" t="s">
        <v>91</v>
      </c>
      <c r="C75" s="214" t="s">
        <v>92</v>
      </c>
      <c r="D75" s="215" t="s">
        <v>844</v>
      </c>
      <c r="E75" s="96">
        <v>0</v>
      </c>
      <c r="F75" s="96">
        <v>0</v>
      </c>
      <c r="G75" s="96">
        <v>0</v>
      </c>
      <c r="H75" s="96">
        <v>0</v>
      </c>
      <c r="I75" s="96">
        <v>0</v>
      </c>
      <c r="J75" s="96">
        <v>0</v>
      </c>
      <c r="K75" s="96">
        <v>0</v>
      </c>
      <c r="L75" s="96">
        <v>0</v>
      </c>
      <c r="M75" s="96">
        <v>0</v>
      </c>
      <c r="N75" s="96">
        <v>0</v>
      </c>
      <c r="O75" s="96">
        <v>0</v>
      </c>
      <c r="P75" s="96">
        <v>0</v>
      </c>
      <c r="Q75" s="96">
        <v>0</v>
      </c>
      <c r="R75" s="96">
        <v>0</v>
      </c>
      <c r="S75" s="96">
        <v>0</v>
      </c>
      <c r="T75" s="96">
        <v>0</v>
      </c>
      <c r="U75" s="96">
        <v>0</v>
      </c>
      <c r="V75" s="96">
        <v>0</v>
      </c>
      <c r="W75" s="96">
        <v>0</v>
      </c>
      <c r="X75" s="96">
        <v>0</v>
      </c>
      <c r="Y75" s="96">
        <v>0</v>
      </c>
      <c r="Z75" s="96">
        <v>0</v>
      </c>
      <c r="AA75" s="96">
        <v>0</v>
      </c>
      <c r="AB75" s="96">
        <v>0</v>
      </c>
      <c r="AC75" s="96">
        <v>0</v>
      </c>
      <c r="AD75" s="96">
        <v>0</v>
      </c>
      <c r="AE75" s="96">
        <v>0</v>
      </c>
      <c r="AF75" s="96">
        <v>0</v>
      </c>
      <c r="AG75" s="96">
        <v>0</v>
      </c>
      <c r="AH75" s="96">
        <v>0</v>
      </c>
      <c r="AI75" s="96">
        <v>0</v>
      </c>
      <c r="AJ75" s="96">
        <v>0</v>
      </c>
      <c r="AK75" s="96">
        <v>0</v>
      </c>
      <c r="AL75" s="99">
        <f t="shared" si="3"/>
        <v>0</v>
      </c>
      <c r="AM75" s="354"/>
      <c r="AR75" s="216">
        <v>800</v>
      </c>
      <c r="AS75" s="216">
        <v>802</v>
      </c>
      <c r="AT75" s="96">
        <f>+SUMIFS('[1]5'!$M:$M,'[1]5'!$C:$C,$AS75)</f>
        <v>0</v>
      </c>
      <c r="AU75" s="96">
        <f t="shared" si="2"/>
        <v>0</v>
      </c>
      <c r="AW75" s="135" t="s">
        <v>535</v>
      </c>
      <c r="AX75" s="135" t="s">
        <v>535</v>
      </c>
      <c r="AY75" s="135" t="s">
        <v>535</v>
      </c>
      <c r="AZ75" s="135" t="s">
        <v>535</v>
      </c>
      <c r="BA75" s="135" t="s">
        <v>535</v>
      </c>
      <c r="BB75" s="135" t="s">
        <v>535</v>
      </c>
      <c r="BC75" s="135" t="s">
        <v>535</v>
      </c>
      <c r="BD75" s="135" t="s">
        <v>535</v>
      </c>
      <c r="BE75" s="135" t="s">
        <v>535</v>
      </c>
      <c r="BF75" s="135" t="s">
        <v>535</v>
      </c>
      <c r="BG75" s="135" t="s">
        <v>535</v>
      </c>
      <c r="BH75" s="135" t="s">
        <v>535</v>
      </c>
      <c r="BI75" s="135" t="s">
        <v>535</v>
      </c>
      <c r="BJ75" s="135" t="s">
        <v>535</v>
      </c>
    </row>
    <row r="76" spans="1:62" s="129" customFormat="1" x14ac:dyDescent="0.25">
      <c r="A76" s="356"/>
      <c r="B76" s="213" t="s">
        <v>93</v>
      </c>
      <c r="C76" s="214" t="s">
        <v>94</v>
      </c>
      <c r="D76" s="215" t="s">
        <v>844</v>
      </c>
      <c r="E76" s="96">
        <v>0</v>
      </c>
      <c r="F76" s="96">
        <v>0</v>
      </c>
      <c r="G76" s="96">
        <v>0</v>
      </c>
      <c r="H76" s="96">
        <v>0</v>
      </c>
      <c r="I76" s="96">
        <v>0</v>
      </c>
      <c r="J76" s="96">
        <v>0</v>
      </c>
      <c r="K76" s="96">
        <v>0</v>
      </c>
      <c r="L76" s="96">
        <v>0</v>
      </c>
      <c r="M76" s="96">
        <v>0</v>
      </c>
      <c r="N76" s="96">
        <v>0</v>
      </c>
      <c r="O76" s="96">
        <v>0</v>
      </c>
      <c r="P76" s="96">
        <v>0</v>
      </c>
      <c r="Q76" s="96">
        <v>0</v>
      </c>
      <c r="R76" s="96">
        <v>0</v>
      </c>
      <c r="S76" s="96">
        <v>0</v>
      </c>
      <c r="T76" s="96">
        <v>0</v>
      </c>
      <c r="U76" s="96">
        <v>0</v>
      </c>
      <c r="V76" s="96">
        <v>0</v>
      </c>
      <c r="W76" s="96">
        <v>0</v>
      </c>
      <c r="X76" s="96">
        <v>0</v>
      </c>
      <c r="Y76" s="96">
        <v>0</v>
      </c>
      <c r="Z76" s="96">
        <v>0</v>
      </c>
      <c r="AA76" s="96">
        <v>0</v>
      </c>
      <c r="AB76" s="96">
        <v>0</v>
      </c>
      <c r="AC76" s="96">
        <v>0</v>
      </c>
      <c r="AD76" s="96">
        <v>0</v>
      </c>
      <c r="AE76" s="96">
        <v>0</v>
      </c>
      <c r="AF76" s="96">
        <v>0</v>
      </c>
      <c r="AG76" s="96">
        <v>0</v>
      </c>
      <c r="AH76" s="96">
        <v>0</v>
      </c>
      <c r="AI76" s="96">
        <v>0</v>
      </c>
      <c r="AJ76" s="96">
        <v>0</v>
      </c>
      <c r="AK76" s="96">
        <v>0</v>
      </c>
      <c r="AL76" s="99">
        <f t="shared" si="3"/>
        <v>0</v>
      </c>
      <c r="AM76" s="354"/>
      <c r="AR76" s="216">
        <v>800</v>
      </c>
      <c r="AS76" s="216">
        <v>803</v>
      </c>
      <c r="AT76" s="96">
        <f>+SUMIFS('[1]5'!$M:$M,'[1]5'!$C:$C,$AS76)</f>
        <v>0</v>
      </c>
      <c r="AU76" s="96">
        <f t="shared" si="2"/>
        <v>0</v>
      </c>
      <c r="AW76" s="135" t="s">
        <v>535</v>
      </c>
      <c r="AX76" s="135" t="s">
        <v>535</v>
      </c>
      <c r="AY76" s="135" t="s">
        <v>535</v>
      </c>
      <c r="AZ76" s="135" t="s">
        <v>535</v>
      </c>
      <c r="BA76" s="135" t="s">
        <v>535</v>
      </c>
      <c r="BB76" s="135" t="s">
        <v>535</v>
      </c>
      <c r="BC76" s="135" t="s">
        <v>535</v>
      </c>
      <c r="BD76" s="135" t="s">
        <v>535</v>
      </c>
      <c r="BE76" s="135" t="s">
        <v>535</v>
      </c>
      <c r="BF76" s="135" t="s">
        <v>535</v>
      </c>
      <c r="BG76" s="135" t="s">
        <v>535</v>
      </c>
      <c r="BH76" s="135" t="s">
        <v>535</v>
      </c>
      <c r="BI76" s="135" t="s">
        <v>535</v>
      </c>
      <c r="BJ76" s="135" t="s">
        <v>535</v>
      </c>
    </row>
    <row r="77" spans="1:62" s="129" customFormat="1" x14ac:dyDescent="0.25">
      <c r="A77" s="356"/>
      <c r="B77" s="213" t="s">
        <v>95</v>
      </c>
      <c r="C77" s="214" t="s">
        <v>96</v>
      </c>
      <c r="D77" s="215" t="s">
        <v>844</v>
      </c>
      <c r="E77" s="96">
        <v>0</v>
      </c>
      <c r="F77" s="96">
        <v>0</v>
      </c>
      <c r="G77" s="96">
        <v>0</v>
      </c>
      <c r="H77" s="96">
        <v>0</v>
      </c>
      <c r="I77" s="96">
        <v>0</v>
      </c>
      <c r="J77" s="96">
        <v>0</v>
      </c>
      <c r="K77" s="96">
        <v>0</v>
      </c>
      <c r="L77" s="96">
        <v>0</v>
      </c>
      <c r="M77" s="96">
        <v>0</v>
      </c>
      <c r="N77" s="96">
        <v>0</v>
      </c>
      <c r="O77" s="96">
        <v>0</v>
      </c>
      <c r="P77" s="96">
        <v>0</v>
      </c>
      <c r="Q77" s="96">
        <v>0</v>
      </c>
      <c r="R77" s="96">
        <v>0</v>
      </c>
      <c r="S77" s="96">
        <v>0</v>
      </c>
      <c r="T77" s="96">
        <v>0</v>
      </c>
      <c r="U77" s="96">
        <v>0</v>
      </c>
      <c r="V77" s="96">
        <v>0</v>
      </c>
      <c r="W77" s="96">
        <v>0</v>
      </c>
      <c r="X77" s="96">
        <v>0</v>
      </c>
      <c r="Y77" s="96">
        <v>0</v>
      </c>
      <c r="Z77" s="96">
        <v>0</v>
      </c>
      <c r="AA77" s="96">
        <v>0</v>
      </c>
      <c r="AB77" s="96">
        <v>0</v>
      </c>
      <c r="AC77" s="96">
        <v>0</v>
      </c>
      <c r="AD77" s="96">
        <v>0</v>
      </c>
      <c r="AE77" s="96">
        <v>0</v>
      </c>
      <c r="AF77" s="96">
        <v>0</v>
      </c>
      <c r="AG77" s="96">
        <v>0</v>
      </c>
      <c r="AH77" s="96">
        <v>0</v>
      </c>
      <c r="AI77" s="96">
        <v>0</v>
      </c>
      <c r="AJ77" s="96">
        <v>0</v>
      </c>
      <c r="AK77" s="96">
        <v>0</v>
      </c>
      <c r="AL77" s="99">
        <f t="shared" si="3"/>
        <v>0</v>
      </c>
      <c r="AM77" s="354"/>
      <c r="AR77" s="216">
        <v>800</v>
      </c>
      <c r="AS77" s="216">
        <v>804</v>
      </c>
      <c r="AT77" s="96">
        <f>+SUMIFS('[1]5'!$M:$M,'[1]5'!$C:$C,$AS77)</f>
        <v>0</v>
      </c>
      <c r="AU77" s="96">
        <f t="shared" si="2"/>
        <v>0</v>
      </c>
      <c r="AW77" s="135" t="s">
        <v>535</v>
      </c>
      <c r="AX77" s="135" t="s">
        <v>535</v>
      </c>
      <c r="AY77" s="135" t="s">
        <v>535</v>
      </c>
      <c r="AZ77" s="135" t="s">
        <v>535</v>
      </c>
      <c r="BA77" s="135" t="s">
        <v>535</v>
      </c>
      <c r="BB77" s="135" t="s">
        <v>535</v>
      </c>
      <c r="BC77" s="135" t="s">
        <v>535</v>
      </c>
      <c r="BD77" s="135" t="s">
        <v>535</v>
      </c>
      <c r="BE77" s="135" t="s">
        <v>535</v>
      </c>
      <c r="BF77" s="135" t="s">
        <v>535</v>
      </c>
      <c r="BG77" s="135" t="s">
        <v>535</v>
      </c>
      <c r="BH77" s="135" t="s">
        <v>535</v>
      </c>
      <c r="BI77" s="135" t="s">
        <v>535</v>
      </c>
      <c r="BJ77" s="135" t="s">
        <v>535</v>
      </c>
    </row>
    <row r="78" spans="1:62" s="129" customFormat="1" x14ac:dyDescent="0.25">
      <c r="A78" s="356"/>
      <c r="B78" s="213" t="s">
        <v>97</v>
      </c>
      <c r="C78" s="214" t="s">
        <v>98</v>
      </c>
      <c r="D78" s="215" t="s">
        <v>859</v>
      </c>
      <c r="E78" s="96">
        <v>31245.27</v>
      </c>
      <c r="F78" s="96">
        <v>0</v>
      </c>
      <c r="G78" s="96">
        <v>0</v>
      </c>
      <c r="H78" s="96">
        <v>0</v>
      </c>
      <c r="I78" s="96">
        <v>0</v>
      </c>
      <c r="J78" s="96">
        <v>0</v>
      </c>
      <c r="K78" s="96">
        <v>0</v>
      </c>
      <c r="L78" s="96">
        <v>0</v>
      </c>
      <c r="M78" s="96">
        <v>0</v>
      </c>
      <c r="N78" s="96">
        <v>0</v>
      </c>
      <c r="O78" s="96">
        <v>0</v>
      </c>
      <c r="P78" s="96">
        <v>0</v>
      </c>
      <c r="Q78" s="96">
        <v>0</v>
      </c>
      <c r="R78" s="96">
        <v>0</v>
      </c>
      <c r="S78" s="96">
        <v>0</v>
      </c>
      <c r="T78" s="96">
        <v>0</v>
      </c>
      <c r="U78" s="96">
        <v>0</v>
      </c>
      <c r="V78" s="96">
        <v>0</v>
      </c>
      <c r="W78" s="96">
        <v>0</v>
      </c>
      <c r="X78" s="96">
        <v>0</v>
      </c>
      <c r="Y78" s="96">
        <v>0</v>
      </c>
      <c r="Z78" s="96">
        <v>0</v>
      </c>
      <c r="AA78" s="96">
        <v>0</v>
      </c>
      <c r="AB78" s="96">
        <v>0</v>
      </c>
      <c r="AC78" s="96">
        <v>0</v>
      </c>
      <c r="AD78" s="96">
        <v>0</v>
      </c>
      <c r="AE78" s="96">
        <v>0</v>
      </c>
      <c r="AF78" s="96">
        <v>0</v>
      </c>
      <c r="AG78" s="96">
        <v>0</v>
      </c>
      <c r="AH78" s="96">
        <v>0</v>
      </c>
      <c r="AI78" s="96">
        <v>0</v>
      </c>
      <c r="AJ78" s="96">
        <v>0</v>
      </c>
      <c r="AK78" s="96">
        <v>0</v>
      </c>
      <c r="AL78" s="99">
        <f t="shared" si="3"/>
        <v>31245.27</v>
      </c>
      <c r="AM78" s="354"/>
      <c r="AR78" s="216">
        <v>800</v>
      </c>
      <c r="AS78" s="216">
        <v>805</v>
      </c>
      <c r="AT78" s="96">
        <f>+SUMIFS('[1]5'!$M:$M,'[1]5'!$C:$C,$AS78)</f>
        <v>31245.27</v>
      </c>
      <c r="AU78" s="96">
        <f t="shared" si="2"/>
        <v>0</v>
      </c>
      <c r="AW78" s="135" t="s">
        <v>535</v>
      </c>
      <c r="AX78" s="135" t="s">
        <v>535</v>
      </c>
      <c r="AY78" s="135" t="s">
        <v>535</v>
      </c>
      <c r="AZ78" s="135" t="s">
        <v>535</v>
      </c>
      <c r="BA78" s="135" t="s">
        <v>535</v>
      </c>
      <c r="BB78" s="135" t="s">
        <v>535</v>
      </c>
      <c r="BC78" s="135" t="s">
        <v>535</v>
      </c>
      <c r="BD78" s="135" t="s">
        <v>535</v>
      </c>
      <c r="BE78" s="135" t="s">
        <v>535</v>
      </c>
      <c r="BF78" s="135" t="s">
        <v>535</v>
      </c>
      <c r="BG78" s="135" t="s">
        <v>535</v>
      </c>
      <c r="BH78" s="135" t="s">
        <v>535</v>
      </c>
      <c r="BI78" s="135" t="s">
        <v>535</v>
      </c>
      <c r="BJ78" s="135" t="s">
        <v>535</v>
      </c>
    </row>
    <row r="79" spans="1:62" s="129" customFormat="1" ht="19.5" customHeight="1" x14ac:dyDescent="0.25">
      <c r="A79" s="356"/>
      <c r="B79" s="213" t="s">
        <v>99</v>
      </c>
      <c r="C79" s="218" t="s">
        <v>100</v>
      </c>
      <c r="D79" s="215" t="s">
        <v>844</v>
      </c>
      <c r="E79" s="96">
        <v>0</v>
      </c>
      <c r="F79" s="96">
        <v>0</v>
      </c>
      <c r="G79" s="96">
        <v>0</v>
      </c>
      <c r="H79" s="96">
        <v>0</v>
      </c>
      <c r="I79" s="96">
        <v>0</v>
      </c>
      <c r="J79" s="96">
        <v>0</v>
      </c>
      <c r="K79" s="96">
        <v>0</v>
      </c>
      <c r="L79" s="96">
        <v>0</v>
      </c>
      <c r="M79" s="96">
        <v>0</v>
      </c>
      <c r="N79" s="96">
        <v>0</v>
      </c>
      <c r="O79" s="96">
        <v>0</v>
      </c>
      <c r="P79" s="96">
        <v>0</v>
      </c>
      <c r="Q79" s="96">
        <v>0</v>
      </c>
      <c r="R79" s="96">
        <v>0</v>
      </c>
      <c r="S79" s="96">
        <v>0</v>
      </c>
      <c r="T79" s="96">
        <v>0</v>
      </c>
      <c r="U79" s="96">
        <v>0</v>
      </c>
      <c r="V79" s="96">
        <v>0</v>
      </c>
      <c r="W79" s="96">
        <v>0</v>
      </c>
      <c r="X79" s="96">
        <v>0</v>
      </c>
      <c r="Y79" s="96">
        <v>0</v>
      </c>
      <c r="Z79" s="96">
        <v>0</v>
      </c>
      <c r="AA79" s="96">
        <v>0</v>
      </c>
      <c r="AB79" s="96">
        <v>0</v>
      </c>
      <c r="AC79" s="96">
        <v>0</v>
      </c>
      <c r="AD79" s="96">
        <v>0</v>
      </c>
      <c r="AE79" s="96">
        <v>0</v>
      </c>
      <c r="AF79" s="96">
        <v>0</v>
      </c>
      <c r="AG79" s="96">
        <v>0</v>
      </c>
      <c r="AH79" s="96">
        <v>0</v>
      </c>
      <c r="AI79" s="96">
        <v>0</v>
      </c>
      <c r="AJ79" s="96">
        <v>0</v>
      </c>
      <c r="AK79" s="96">
        <v>0</v>
      </c>
      <c r="AL79" s="99">
        <f t="shared" si="3"/>
        <v>0</v>
      </c>
      <c r="AM79" s="354"/>
      <c r="AR79" s="216">
        <v>800</v>
      </c>
      <c r="AS79" s="216">
        <v>806</v>
      </c>
      <c r="AT79" s="96">
        <f>+SUMIFS('[1]5'!$M:$M,'[1]5'!$C:$C,$AS79)</f>
        <v>0</v>
      </c>
      <c r="AU79" s="96">
        <f t="shared" si="2"/>
        <v>0</v>
      </c>
      <c r="AW79" s="135" t="s">
        <v>535</v>
      </c>
      <c r="AX79" s="135" t="s">
        <v>535</v>
      </c>
      <c r="AY79" s="135" t="s">
        <v>535</v>
      </c>
      <c r="AZ79" s="135" t="s">
        <v>535</v>
      </c>
      <c r="BA79" s="135" t="s">
        <v>535</v>
      </c>
      <c r="BB79" s="135" t="s">
        <v>535</v>
      </c>
      <c r="BC79" s="135" t="s">
        <v>535</v>
      </c>
      <c r="BD79" s="135" t="s">
        <v>535</v>
      </c>
      <c r="BE79" s="135" t="s">
        <v>535</v>
      </c>
      <c r="BF79" s="135" t="s">
        <v>535</v>
      </c>
      <c r="BG79" s="135" t="s">
        <v>535</v>
      </c>
      <c r="BH79" s="135" t="s">
        <v>535</v>
      </c>
      <c r="BI79" s="135" t="s">
        <v>535</v>
      </c>
      <c r="BJ79" s="135" t="s">
        <v>535</v>
      </c>
    </row>
    <row r="80" spans="1:62" s="129" customFormat="1" ht="19.5" customHeight="1" x14ac:dyDescent="0.25">
      <c r="A80" s="356"/>
      <c r="B80" s="213" t="s">
        <v>101</v>
      </c>
      <c r="C80" s="218" t="s">
        <v>672</v>
      </c>
      <c r="D80" s="215" t="s">
        <v>844</v>
      </c>
      <c r="E80" s="96">
        <v>0</v>
      </c>
      <c r="F80" s="96">
        <v>0</v>
      </c>
      <c r="G80" s="96">
        <v>0</v>
      </c>
      <c r="H80" s="96">
        <v>0</v>
      </c>
      <c r="I80" s="96">
        <v>0</v>
      </c>
      <c r="J80" s="96">
        <v>0</v>
      </c>
      <c r="K80" s="96">
        <v>0</v>
      </c>
      <c r="L80" s="96">
        <v>0</v>
      </c>
      <c r="M80" s="96">
        <v>0</v>
      </c>
      <c r="N80" s="96">
        <v>0</v>
      </c>
      <c r="O80" s="96">
        <v>0</v>
      </c>
      <c r="P80" s="96">
        <v>0</v>
      </c>
      <c r="Q80" s="96">
        <v>0</v>
      </c>
      <c r="R80" s="96">
        <v>0</v>
      </c>
      <c r="S80" s="96">
        <v>0</v>
      </c>
      <c r="T80" s="96">
        <v>0</v>
      </c>
      <c r="U80" s="96">
        <v>0</v>
      </c>
      <c r="V80" s="96">
        <v>0</v>
      </c>
      <c r="W80" s="96">
        <v>0</v>
      </c>
      <c r="X80" s="96">
        <v>0</v>
      </c>
      <c r="Y80" s="96">
        <v>0</v>
      </c>
      <c r="Z80" s="96">
        <v>0</v>
      </c>
      <c r="AA80" s="96">
        <v>0</v>
      </c>
      <c r="AB80" s="96">
        <v>0</v>
      </c>
      <c r="AC80" s="96">
        <v>0</v>
      </c>
      <c r="AD80" s="96">
        <v>0</v>
      </c>
      <c r="AE80" s="96">
        <v>0</v>
      </c>
      <c r="AF80" s="96">
        <v>0</v>
      </c>
      <c r="AG80" s="96">
        <v>0</v>
      </c>
      <c r="AH80" s="96">
        <v>0</v>
      </c>
      <c r="AI80" s="96">
        <v>0</v>
      </c>
      <c r="AJ80" s="96">
        <v>0</v>
      </c>
      <c r="AK80" s="96">
        <v>0</v>
      </c>
      <c r="AL80" s="99">
        <f t="shared" si="3"/>
        <v>0</v>
      </c>
      <c r="AM80" s="354"/>
      <c r="AR80" s="216">
        <v>800</v>
      </c>
      <c r="AS80" s="216">
        <v>807</v>
      </c>
      <c r="AT80" s="96">
        <f>+SUMIFS('[1]5'!$M:$M,'[1]5'!$C:$C,$AS80)</f>
        <v>0</v>
      </c>
      <c r="AU80" s="96">
        <f t="shared" si="2"/>
        <v>0</v>
      </c>
      <c r="AW80" s="135" t="s">
        <v>535</v>
      </c>
      <c r="AX80" s="135" t="s">
        <v>535</v>
      </c>
      <c r="AY80" s="135" t="s">
        <v>535</v>
      </c>
      <c r="AZ80" s="135" t="s">
        <v>535</v>
      </c>
      <c r="BA80" s="135" t="s">
        <v>535</v>
      </c>
      <c r="BB80" s="135" t="s">
        <v>535</v>
      </c>
      <c r="BC80" s="135" t="s">
        <v>535</v>
      </c>
      <c r="BD80" s="135" t="s">
        <v>535</v>
      </c>
      <c r="BE80" s="135" t="s">
        <v>535</v>
      </c>
      <c r="BF80" s="135" t="s">
        <v>535</v>
      </c>
      <c r="BG80" s="135" t="s">
        <v>535</v>
      </c>
      <c r="BH80" s="135" t="s">
        <v>535</v>
      </c>
      <c r="BI80" s="135" t="s">
        <v>535</v>
      </c>
      <c r="BJ80" s="135" t="s">
        <v>535</v>
      </c>
    </row>
    <row r="81" spans="1:62" s="129" customFormat="1" ht="19.5" customHeight="1" x14ac:dyDescent="0.25">
      <c r="A81" s="356"/>
      <c r="B81" s="213" t="s">
        <v>102</v>
      </c>
      <c r="C81" s="218" t="s">
        <v>103</v>
      </c>
      <c r="D81" s="215" t="s">
        <v>860</v>
      </c>
      <c r="E81" s="96">
        <v>6798.37</v>
      </c>
      <c r="F81" s="96">
        <v>0</v>
      </c>
      <c r="G81" s="96">
        <v>0</v>
      </c>
      <c r="H81" s="96">
        <v>0</v>
      </c>
      <c r="I81" s="96">
        <v>0</v>
      </c>
      <c r="J81" s="96">
        <v>0</v>
      </c>
      <c r="K81" s="96">
        <v>0</v>
      </c>
      <c r="L81" s="96">
        <v>0</v>
      </c>
      <c r="M81" s="96">
        <v>0</v>
      </c>
      <c r="N81" s="96">
        <v>0</v>
      </c>
      <c r="O81" s="96">
        <v>0</v>
      </c>
      <c r="P81" s="96">
        <v>0</v>
      </c>
      <c r="Q81" s="96">
        <v>0</v>
      </c>
      <c r="R81" s="96">
        <v>0</v>
      </c>
      <c r="S81" s="96">
        <v>0</v>
      </c>
      <c r="T81" s="96">
        <v>0</v>
      </c>
      <c r="U81" s="96">
        <v>0</v>
      </c>
      <c r="V81" s="96">
        <v>0</v>
      </c>
      <c r="W81" s="96">
        <v>0</v>
      </c>
      <c r="X81" s="96">
        <v>0</v>
      </c>
      <c r="Y81" s="96">
        <v>0</v>
      </c>
      <c r="Z81" s="96">
        <v>0</v>
      </c>
      <c r="AA81" s="96">
        <v>0</v>
      </c>
      <c r="AB81" s="96">
        <v>0</v>
      </c>
      <c r="AC81" s="96">
        <v>0</v>
      </c>
      <c r="AD81" s="96">
        <v>0</v>
      </c>
      <c r="AE81" s="96">
        <v>0</v>
      </c>
      <c r="AF81" s="96">
        <v>0</v>
      </c>
      <c r="AG81" s="96">
        <v>0</v>
      </c>
      <c r="AH81" s="96">
        <v>0</v>
      </c>
      <c r="AI81" s="96">
        <v>0</v>
      </c>
      <c r="AJ81" s="96">
        <v>0</v>
      </c>
      <c r="AK81" s="96">
        <v>0</v>
      </c>
      <c r="AL81" s="99">
        <f t="shared" si="3"/>
        <v>6798.37</v>
      </c>
      <c r="AM81" s="354"/>
      <c r="AR81" s="216">
        <v>800</v>
      </c>
      <c r="AS81" s="216">
        <v>808</v>
      </c>
      <c r="AT81" s="96">
        <f>+SUMIFS('[1]5'!$M:$M,'[1]5'!$C:$C,$AS81)</f>
        <v>6798.37</v>
      </c>
      <c r="AU81" s="96">
        <f t="shared" si="2"/>
        <v>0</v>
      </c>
      <c r="AW81" s="135" t="s">
        <v>535</v>
      </c>
      <c r="AX81" s="135" t="s">
        <v>535</v>
      </c>
      <c r="AY81" s="135" t="s">
        <v>535</v>
      </c>
      <c r="AZ81" s="135" t="s">
        <v>535</v>
      </c>
      <c r="BA81" s="135" t="s">
        <v>535</v>
      </c>
      <c r="BB81" s="135" t="s">
        <v>535</v>
      </c>
      <c r="BC81" s="135" t="s">
        <v>535</v>
      </c>
      <c r="BD81" s="135" t="s">
        <v>535</v>
      </c>
      <c r="BE81" s="135" t="s">
        <v>535</v>
      </c>
      <c r="BF81" s="135" t="s">
        <v>535</v>
      </c>
      <c r="BG81" s="135" t="s">
        <v>535</v>
      </c>
      <c r="BH81" s="135" t="s">
        <v>535</v>
      </c>
      <c r="BI81" s="135" t="s">
        <v>535</v>
      </c>
      <c r="BJ81" s="135" t="s">
        <v>535</v>
      </c>
    </row>
    <row r="82" spans="1:62" s="129" customFormat="1" ht="19.5" customHeight="1" x14ac:dyDescent="0.25">
      <c r="A82" s="356"/>
      <c r="B82" s="213" t="s">
        <v>104</v>
      </c>
      <c r="C82" s="218" t="s">
        <v>105</v>
      </c>
      <c r="D82" s="215" t="s">
        <v>861</v>
      </c>
      <c r="E82" s="96">
        <v>113007.87</v>
      </c>
      <c r="F82" s="96">
        <v>0</v>
      </c>
      <c r="G82" s="96">
        <v>0</v>
      </c>
      <c r="H82" s="96">
        <v>0</v>
      </c>
      <c r="I82" s="96">
        <v>0</v>
      </c>
      <c r="J82" s="96">
        <v>0</v>
      </c>
      <c r="K82" s="96">
        <v>0</v>
      </c>
      <c r="L82" s="96">
        <v>0</v>
      </c>
      <c r="M82" s="96">
        <v>0</v>
      </c>
      <c r="N82" s="96">
        <v>0</v>
      </c>
      <c r="O82" s="96">
        <v>0</v>
      </c>
      <c r="P82" s="96">
        <v>0</v>
      </c>
      <c r="Q82" s="96">
        <v>0</v>
      </c>
      <c r="R82" s="96">
        <v>0</v>
      </c>
      <c r="S82" s="96">
        <v>0</v>
      </c>
      <c r="T82" s="96">
        <v>0</v>
      </c>
      <c r="U82" s="96">
        <v>0</v>
      </c>
      <c r="V82" s="96">
        <v>0</v>
      </c>
      <c r="W82" s="96">
        <v>0</v>
      </c>
      <c r="X82" s="96">
        <v>0</v>
      </c>
      <c r="Y82" s="96">
        <v>0</v>
      </c>
      <c r="Z82" s="96">
        <v>0</v>
      </c>
      <c r="AA82" s="96">
        <v>0</v>
      </c>
      <c r="AB82" s="96">
        <v>0</v>
      </c>
      <c r="AC82" s="96">
        <v>0</v>
      </c>
      <c r="AD82" s="96">
        <v>0</v>
      </c>
      <c r="AE82" s="96">
        <v>0</v>
      </c>
      <c r="AF82" s="96">
        <v>0</v>
      </c>
      <c r="AG82" s="96">
        <v>0</v>
      </c>
      <c r="AH82" s="96">
        <v>0</v>
      </c>
      <c r="AI82" s="96">
        <v>0</v>
      </c>
      <c r="AJ82" s="96">
        <v>0</v>
      </c>
      <c r="AK82" s="96">
        <v>0</v>
      </c>
      <c r="AL82" s="99">
        <f t="shared" si="3"/>
        <v>113007.87</v>
      </c>
      <c r="AM82" s="354"/>
      <c r="AR82" s="216">
        <v>800</v>
      </c>
      <c r="AS82" s="216">
        <v>809</v>
      </c>
      <c r="AT82" s="96">
        <f>+SUMIFS('[1]5'!$M:$M,'[1]5'!$C:$C,$AS82)</f>
        <v>113007.87000000001</v>
      </c>
      <c r="AU82" s="96">
        <f t="shared" si="2"/>
        <v>0</v>
      </c>
      <c r="AW82" s="135" t="s">
        <v>535</v>
      </c>
      <c r="AX82" s="135" t="s">
        <v>535</v>
      </c>
      <c r="AY82" s="135" t="s">
        <v>535</v>
      </c>
      <c r="AZ82" s="135" t="s">
        <v>535</v>
      </c>
      <c r="BA82" s="135" t="s">
        <v>535</v>
      </c>
      <c r="BB82" s="135" t="s">
        <v>535</v>
      </c>
      <c r="BC82" s="135" t="s">
        <v>535</v>
      </c>
      <c r="BD82" s="135" t="s">
        <v>535</v>
      </c>
      <c r="BE82" s="135" t="s">
        <v>535</v>
      </c>
      <c r="BF82" s="135" t="s">
        <v>535</v>
      </c>
      <c r="BG82" s="135" t="s">
        <v>535</v>
      </c>
      <c r="BH82" s="135" t="s">
        <v>535</v>
      </c>
      <c r="BI82" s="135" t="s">
        <v>535</v>
      </c>
      <c r="BJ82" s="135" t="s">
        <v>535</v>
      </c>
    </row>
    <row r="83" spans="1:62" s="129" customFormat="1" ht="19.5" customHeight="1" x14ac:dyDescent="0.25">
      <c r="A83" s="356"/>
      <c r="B83" s="213" t="s">
        <v>106</v>
      </c>
      <c r="C83" s="218" t="s">
        <v>107</v>
      </c>
      <c r="D83" s="215" t="s">
        <v>862</v>
      </c>
      <c r="E83" s="96">
        <v>0</v>
      </c>
      <c r="F83" s="96">
        <v>0</v>
      </c>
      <c r="G83" s="96">
        <v>0</v>
      </c>
      <c r="H83" s="96">
        <v>0</v>
      </c>
      <c r="I83" s="96">
        <v>0</v>
      </c>
      <c r="J83" s="96">
        <v>0</v>
      </c>
      <c r="K83" s="96">
        <v>0</v>
      </c>
      <c r="L83" s="96">
        <v>0</v>
      </c>
      <c r="M83" s="96">
        <v>0</v>
      </c>
      <c r="N83" s="96">
        <v>0</v>
      </c>
      <c r="O83" s="96">
        <v>0</v>
      </c>
      <c r="P83" s="96">
        <v>0</v>
      </c>
      <c r="Q83" s="96">
        <v>0</v>
      </c>
      <c r="R83" s="96">
        <v>0</v>
      </c>
      <c r="S83" s="96">
        <v>0</v>
      </c>
      <c r="T83" s="96">
        <v>0</v>
      </c>
      <c r="U83" s="96">
        <v>0</v>
      </c>
      <c r="V83" s="96">
        <v>0</v>
      </c>
      <c r="W83" s="96">
        <v>0</v>
      </c>
      <c r="X83" s="96">
        <v>0</v>
      </c>
      <c r="Y83" s="96">
        <v>0</v>
      </c>
      <c r="Z83" s="96">
        <v>0</v>
      </c>
      <c r="AA83" s="96">
        <v>0</v>
      </c>
      <c r="AB83" s="96">
        <v>0</v>
      </c>
      <c r="AC83" s="96">
        <v>0</v>
      </c>
      <c r="AD83" s="96">
        <v>0</v>
      </c>
      <c r="AE83" s="96">
        <v>0</v>
      </c>
      <c r="AF83" s="96">
        <v>0</v>
      </c>
      <c r="AG83" s="96">
        <v>0</v>
      </c>
      <c r="AH83" s="96">
        <v>0</v>
      </c>
      <c r="AI83" s="96">
        <v>0</v>
      </c>
      <c r="AJ83" s="96">
        <v>0</v>
      </c>
      <c r="AK83" s="96">
        <v>0</v>
      </c>
      <c r="AL83" s="99">
        <f t="shared" si="3"/>
        <v>0</v>
      </c>
      <c r="AM83" s="354"/>
      <c r="AR83" s="216">
        <v>800</v>
      </c>
      <c r="AS83" s="216">
        <v>810</v>
      </c>
      <c r="AT83" s="96">
        <f>+SUMIFS('[1]5'!$M:$M,'[1]5'!$C:$C,$AS83)</f>
        <v>0</v>
      </c>
      <c r="AU83" s="96">
        <f t="shared" si="2"/>
        <v>0</v>
      </c>
      <c r="AW83" s="135" t="s">
        <v>535</v>
      </c>
      <c r="AX83" s="135" t="s">
        <v>535</v>
      </c>
      <c r="AY83" s="135" t="s">
        <v>535</v>
      </c>
      <c r="AZ83" s="135" t="s">
        <v>535</v>
      </c>
      <c r="BA83" s="135" t="s">
        <v>535</v>
      </c>
      <c r="BB83" s="135" t="s">
        <v>535</v>
      </c>
      <c r="BC83" s="135" t="s">
        <v>535</v>
      </c>
      <c r="BD83" s="135" t="s">
        <v>535</v>
      </c>
      <c r="BE83" s="135" t="s">
        <v>535</v>
      </c>
      <c r="BF83" s="135" t="s">
        <v>535</v>
      </c>
      <c r="BG83" s="135" t="s">
        <v>535</v>
      </c>
      <c r="BH83" s="135" t="s">
        <v>535</v>
      </c>
      <c r="BI83" s="135" t="s">
        <v>535</v>
      </c>
      <c r="BJ83" s="135" t="s">
        <v>535</v>
      </c>
    </row>
    <row r="84" spans="1:62" s="129" customFormat="1" ht="19.5" customHeight="1" x14ac:dyDescent="0.25">
      <c r="A84" s="356"/>
      <c r="B84" s="213" t="s">
        <v>108</v>
      </c>
      <c r="C84" s="218" t="s">
        <v>109</v>
      </c>
      <c r="D84" s="215" t="s">
        <v>863</v>
      </c>
      <c r="E84" s="96">
        <v>5077.54</v>
      </c>
      <c r="F84" s="96">
        <v>0</v>
      </c>
      <c r="G84" s="96">
        <v>0</v>
      </c>
      <c r="H84" s="96">
        <v>0</v>
      </c>
      <c r="I84" s="96">
        <v>0</v>
      </c>
      <c r="J84" s="96">
        <v>0</v>
      </c>
      <c r="K84" s="96">
        <v>0</v>
      </c>
      <c r="L84" s="96">
        <v>0</v>
      </c>
      <c r="M84" s="96">
        <v>0</v>
      </c>
      <c r="N84" s="96">
        <v>0</v>
      </c>
      <c r="O84" s="96">
        <v>0</v>
      </c>
      <c r="P84" s="96">
        <v>0</v>
      </c>
      <c r="Q84" s="96">
        <v>0</v>
      </c>
      <c r="R84" s="96">
        <v>0</v>
      </c>
      <c r="S84" s="96">
        <v>0</v>
      </c>
      <c r="T84" s="96">
        <v>0</v>
      </c>
      <c r="U84" s="96">
        <v>0</v>
      </c>
      <c r="V84" s="96">
        <v>0</v>
      </c>
      <c r="W84" s="96">
        <v>0</v>
      </c>
      <c r="X84" s="96">
        <v>0</v>
      </c>
      <c r="Y84" s="96">
        <v>0</v>
      </c>
      <c r="Z84" s="96">
        <v>0</v>
      </c>
      <c r="AA84" s="96">
        <v>0</v>
      </c>
      <c r="AB84" s="96">
        <v>0</v>
      </c>
      <c r="AC84" s="96">
        <v>0</v>
      </c>
      <c r="AD84" s="96">
        <v>0</v>
      </c>
      <c r="AE84" s="96">
        <v>0</v>
      </c>
      <c r="AF84" s="96">
        <v>0</v>
      </c>
      <c r="AG84" s="96">
        <v>0</v>
      </c>
      <c r="AH84" s="96">
        <v>0</v>
      </c>
      <c r="AI84" s="96">
        <v>0</v>
      </c>
      <c r="AJ84" s="96">
        <v>0</v>
      </c>
      <c r="AK84" s="96">
        <v>0</v>
      </c>
      <c r="AL84" s="99">
        <f t="shared" si="3"/>
        <v>5077.54</v>
      </c>
      <c r="AM84" s="354"/>
      <c r="AR84" s="216">
        <v>800</v>
      </c>
      <c r="AS84" s="216">
        <v>811</v>
      </c>
      <c r="AT84" s="96">
        <f>+SUMIFS('[1]5'!$M:$M,'[1]5'!$C:$C,$AS84)</f>
        <v>5077.5400000000009</v>
      </c>
      <c r="AU84" s="96">
        <f t="shared" si="2"/>
        <v>0</v>
      </c>
      <c r="AW84" s="135" t="s">
        <v>535</v>
      </c>
      <c r="AX84" s="135" t="s">
        <v>535</v>
      </c>
      <c r="AY84" s="135" t="s">
        <v>535</v>
      </c>
      <c r="AZ84" s="135" t="s">
        <v>535</v>
      </c>
      <c r="BA84" s="135" t="s">
        <v>535</v>
      </c>
      <c r="BB84" s="135" t="s">
        <v>535</v>
      </c>
      <c r="BC84" s="135" t="s">
        <v>535</v>
      </c>
      <c r="BD84" s="135" t="s">
        <v>535</v>
      </c>
      <c r="BE84" s="135" t="s">
        <v>535</v>
      </c>
      <c r="BF84" s="135" t="s">
        <v>535</v>
      </c>
      <c r="BG84" s="135" t="s">
        <v>535</v>
      </c>
      <c r="BH84" s="135" t="s">
        <v>535</v>
      </c>
      <c r="BI84" s="135" t="s">
        <v>535</v>
      </c>
      <c r="BJ84" s="135" t="s">
        <v>535</v>
      </c>
    </row>
    <row r="85" spans="1:62" s="129" customFormat="1" ht="19.5" customHeight="1" x14ac:dyDescent="0.25">
      <c r="A85" s="356"/>
      <c r="B85" s="213" t="s">
        <v>110</v>
      </c>
      <c r="C85" s="218" t="s">
        <v>111</v>
      </c>
      <c r="D85" s="215" t="s">
        <v>844</v>
      </c>
      <c r="E85" s="96">
        <v>0</v>
      </c>
      <c r="F85" s="96">
        <v>0</v>
      </c>
      <c r="G85" s="96">
        <v>0</v>
      </c>
      <c r="H85" s="96">
        <v>0</v>
      </c>
      <c r="I85" s="96">
        <v>0</v>
      </c>
      <c r="J85" s="96">
        <v>0</v>
      </c>
      <c r="K85" s="96">
        <v>0</v>
      </c>
      <c r="L85" s="96">
        <v>0</v>
      </c>
      <c r="M85" s="96">
        <v>0</v>
      </c>
      <c r="N85" s="96">
        <v>0</v>
      </c>
      <c r="O85" s="96">
        <v>0</v>
      </c>
      <c r="P85" s="96">
        <v>0</v>
      </c>
      <c r="Q85" s="96">
        <v>0</v>
      </c>
      <c r="R85" s="96">
        <v>0</v>
      </c>
      <c r="S85" s="96">
        <v>0</v>
      </c>
      <c r="T85" s="96">
        <v>0</v>
      </c>
      <c r="U85" s="96">
        <v>0</v>
      </c>
      <c r="V85" s="96">
        <v>0</v>
      </c>
      <c r="W85" s="96">
        <v>0</v>
      </c>
      <c r="X85" s="96">
        <v>0</v>
      </c>
      <c r="Y85" s="96">
        <v>0</v>
      </c>
      <c r="Z85" s="96">
        <v>0</v>
      </c>
      <c r="AA85" s="96">
        <v>0</v>
      </c>
      <c r="AB85" s="96">
        <v>0</v>
      </c>
      <c r="AC85" s="96">
        <v>0</v>
      </c>
      <c r="AD85" s="96">
        <v>0</v>
      </c>
      <c r="AE85" s="96">
        <v>0</v>
      </c>
      <c r="AF85" s="96">
        <v>0</v>
      </c>
      <c r="AG85" s="96">
        <v>0</v>
      </c>
      <c r="AH85" s="96">
        <v>0</v>
      </c>
      <c r="AI85" s="96">
        <v>0</v>
      </c>
      <c r="AJ85" s="96">
        <v>0</v>
      </c>
      <c r="AK85" s="96">
        <v>0</v>
      </c>
      <c r="AL85" s="99">
        <f t="shared" si="3"/>
        <v>0</v>
      </c>
      <c r="AM85" s="354"/>
      <c r="AR85" s="216">
        <v>800</v>
      </c>
      <c r="AS85" s="216">
        <v>812</v>
      </c>
      <c r="AT85" s="96">
        <f>+SUMIFS('[1]5'!$M:$M,'[1]5'!$C:$C,$AS85)</f>
        <v>0</v>
      </c>
      <c r="AU85" s="96">
        <f t="shared" si="2"/>
        <v>0</v>
      </c>
      <c r="AW85" s="135" t="s">
        <v>535</v>
      </c>
      <c r="AX85" s="135" t="s">
        <v>535</v>
      </c>
      <c r="AY85" s="135" t="s">
        <v>535</v>
      </c>
      <c r="AZ85" s="135" t="s">
        <v>535</v>
      </c>
      <c r="BA85" s="135" t="s">
        <v>535</v>
      </c>
      <c r="BB85" s="135" t="s">
        <v>535</v>
      </c>
      <c r="BC85" s="135" t="s">
        <v>535</v>
      </c>
      <c r="BD85" s="135" t="s">
        <v>535</v>
      </c>
      <c r="BE85" s="135" t="s">
        <v>535</v>
      </c>
      <c r="BF85" s="135" t="s">
        <v>535</v>
      </c>
      <c r="BG85" s="135" t="s">
        <v>535</v>
      </c>
      <c r="BH85" s="135" t="s">
        <v>535</v>
      </c>
      <c r="BI85" s="135" t="s">
        <v>535</v>
      </c>
      <c r="BJ85" s="135" t="s">
        <v>535</v>
      </c>
    </row>
    <row r="86" spans="1:62" s="129" customFormat="1" ht="19.5" customHeight="1" x14ac:dyDescent="0.25">
      <c r="A86" s="356"/>
      <c r="B86" s="213" t="s">
        <v>112</v>
      </c>
      <c r="C86" s="218" t="s">
        <v>113</v>
      </c>
      <c r="D86" s="215" t="s">
        <v>844</v>
      </c>
      <c r="E86" s="96">
        <v>0</v>
      </c>
      <c r="F86" s="96">
        <v>0</v>
      </c>
      <c r="G86" s="96">
        <v>0</v>
      </c>
      <c r="H86" s="96">
        <v>0</v>
      </c>
      <c r="I86" s="96">
        <v>0</v>
      </c>
      <c r="J86" s="96">
        <v>0</v>
      </c>
      <c r="K86" s="96">
        <v>0</v>
      </c>
      <c r="L86" s="96">
        <v>0</v>
      </c>
      <c r="M86" s="96">
        <v>0</v>
      </c>
      <c r="N86" s="96">
        <v>0</v>
      </c>
      <c r="O86" s="96">
        <v>0</v>
      </c>
      <c r="P86" s="96">
        <v>0</v>
      </c>
      <c r="Q86" s="96">
        <v>0</v>
      </c>
      <c r="R86" s="96">
        <v>0</v>
      </c>
      <c r="S86" s="96">
        <v>0</v>
      </c>
      <c r="T86" s="96">
        <v>0</v>
      </c>
      <c r="U86" s="96">
        <v>0</v>
      </c>
      <c r="V86" s="96">
        <v>0</v>
      </c>
      <c r="W86" s="96">
        <v>0</v>
      </c>
      <c r="X86" s="96">
        <v>0</v>
      </c>
      <c r="Y86" s="96">
        <v>0</v>
      </c>
      <c r="Z86" s="96">
        <v>0</v>
      </c>
      <c r="AA86" s="96">
        <v>0</v>
      </c>
      <c r="AB86" s="96">
        <v>0</v>
      </c>
      <c r="AC86" s="96">
        <v>0</v>
      </c>
      <c r="AD86" s="96">
        <v>0</v>
      </c>
      <c r="AE86" s="96">
        <v>0</v>
      </c>
      <c r="AF86" s="96">
        <v>0</v>
      </c>
      <c r="AG86" s="96">
        <v>0</v>
      </c>
      <c r="AH86" s="96">
        <v>0</v>
      </c>
      <c r="AI86" s="96">
        <v>0</v>
      </c>
      <c r="AJ86" s="96">
        <v>0</v>
      </c>
      <c r="AK86" s="96">
        <v>0</v>
      </c>
      <c r="AL86" s="99">
        <f t="shared" si="3"/>
        <v>0</v>
      </c>
      <c r="AM86" s="354"/>
      <c r="AR86" s="216">
        <v>800</v>
      </c>
      <c r="AS86" s="216">
        <v>813</v>
      </c>
      <c r="AT86" s="96">
        <f>+SUMIFS('[1]5'!$M:$M,'[1]5'!$C:$C,$AS86)</f>
        <v>0</v>
      </c>
      <c r="AU86" s="96">
        <f t="shared" si="2"/>
        <v>0</v>
      </c>
      <c r="AW86" s="135" t="s">
        <v>535</v>
      </c>
      <c r="AX86" s="135" t="s">
        <v>535</v>
      </c>
      <c r="AY86" s="135" t="s">
        <v>535</v>
      </c>
      <c r="AZ86" s="135" t="s">
        <v>535</v>
      </c>
      <c r="BA86" s="135" t="s">
        <v>535</v>
      </c>
      <c r="BB86" s="135" t="s">
        <v>535</v>
      </c>
      <c r="BC86" s="135" t="s">
        <v>535</v>
      </c>
      <c r="BD86" s="135" t="s">
        <v>535</v>
      </c>
      <c r="BE86" s="135" t="s">
        <v>535</v>
      </c>
      <c r="BF86" s="135" t="s">
        <v>535</v>
      </c>
      <c r="BG86" s="135" t="s">
        <v>535</v>
      </c>
      <c r="BH86" s="135" t="s">
        <v>535</v>
      </c>
      <c r="BI86" s="135" t="s">
        <v>535</v>
      </c>
      <c r="BJ86" s="135" t="s">
        <v>535</v>
      </c>
    </row>
    <row r="87" spans="1:62" s="129" customFormat="1" ht="19.5" customHeight="1" x14ac:dyDescent="0.25">
      <c r="A87" s="356"/>
      <c r="B87" s="213" t="s">
        <v>673</v>
      </c>
      <c r="C87" s="218" t="s">
        <v>115</v>
      </c>
      <c r="D87" s="215" t="s">
        <v>844</v>
      </c>
      <c r="E87" s="96">
        <v>0</v>
      </c>
      <c r="F87" s="96">
        <v>0</v>
      </c>
      <c r="G87" s="96">
        <v>0</v>
      </c>
      <c r="H87" s="96">
        <v>0</v>
      </c>
      <c r="I87" s="96">
        <v>0</v>
      </c>
      <c r="J87" s="96">
        <v>0</v>
      </c>
      <c r="K87" s="96">
        <v>0</v>
      </c>
      <c r="L87" s="96">
        <v>0</v>
      </c>
      <c r="M87" s="96">
        <v>0</v>
      </c>
      <c r="N87" s="96">
        <v>0</v>
      </c>
      <c r="O87" s="96">
        <v>0</v>
      </c>
      <c r="P87" s="96">
        <v>0</v>
      </c>
      <c r="Q87" s="96">
        <v>0</v>
      </c>
      <c r="R87" s="96">
        <v>0</v>
      </c>
      <c r="S87" s="96">
        <v>0</v>
      </c>
      <c r="T87" s="96">
        <v>0</v>
      </c>
      <c r="U87" s="96">
        <v>0</v>
      </c>
      <c r="V87" s="96">
        <v>0</v>
      </c>
      <c r="W87" s="96">
        <v>0</v>
      </c>
      <c r="X87" s="96">
        <v>0</v>
      </c>
      <c r="Y87" s="96">
        <v>0</v>
      </c>
      <c r="Z87" s="96">
        <v>0</v>
      </c>
      <c r="AA87" s="96">
        <v>0</v>
      </c>
      <c r="AB87" s="96">
        <v>0</v>
      </c>
      <c r="AC87" s="96">
        <v>0</v>
      </c>
      <c r="AD87" s="96">
        <v>0</v>
      </c>
      <c r="AE87" s="96">
        <v>0</v>
      </c>
      <c r="AF87" s="96">
        <v>0</v>
      </c>
      <c r="AG87" s="96">
        <v>0</v>
      </c>
      <c r="AH87" s="96">
        <v>0</v>
      </c>
      <c r="AI87" s="96">
        <v>0</v>
      </c>
      <c r="AJ87" s="96">
        <v>0</v>
      </c>
      <c r="AK87" s="96">
        <v>0</v>
      </c>
      <c r="AL87" s="99">
        <f t="shared" si="3"/>
        <v>0</v>
      </c>
      <c r="AM87" s="354"/>
      <c r="AR87" s="216">
        <v>800</v>
      </c>
      <c r="AS87" s="216">
        <v>814</v>
      </c>
      <c r="AT87" s="96">
        <f>+SUMIFS('[1]5'!$M:$M,'[1]5'!$C:$C,$AS87)</f>
        <v>0</v>
      </c>
      <c r="AU87" s="96">
        <f t="shared" si="2"/>
        <v>0</v>
      </c>
      <c r="AW87" s="135" t="s">
        <v>535</v>
      </c>
      <c r="AX87" s="135" t="s">
        <v>535</v>
      </c>
      <c r="AY87" s="135" t="s">
        <v>535</v>
      </c>
      <c r="AZ87" s="135" t="s">
        <v>535</v>
      </c>
      <c r="BA87" s="135" t="s">
        <v>535</v>
      </c>
      <c r="BB87" s="135" t="s">
        <v>535</v>
      </c>
      <c r="BC87" s="135" t="s">
        <v>535</v>
      </c>
      <c r="BD87" s="135" t="s">
        <v>535</v>
      </c>
      <c r="BE87" s="135" t="s">
        <v>535</v>
      </c>
      <c r="BF87" s="135" t="s">
        <v>535</v>
      </c>
      <c r="BG87" s="135" t="s">
        <v>535</v>
      </c>
      <c r="BH87" s="135" t="s">
        <v>535</v>
      </c>
      <c r="BI87" s="135" t="s">
        <v>535</v>
      </c>
      <c r="BJ87" s="135" t="s">
        <v>535</v>
      </c>
    </row>
    <row r="88" spans="1:62" s="129" customFormat="1" ht="19.5" customHeight="1" x14ac:dyDescent="0.25">
      <c r="A88" s="356"/>
      <c r="B88" s="213" t="s">
        <v>116</v>
      </c>
      <c r="C88" s="218" t="s">
        <v>117</v>
      </c>
      <c r="D88" s="215" t="s">
        <v>864</v>
      </c>
      <c r="E88" s="96">
        <v>176.03</v>
      </c>
      <c r="F88" s="96">
        <v>0</v>
      </c>
      <c r="G88" s="96">
        <v>0</v>
      </c>
      <c r="H88" s="96">
        <v>0</v>
      </c>
      <c r="I88" s="96">
        <v>0</v>
      </c>
      <c r="J88" s="96">
        <v>0</v>
      </c>
      <c r="K88" s="96">
        <v>0</v>
      </c>
      <c r="L88" s="96">
        <v>0</v>
      </c>
      <c r="M88" s="96">
        <v>0</v>
      </c>
      <c r="N88" s="96">
        <v>0</v>
      </c>
      <c r="O88" s="96">
        <v>0</v>
      </c>
      <c r="P88" s="96">
        <v>0</v>
      </c>
      <c r="Q88" s="96">
        <v>0</v>
      </c>
      <c r="R88" s="96">
        <v>0</v>
      </c>
      <c r="S88" s="96">
        <v>0</v>
      </c>
      <c r="T88" s="96">
        <v>0</v>
      </c>
      <c r="U88" s="96">
        <v>0</v>
      </c>
      <c r="V88" s="96">
        <v>0</v>
      </c>
      <c r="W88" s="96">
        <v>0</v>
      </c>
      <c r="X88" s="96">
        <v>0</v>
      </c>
      <c r="Y88" s="96">
        <v>0</v>
      </c>
      <c r="Z88" s="96">
        <v>0</v>
      </c>
      <c r="AA88" s="96">
        <v>0</v>
      </c>
      <c r="AB88" s="96">
        <v>0</v>
      </c>
      <c r="AC88" s="96">
        <v>0</v>
      </c>
      <c r="AD88" s="96">
        <v>0</v>
      </c>
      <c r="AE88" s="96">
        <v>0</v>
      </c>
      <c r="AF88" s="96">
        <v>0</v>
      </c>
      <c r="AG88" s="96">
        <v>0</v>
      </c>
      <c r="AH88" s="96">
        <v>0</v>
      </c>
      <c r="AI88" s="96">
        <v>0</v>
      </c>
      <c r="AJ88" s="96">
        <v>0</v>
      </c>
      <c r="AK88" s="96">
        <v>0</v>
      </c>
      <c r="AL88" s="99">
        <f t="shared" si="3"/>
        <v>176.03</v>
      </c>
      <c r="AM88" s="354"/>
      <c r="AR88" s="216">
        <v>800</v>
      </c>
      <c r="AS88" s="216">
        <v>815</v>
      </c>
      <c r="AT88" s="96">
        <f>+SUMIFS('[1]5'!$M:$M,'[1]5'!$C:$C,$AS88)</f>
        <v>176.03</v>
      </c>
      <c r="AU88" s="96">
        <f t="shared" si="2"/>
        <v>0</v>
      </c>
      <c r="AW88" s="135" t="s">
        <v>535</v>
      </c>
      <c r="AX88" s="135" t="s">
        <v>535</v>
      </c>
      <c r="AY88" s="135" t="s">
        <v>535</v>
      </c>
      <c r="AZ88" s="135" t="s">
        <v>535</v>
      </c>
      <c r="BA88" s="135" t="s">
        <v>535</v>
      </c>
      <c r="BB88" s="135" t="s">
        <v>535</v>
      </c>
      <c r="BC88" s="135" t="s">
        <v>535</v>
      </c>
      <c r="BD88" s="135" t="s">
        <v>535</v>
      </c>
      <c r="BE88" s="135" t="s">
        <v>535</v>
      </c>
      <c r="BF88" s="135" t="s">
        <v>535</v>
      </c>
      <c r="BG88" s="135" t="s">
        <v>535</v>
      </c>
      <c r="BH88" s="135" t="s">
        <v>535</v>
      </c>
      <c r="BI88" s="135" t="s">
        <v>535</v>
      </c>
      <c r="BJ88" s="135" t="s">
        <v>535</v>
      </c>
    </row>
    <row r="89" spans="1:62" s="129" customFormat="1" ht="19.5" customHeight="1" x14ac:dyDescent="0.25">
      <c r="A89" s="356"/>
      <c r="B89" s="213" t="s">
        <v>118</v>
      </c>
      <c r="C89" s="218" t="s">
        <v>119</v>
      </c>
      <c r="D89" s="215" t="s">
        <v>865</v>
      </c>
      <c r="E89" s="96">
        <v>4091.76</v>
      </c>
      <c r="F89" s="96">
        <v>0</v>
      </c>
      <c r="G89" s="96">
        <v>0</v>
      </c>
      <c r="H89" s="96">
        <v>0</v>
      </c>
      <c r="I89" s="96">
        <v>0</v>
      </c>
      <c r="J89" s="96">
        <v>0</v>
      </c>
      <c r="K89" s="96">
        <v>0</v>
      </c>
      <c r="L89" s="96">
        <v>0</v>
      </c>
      <c r="M89" s="96">
        <v>0</v>
      </c>
      <c r="N89" s="96">
        <v>0</v>
      </c>
      <c r="O89" s="96">
        <v>0</v>
      </c>
      <c r="P89" s="96">
        <v>0</v>
      </c>
      <c r="Q89" s="96">
        <v>0</v>
      </c>
      <c r="R89" s="96">
        <v>0</v>
      </c>
      <c r="S89" s="96">
        <v>0</v>
      </c>
      <c r="T89" s="96">
        <v>0</v>
      </c>
      <c r="U89" s="96">
        <v>0</v>
      </c>
      <c r="V89" s="96">
        <v>0</v>
      </c>
      <c r="W89" s="96">
        <v>0</v>
      </c>
      <c r="X89" s="96">
        <v>0</v>
      </c>
      <c r="Y89" s="96">
        <v>0</v>
      </c>
      <c r="Z89" s="96">
        <v>0</v>
      </c>
      <c r="AA89" s="96">
        <v>0</v>
      </c>
      <c r="AB89" s="96">
        <v>0</v>
      </c>
      <c r="AC89" s="96">
        <v>0</v>
      </c>
      <c r="AD89" s="96">
        <v>0</v>
      </c>
      <c r="AE89" s="96">
        <v>0</v>
      </c>
      <c r="AF89" s="96">
        <v>0</v>
      </c>
      <c r="AG89" s="96">
        <v>0</v>
      </c>
      <c r="AH89" s="96">
        <v>0</v>
      </c>
      <c r="AI89" s="96">
        <v>0</v>
      </c>
      <c r="AJ89" s="96">
        <v>0</v>
      </c>
      <c r="AK89" s="96">
        <v>0</v>
      </c>
      <c r="AL89" s="99">
        <f t="shared" si="3"/>
        <v>4091.76</v>
      </c>
      <c r="AM89" s="354"/>
      <c r="AR89" s="216">
        <v>800</v>
      </c>
      <c r="AS89" s="216">
        <v>816</v>
      </c>
      <c r="AT89" s="96">
        <f>+SUMIFS('[1]5'!$M:$M,'[1]5'!$C:$C,$AS89)</f>
        <v>4091.7599999999998</v>
      </c>
      <c r="AU89" s="96">
        <f t="shared" si="2"/>
        <v>0</v>
      </c>
      <c r="AW89" s="135" t="s">
        <v>535</v>
      </c>
      <c r="AX89" s="135" t="s">
        <v>535</v>
      </c>
      <c r="AY89" s="135" t="s">
        <v>535</v>
      </c>
      <c r="AZ89" s="135" t="s">
        <v>535</v>
      </c>
      <c r="BA89" s="135" t="s">
        <v>535</v>
      </c>
      <c r="BB89" s="135" t="s">
        <v>535</v>
      </c>
      <c r="BC89" s="135" t="s">
        <v>535</v>
      </c>
      <c r="BD89" s="135" t="s">
        <v>535</v>
      </c>
      <c r="BE89" s="135" t="s">
        <v>535</v>
      </c>
      <c r="BF89" s="135" t="s">
        <v>535</v>
      </c>
      <c r="BG89" s="135" t="s">
        <v>535</v>
      </c>
      <c r="BH89" s="135" t="s">
        <v>535</v>
      </c>
      <c r="BI89" s="135" t="s">
        <v>535</v>
      </c>
      <c r="BJ89" s="135" t="s">
        <v>535</v>
      </c>
    </row>
    <row r="90" spans="1:62" s="129" customFormat="1" ht="19.5" customHeight="1" x14ac:dyDescent="0.25">
      <c r="A90" s="356"/>
      <c r="B90" s="213" t="s">
        <v>120</v>
      </c>
      <c r="C90" s="218" t="s">
        <v>121</v>
      </c>
      <c r="D90" s="215" t="s">
        <v>866</v>
      </c>
      <c r="E90" s="96">
        <v>19351.61</v>
      </c>
      <c r="F90" s="96">
        <v>0</v>
      </c>
      <c r="G90" s="96">
        <v>0</v>
      </c>
      <c r="H90" s="96">
        <v>0</v>
      </c>
      <c r="I90" s="96">
        <v>0</v>
      </c>
      <c r="J90" s="96">
        <v>0</v>
      </c>
      <c r="K90" s="96">
        <v>0</v>
      </c>
      <c r="L90" s="96">
        <v>3168.21</v>
      </c>
      <c r="M90" s="96">
        <v>0</v>
      </c>
      <c r="N90" s="96">
        <v>0</v>
      </c>
      <c r="O90" s="96">
        <v>0</v>
      </c>
      <c r="P90" s="96">
        <v>0</v>
      </c>
      <c r="Q90" s="96">
        <v>0</v>
      </c>
      <c r="R90" s="96">
        <v>0</v>
      </c>
      <c r="S90" s="96">
        <v>0</v>
      </c>
      <c r="T90" s="96">
        <v>0</v>
      </c>
      <c r="U90" s="96">
        <v>0</v>
      </c>
      <c r="V90" s="96">
        <v>0</v>
      </c>
      <c r="W90" s="96">
        <v>0</v>
      </c>
      <c r="X90" s="96">
        <v>0</v>
      </c>
      <c r="Y90" s="96">
        <v>0</v>
      </c>
      <c r="Z90" s="96">
        <v>0</v>
      </c>
      <c r="AA90" s="96">
        <v>0</v>
      </c>
      <c r="AB90" s="96">
        <v>0</v>
      </c>
      <c r="AC90" s="96">
        <v>0</v>
      </c>
      <c r="AD90" s="96">
        <v>0</v>
      </c>
      <c r="AE90" s="96">
        <v>0</v>
      </c>
      <c r="AF90" s="96">
        <v>0</v>
      </c>
      <c r="AG90" s="96">
        <v>0</v>
      </c>
      <c r="AH90" s="96">
        <v>0</v>
      </c>
      <c r="AI90" s="96">
        <v>0</v>
      </c>
      <c r="AJ90" s="96">
        <v>0</v>
      </c>
      <c r="AK90" s="96">
        <v>0</v>
      </c>
      <c r="AL90" s="99">
        <f t="shared" si="3"/>
        <v>22519.82</v>
      </c>
      <c r="AM90" s="354"/>
      <c r="AR90" s="216">
        <v>800</v>
      </c>
      <c r="AS90" s="216">
        <v>817</v>
      </c>
      <c r="AT90" s="96">
        <f>+SUMIFS('[1]5'!$M:$M,'[1]5'!$C:$C,$AS90)</f>
        <v>22519.82</v>
      </c>
      <c r="AU90" s="96">
        <f t="shared" si="2"/>
        <v>0</v>
      </c>
      <c r="AW90" s="135" t="s">
        <v>535</v>
      </c>
      <c r="AX90" s="135" t="s">
        <v>535</v>
      </c>
      <c r="AY90" s="135" t="s">
        <v>535</v>
      </c>
      <c r="AZ90" s="135" t="s">
        <v>535</v>
      </c>
      <c r="BA90" s="135" t="s">
        <v>535</v>
      </c>
      <c r="BB90" s="135" t="s">
        <v>535</v>
      </c>
      <c r="BC90" s="135" t="s">
        <v>535</v>
      </c>
      <c r="BD90" s="135" t="s">
        <v>535</v>
      </c>
      <c r="BE90" s="135" t="s">
        <v>535</v>
      </c>
      <c r="BF90" s="135" t="s">
        <v>535</v>
      </c>
      <c r="BG90" s="135" t="s">
        <v>535</v>
      </c>
      <c r="BH90" s="135" t="s">
        <v>535</v>
      </c>
      <c r="BI90" s="135" t="s">
        <v>535</v>
      </c>
      <c r="BJ90" s="135" t="s">
        <v>535</v>
      </c>
    </row>
    <row r="91" spans="1:62" s="129" customFormat="1" ht="19.5" customHeight="1" x14ac:dyDescent="0.25">
      <c r="A91" s="356"/>
      <c r="B91" s="213" t="s">
        <v>122</v>
      </c>
      <c r="C91" s="218" t="s">
        <v>123</v>
      </c>
      <c r="D91" s="215" t="s">
        <v>867</v>
      </c>
      <c r="E91" s="96">
        <v>23635.91</v>
      </c>
      <c r="F91" s="96">
        <v>0</v>
      </c>
      <c r="G91" s="96">
        <v>0</v>
      </c>
      <c r="H91" s="96">
        <v>0</v>
      </c>
      <c r="I91" s="96">
        <v>0</v>
      </c>
      <c r="J91" s="96">
        <v>0</v>
      </c>
      <c r="K91" s="96">
        <v>0</v>
      </c>
      <c r="L91" s="96">
        <v>0</v>
      </c>
      <c r="M91" s="96">
        <v>0</v>
      </c>
      <c r="N91" s="96">
        <v>0</v>
      </c>
      <c r="O91" s="96">
        <v>0</v>
      </c>
      <c r="P91" s="96">
        <v>0</v>
      </c>
      <c r="Q91" s="96">
        <v>0</v>
      </c>
      <c r="R91" s="96">
        <v>0</v>
      </c>
      <c r="S91" s="96">
        <v>0</v>
      </c>
      <c r="T91" s="96">
        <v>0</v>
      </c>
      <c r="U91" s="96">
        <v>0</v>
      </c>
      <c r="V91" s="96">
        <v>0</v>
      </c>
      <c r="W91" s="96">
        <v>0</v>
      </c>
      <c r="X91" s="96">
        <v>0</v>
      </c>
      <c r="Y91" s="96">
        <v>0</v>
      </c>
      <c r="Z91" s="96">
        <v>0</v>
      </c>
      <c r="AA91" s="96">
        <v>0</v>
      </c>
      <c r="AB91" s="96">
        <v>0</v>
      </c>
      <c r="AC91" s="96">
        <v>0</v>
      </c>
      <c r="AD91" s="96">
        <v>0</v>
      </c>
      <c r="AE91" s="96">
        <v>0</v>
      </c>
      <c r="AF91" s="96">
        <v>0</v>
      </c>
      <c r="AG91" s="96">
        <v>0</v>
      </c>
      <c r="AH91" s="96">
        <v>0</v>
      </c>
      <c r="AI91" s="96">
        <v>0</v>
      </c>
      <c r="AJ91" s="96">
        <v>0</v>
      </c>
      <c r="AK91" s="96">
        <v>0</v>
      </c>
      <c r="AL91" s="99">
        <f t="shared" si="3"/>
        <v>23635.91</v>
      </c>
      <c r="AM91" s="354"/>
      <c r="AR91" s="216">
        <v>800</v>
      </c>
      <c r="AS91" s="216">
        <v>818</v>
      </c>
      <c r="AT91" s="96">
        <f>+SUMIFS('[1]5'!$M:$M,'[1]5'!$C:$C,$AS91)</f>
        <v>23635.909999999996</v>
      </c>
      <c r="AU91" s="96">
        <f t="shared" si="2"/>
        <v>0</v>
      </c>
      <c r="AW91" s="135" t="s">
        <v>535</v>
      </c>
      <c r="AX91" s="135" t="s">
        <v>535</v>
      </c>
      <c r="AY91" s="135" t="s">
        <v>535</v>
      </c>
      <c r="AZ91" s="135" t="s">
        <v>535</v>
      </c>
      <c r="BA91" s="135" t="s">
        <v>535</v>
      </c>
      <c r="BB91" s="135" t="s">
        <v>535</v>
      </c>
      <c r="BC91" s="135" t="s">
        <v>535</v>
      </c>
      <c r="BD91" s="135" t="s">
        <v>535</v>
      </c>
      <c r="BE91" s="135" t="s">
        <v>535</v>
      </c>
      <c r="BF91" s="135" t="s">
        <v>535</v>
      </c>
      <c r="BG91" s="135" t="s">
        <v>535</v>
      </c>
      <c r="BH91" s="135" t="s">
        <v>535</v>
      </c>
      <c r="BI91" s="135" t="s">
        <v>535</v>
      </c>
      <c r="BJ91" s="135" t="s">
        <v>535</v>
      </c>
    </row>
    <row r="92" spans="1:62" s="129" customFormat="1" ht="19.5" customHeight="1" x14ac:dyDescent="0.25">
      <c r="A92" s="356"/>
      <c r="B92" s="213" t="s">
        <v>124</v>
      </c>
      <c r="C92" s="218" t="s">
        <v>125</v>
      </c>
      <c r="D92" s="215" t="s">
        <v>868</v>
      </c>
      <c r="E92" s="96">
        <v>51296.6</v>
      </c>
      <c r="F92" s="96">
        <v>0</v>
      </c>
      <c r="G92" s="96">
        <v>0</v>
      </c>
      <c r="H92" s="96">
        <v>0</v>
      </c>
      <c r="I92" s="96">
        <v>0</v>
      </c>
      <c r="J92" s="96">
        <v>0</v>
      </c>
      <c r="K92" s="96">
        <v>0</v>
      </c>
      <c r="L92" s="96">
        <v>0</v>
      </c>
      <c r="M92" s="96">
        <v>0</v>
      </c>
      <c r="N92" s="96">
        <v>0</v>
      </c>
      <c r="O92" s="96">
        <v>0</v>
      </c>
      <c r="P92" s="96">
        <v>0</v>
      </c>
      <c r="Q92" s="96">
        <v>0</v>
      </c>
      <c r="R92" s="96">
        <v>0</v>
      </c>
      <c r="S92" s="96">
        <v>0</v>
      </c>
      <c r="T92" s="96">
        <v>0</v>
      </c>
      <c r="U92" s="96">
        <v>0</v>
      </c>
      <c r="V92" s="96">
        <v>0</v>
      </c>
      <c r="W92" s="96">
        <v>0</v>
      </c>
      <c r="X92" s="96">
        <v>0</v>
      </c>
      <c r="Y92" s="96">
        <v>0</v>
      </c>
      <c r="Z92" s="96">
        <v>0</v>
      </c>
      <c r="AA92" s="96">
        <v>0</v>
      </c>
      <c r="AB92" s="96">
        <v>0</v>
      </c>
      <c r="AC92" s="96">
        <v>0</v>
      </c>
      <c r="AD92" s="96">
        <v>0</v>
      </c>
      <c r="AE92" s="96">
        <v>0</v>
      </c>
      <c r="AF92" s="96">
        <v>0</v>
      </c>
      <c r="AG92" s="96">
        <v>0</v>
      </c>
      <c r="AH92" s="96">
        <v>0</v>
      </c>
      <c r="AI92" s="96">
        <v>0</v>
      </c>
      <c r="AJ92" s="96">
        <v>0</v>
      </c>
      <c r="AK92" s="96">
        <v>0</v>
      </c>
      <c r="AL92" s="99">
        <f t="shared" si="3"/>
        <v>51296.6</v>
      </c>
      <c r="AM92" s="354"/>
      <c r="AR92" s="216">
        <v>800</v>
      </c>
      <c r="AS92" s="216">
        <v>819</v>
      </c>
      <c r="AT92" s="96">
        <f>+SUMIFS('[1]5'!$M:$M,'[1]5'!$C:$C,$AS92)</f>
        <v>51296.599999999991</v>
      </c>
      <c r="AU92" s="96">
        <f t="shared" si="2"/>
        <v>0</v>
      </c>
      <c r="AW92" s="135" t="s">
        <v>535</v>
      </c>
      <c r="AX92" s="135" t="s">
        <v>535</v>
      </c>
      <c r="AY92" s="135" t="s">
        <v>535</v>
      </c>
      <c r="AZ92" s="135" t="s">
        <v>535</v>
      </c>
      <c r="BA92" s="135" t="s">
        <v>535</v>
      </c>
      <c r="BB92" s="135" t="s">
        <v>535</v>
      </c>
      <c r="BC92" s="135" t="s">
        <v>535</v>
      </c>
      <c r="BD92" s="135" t="s">
        <v>535</v>
      </c>
      <c r="BE92" s="135" t="s">
        <v>535</v>
      </c>
      <c r="BF92" s="135" t="s">
        <v>535</v>
      </c>
      <c r="BG92" s="135" t="s">
        <v>535</v>
      </c>
      <c r="BH92" s="135" t="s">
        <v>535</v>
      </c>
      <c r="BI92" s="135" t="s">
        <v>535</v>
      </c>
      <c r="BJ92" s="135" t="s">
        <v>535</v>
      </c>
    </row>
    <row r="93" spans="1:62" s="129" customFormat="1" ht="19.5" customHeight="1" x14ac:dyDescent="0.25">
      <c r="A93" s="356"/>
      <c r="B93" s="213" t="s">
        <v>126</v>
      </c>
      <c r="C93" s="218" t="s">
        <v>127</v>
      </c>
      <c r="D93" s="215" t="s">
        <v>869</v>
      </c>
      <c r="E93" s="96">
        <v>7428.82</v>
      </c>
      <c r="F93" s="96">
        <v>0</v>
      </c>
      <c r="G93" s="96">
        <v>0</v>
      </c>
      <c r="H93" s="96">
        <v>0</v>
      </c>
      <c r="I93" s="96">
        <v>0</v>
      </c>
      <c r="J93" s="96">
        <v>0</v>
      </c>
      <c r="K93" s="96">
        <v>0</v>
      </c>
      <c r="L93" s="96">
        <v>0</v>
      </c>
      <c r="M93" s="96">
        <v>0</v>
      </c>
      <c r="N93" s="96">
        <v>0</v>
      </c>
      <c r="O93" s="96">
        <v>0</v>
      </c>
      <c r="P93" s="96">
        <v>0</v>
      </c>
      <c r="Q93" s="96">
        <v>0</v>
      </c>
      <c r="R93" s="96">
        <v>0</v>
      </c>
      <c r="S93" s="96">
        <v>0</v>
      </c>
      <c r="T93" s="96">
        <v>0</v>
      </c>
      <c r="U93" s="96">
        <v>0</v>
      </c>
      <c r="V93" s="96">
        <v>0</v>
      </c>
      <c r="W93" s="96">
        <v>0</v>
      </c>
      <c r="X93" s="96">
        <v>0</v>
      </c>
      <c r="Y93" s="96">
        <v>0</v>
      </c>
      <c r="Z93" s="96">
        <v>0</v>
      </c>
      <c r="AA93" s="96">
        <v>0</v>
      </c>
      <c r="AB93" s="96">
        <v>0</v>
      </c>
      <c r="AC93" s="96">
        <v>0</v>
      </c>
      <c r="AD93" s="96">
        <v>0</v>
      </c>
      <c r="AE93" s="96">
        <v>0</v>
      </c>
      <c r="AF93" s="96">
        <v>0</v>
      </c>
      <c r="AG93" s="96">
        <v>0</v>
      </c>
      <c r="AH93" s="96">
        <v>0</v>
      </c>
      <c r="AI93" s="96">
        <v>0</v>
      </c>
      <c r="AJ93" s="96">
        <v>0</v>
      </c>
      <c r="AK93" s="96">
        <v>0</v>
      </c>
      <c r="AL93" s="99">
        <f t="shared" si="3"/>
        <v>7428.82</v>
      </c>
      <c r="AM93" s="354"/>
      <c r="AR93" s="216">
        <v>800</v>
      </c>
      <c r="AS93" s="216">
        <v>820</v>
      </c>
      <c r="AT93" s="96">
        <f>+SUMIFS('[1]5'!$M:$M,'[1]5'!$C:$C,$AS93)</f>
        <v>7428.8199999999988</v>
      </c>
      <c r="AU93" s="96">
        <f t="shared" si="2"/>
        <v>0</v>
      </c>
      <c r="AW93" s="135" t="s">
        <v>535</v>
      </c>
      <c r="AX93" s="135" t="s">
        <v>535</v>
      </c>
      <c r="AY93" s="135" t="s">
        <v>535</v>
      </c>
      <c r="AZ93" s="135" t="s">
        <v>535</v>
      </c>
      <c r="BA93" s="135" t="s">
        <v>535</v>
      </c>
      <c r="BB93" s="135" t="s">
        <v>535</v>
      </c>
      <c r="BC93" s="135" t="s">
        <v>535</v>
      </c>
      <c r="BD93" s="135" t="s">
        <v>535</v>
      </c>
      <c r="BE93" s="135" t="s">
        <v>535</v>
      </c>
      <c r="BF93" s="135" t="s">
        <v>535</v>
      </c>
      <c r="BG93" s="135" t="s">
        <v>535</v>
      </c>
      <c r="BH93" s="135" t="s">
        <v>535</v>
      </c>
      <c r="BI93" s="135" t="s">
        <v>535</v>
      </c>
      <c r="BJ93" s="135" t="s">
        <v>535</v>
      </c>
    </row>
    <row r="94" spans="1:62" s="129" customFormat="1" ht="19.5" customHeight="1" x14ac:dyDescent="0.25">
      <c r="A94" s="356"/>
      <c r="B94" s="213" t="s">
        <v>128</v>
      </c>
      <c r="C94" s="218" t="s">
        <v>129</v>
      </c>
      <c r="D94" s="215" t="s">
        <v>870</v>
      </c>
      <c r="E94" s="96">
        <v>107.2</v>
      </c>
      <c r="F94" s="96">
        <v>0</v>
      </c>
      <c r="G94" s="96">
        <v>0</v>
      </c>
      <c r="H94" s="96">
        <v>0</v>
      </c>
      <c r="I94" s="96">
        <v>0</v>
      </c>
      <c r="J94" s="96">
        <v>0</v>
      </c>
      <c r="K94" s="96">
        <v>0</v>
      </c>
      <c r="L94" s="96">
        <v>0</v>
      </c>
      <c r="M94" s="96">
        <v>0</v>
      </c>
      <c r="N94" s="96">
        <v>0</v>
      </c>
      <c r="O94" s="96">
        <v>0</v>
      </c>
      <c r="P94" s="96">
        <v>0</v>
      </c>
      <c r="Q94" s="96">
        <v>0</v>
      </c>
      <c r="R94" s="96">
        <v>0</v>
      </c>
      <c r="S94" s="96">
        <v>0</v>
      </c>
      <c r="T94" s="96">
        <v>0</v>
      </c>
      <c r="U94" s="96">
        <v>0</v>
      </c>
      <c r="V94" s="96">
        <v>0</v>
      </c>
      <c r="W94" s="96">
        <v>0</v>
      </c>
      <c r="X94" s="96">
        <v>0</v>
      </c>
      <c r="Y94" s="96">
        <v>0</v>
      </c>
      <c r="Z94" s="96">
        <v>0</v>
      </c>
      <c r="AA94" s="96">
        <v>0</v>
      </c>
      <c r="AB94" s="96">
        <v>0</v>
      </c>
      <c r="AC94" s="96">
        <v>0</v>
      </c>
      <c r="AD94" s="96">
        <v>0</v>
      </c>
      <c r="AE94" s="96">
        <v>0</v>
      </c>
      <c r="AF94" s="96">
        <v>0</v>
      </c>
      <c r="AG94" s="96">
        <v>0</v>
      </c>
      <c r="AH94" s="96">
        <v>0</v>
      </c>
      <c r="AI94" s="96">
        <v>0</v>
      </c>
      <c r="AJ94" s="96">
        <v>0</v>
      </c>
      <c r="AK94" s="96">
        <v>0</v>
      </c>
      <c r="AL94" s="99">
        <f t="shared" si="3"/>
        <v>107.2</v>
      </c>
      <c r="AM94" s="354"/>
      <c r="AR94" s="216">
        <v>800</v>
      </c>
      <c r="AS94" s="216">
        <v>821</v>
      </c>
      <c r="AT94" s="96">
        <f>+SUMIFS('[1]5'!$M:$M,'[1]5'!$C:$C,$AS94)</f>
        <v>107.2</v>
      </c>
      <c r="AU94" s="96">
        <f t="shared" si="2"/>
        <v>0</v>
      </c>
      <c r="AW94" s="135" t="s">
        <v>536</v>
      </c>
      <c r="AX94" s="135" t="s">
        <v>535</v>
      </c>
      <c r="AY94" s="135" t="s">
        <v>535</v>
      </c>
      <c r="AZ94" s="135" t="s">
        <v>535</v>
      </c>
      <c r="BA94" s="135" t="s">
        <v>535</v>
      </c>
      <c r="BB94" s="135" t="s">
        <v>535</v>
      </c>
      <c r="BC94" s="135" t="s">
        <v>535</v>
      </c>
      <c r="BD94" s="135" t="s">
        <v>535</v>
      </c>
      <c r="BE94" s="135" t="s">
        <v>535</v>
      </c>
      <c r="BF94" s="135" t="s">
        <v>535</v>
      </c>
      <c r="BG94" s="135" t="s">
        <v>535</v>
      </c>
      <c r="BH94" s="135" t="s">
        <v>535</v>
      </c>
      <c r="BI94" s="135" t="s">
        <v>535</v>
      </c>
      <c r="BJ94" s="135" t="s">
        <v>535</v>
      </c>
    </row>
    <row r="95" spans="1:62" s="129" customFormat="1" ht="19.5" customHeight="1" x14ac:dyDescent="0.25">
      <c r="A95" s="356"/>
      <c r="B95" s="213" t="s">
        <v>674</v>
      </c>
      <c r="C95" s="218" t="s">
        <v>675</v>
      </c>
      <c r="D95" s="215" t="s">
        <v>871</v>
      </c>
      <c r="E95" s="96">
        <v>31289.809999999998</v>
      </c>
      <c r="F95" s="96">
        <v>0</v>
      </c>
      <c r="G95" s="96">
        <v>0</v>
      </c>
      <c r="H95" s="96">
        <v>0</v>
      </c>
      <c r="I95" s="96">
        <v>0</v>
      </c>
      <c r="J95" s="96">
        <v>0</v>
      </c>
      <c r="K95" s="96">
        <v>0</v>
      </c>
      <c r="L95" s="96">
        <v>0</v>
      </c>
      <c r="M95" s="96">
        <v>0</v>
      </c>
      <c r="N95" s="96">
        <v>-223.2</v>
      </c>
      <c r="O95" s="96">
        <v>0</v>
      </c>
      <c r="P95" s="96">
        <v>0</v>
      </c>
      <c r="Q95" s="96">
        <v>0</v>
      </c>
      <c r="R95" s="96">
        <v>0</v>
      </c>
      <c r="S95" s="96">
        <v>0</v>
      </c>
      <c r="T95" s="96">
        <v>0</v>
      </c>
      <c r="U95" s="96">
        <v>0</v>
      </c>
      <c r="V95" s="96">
        <v>0</v>
      </c>
      <c r="W95" s="96">
        <v>0</v>
      </c>
      <c r="X95" s="96">
        <v>0</v>
      </c>
      <c r="Y95" s="96">
        <v>0</v>
      </c>
      <c r="Z95" s="96">
        <v>0</v>
      </c>
      <c r="AA95" s="96">
        <v>0</v>
      </c>
      <c r="AB95" s="96">
        <v>0</v>
      </c>
      <c r="AC95" s="96">
        <v>0</v>
      </c>
      <c r="AD95" s="96">
        <v>0</v>
      </c>
      <c r="AE95" s="96">
        <v>0</v>
      </c>
      <c r="AF95" s="96">
        <v>0</v>
      </c>
      <c r="AG95" s="96">
        <v>0</v>
      </c>
      <c r="AH95" s="96">
        <v>0</v>
      </c>
      <c r="AI95" s="96">
        <v>0</v>
      </c>
      <c r="AJ95" s="96">
        <v>0</v>
      </c>
      <c r="AK95" s="96">
        <v>0</v>
      </c>
      <c r="AL95" s="99">
        <f t="shared" si="3"/>
        <v>31066.609999999997</v>
      </c>
      <c r="AM95" s="354"/>
      <c r="AR95" s="216">
        <v>800</v>
      </c>
      <c r="AS95" s="216">
        <v>822</v>
      </c>
      <c r="AT95" s="96">
        <f>+SUMIFS('[1]5'!$M:$M,'[1]5'!$C:$C,$AS95)</f>
        <v>31066.609999999993</v>
      </c>
      <c r="AU95" s="96">
        <f t="shared" si="2"/>
        <v>0</v>
      </c>
      <c r="AW95" s="135" t="s">
        <v>535</v>
      </c>
      <c r="AX95" s="135" t="s">
        <v>535</v>
      </c>
      <c r="AY95" s="135" t="s">
        <v>535</v>
      </c>
      <c r="AZ95" s="135" t="s">
        <v>535</v>
      </c>
      <c r="BA95" s="135" t="s">
        <v>535</v>
      </c>
      <c r="BB95" s="135" t="s">
        <v>535</v>
      </c>
      <c r="BC95" s="135" t="s">
        <v>535</v>
      </c>
      <c r="BD95" s="135" t="s">
        <v>535</v>
      </c>
      <c r="BE95" s="135" t="s">
        <v>535</v>
      </c>
      <c r="BF95" s="135" t="s">
        <v>535</v>
      </c>
      <c r="BG95" s="135" t="s">
        <v>535</v>
      </c>
      <c r="BH95" s="135" t="s">
        <v>535</v>
      </c>
      <c r="BI95" s="135" t="s">
        <v>535</v>
      </c>
      <c r="BJ95" s="135" t="s">
        <v>535</v>
      </c>
    </row>
    <row r="96" spans="1:62" s="129" customFormat="1" x14ac:dyDescent="0.25">
      <c r="A96" s="356"/>
      <c r="B96" s="206" t="s">
        <v>130</v>
      </c>
      <c r="C96" s="207" t="s">
        <v>131</v>
      </c>
      <c r="D96" s="220"/>
      <c r="E96" s="102">
        <v>0</v>
      </c>
      <c r="F96" s="102"/>
      <c r="G96" s="102"/>
      <c r="H96" s="102"/>
      <c r="I96" s="102"/>
      <c r="J96" s="102"/>
      <c r="K96" s="102">
        <v>0</v>
      </c>
      <c r="L96" s="102">
        <v>0</v>
      </c>
      <c r="M96" s="102">
        <v>0</v>
      </c>
      <c r="N96" s="102">
        <v>0</v>
      </c>
      <c r="O96" s="102">
        <v>0</v>
      </c>
      <c r="P96" s="102">
        <v>0</v>
      </c>
      <c r="Q96" s="102">
        <v>0</v>
      </c>
      <c r="R96" s="102">
        <v>0</v>
      </c>
      <c r="S96" s="102">
        <v>0</v>
      </c>
      <c r="T96" s="102"/>
      <c r="U96" s="102"/>
      <c r="V96" s="102"/>
      <c r="W96" s="102"/>
      <c r="X96" s="102"/>
      <c r="Y96" s="102"/>
      <c r="Z96" s="102"/>
      <c r="AA96" s="102"/>
      <c r="AB96" s="102"/>
      <c r="AC96" s="102">
        <v>0</v>
      </c>
      <c r="AD96" s="102">
        <v>0</v>
      </c>
      <c r="AE96" s="102">
        <v>0</v>
      </c>
      <c r="AF96" s="102">
        <v>0</v>
      </c>
      <c r="AG96" s="102">
        <v>0</v>
      </c>
      <c r="AH96" s="102">
        <v>0</v>
      </c>
      <c r="AI96" s="102"/>
      <c r="AJ96" s="102"/>
      <c r="AK96" s="102"/>
      <c r="AL96" s="98">
        <f t="shared" si="3"/>
        <v>0</v>
      </c>
      <c r="AM96" s="354"/>
      <c r="AR96" s="212">
        <v>900</v>
      </c>
      <c r="AS96" s="212">
        <v>900</v>
      </c>
      <c r="AT96" s="96">
        <f>+SUMIFS('[1]5'!$M:$M,'[1]5'!$C:$C,$AS96)</f>
        <v>0</v>
      </c>
      <c r="AU96" s="96">
        <f t="shared" si="2"/>
        <v>0</v>
      </c>
      <c r="AW96" s="135" t="s">
        <v>535</v>
      </c>
      <c r="AX96" s="135" t="s">
        <v>535</v>
      </c>
      <c r="AY96" s="135" t="s">
        <v>535</v>
      </c>
      <c r="AZ96" s="135" t="s">
        <v>535</v>
      </c>
      <c r="BA96" s="135" t="s">
        <v>535</v>
      </c>
      <c r="BB96" s="135" t="s">
        <v>535</v>
      </c>
      <c r="BC96" s="135" t="s">
        <v>535</v>
      </c>
      <c r="BD96" s="135" t="s">
        <v>535</v>
      </c>
      <c r="BE96" s="135" t="s">
        <v>535</v>
      </c>
      <c r="BF96" s="135" t="s">
        <v>535</v>
      </c>
      <c r="BG96" s="135" t="s">
        <v>535</v>
      </c>
      <c r="BH96" s="135" t="s">
        <v>535</v>
      </c>
      <c r="BI96" s="135" t="s">
        <v>535</v>
      </c>
      <c r="BJ96" s="135" t="s">
        <v>535</v>
      </c>
    </row>
    <row r="97" spans="1:62" s="129" customFormat="1" x14ac:dyDescent="0.25">
      <c r="A97" s="356"/>
      <c r="B97" s="213" t="s">
        <v>132</v>
      </c>
      <c r="C97" s="214" t="s">
        <v>281</v>
      </c>
      <c r="D97" s="215" t="s">
        <v>872</v>
      </c>
      <c r="E97" s="96">
        <v>1191408.33</v>
      </c>
      <c r="F97" s="96">
        <v>0</v>
      </c>
      <c r="G97" s="96">
        <v>0</v>
      </c>
      <c r="H97" s="96">
        <v>-269764.56999999995</v>
      </c>
      <c r="I97" s="96">
        <v>0</v>
      </c>
      <c r="J97" s="96">
        <v>0</v>
      </c>
      <c r="K97" s="96">
        <v>0</v>
      </c>
      <c r="L97" s="96">
        <v>0</v>
      </c>
      <c r="M97" s="96">
        <v>0</v>
      </c>
      <c r="N97" s="96">
        <v>0</v>
      </c>
      <c r="O97" s="96">
        <v>0</v>
      </c>
      <c r="P97" s="96">
        <v>0</v>
      </c>
      <c r="Q97" s="96">
        <v>0</v>
      </c>
      <c r="R97" s="96">
        <v>-2.3283064365386963E-10</v>
      </c>
      <c r="S97" s="96">
        <v>0</v>
      </c>
      <c r="T97" s="96">
        <v>0</v>
      </c>
      <c r="U97" s="96">
        <v>0</v>
      </c>
      <c r="V97" s="96">
        <v>0</v>
      </c>
      <c r="W97" s="96">
        <v>-192.64</v>
      </c>
      <c r="X97" s="96">
        <v>0</v>
      </c>
      <c r="Y97" s="96">
        <v>0</v>
      </c>
      <c r="Z97" s="96">
        <v>0</v>
      </c>
      <c r="AA97" s="96">
        <v>0</v>
      </c>
      <c r="AB97" s="96">
        <v>0</v>
      </c>
      <c r="AC97" s="96">
        <v>0</v>
      </c>
      <c r="AD97" s="96">
        <v>0</v>
      </c>
      <c r="AE97" s="96">
        <v>0</v>
      </c>
      <c r="AF97" s="96">
        <v>0</v>
      </c>
      <c r="AG97" s="96">
        <v>0</v>
      </c>
      <c r="AH97" s="96">
        <v>0</v>
      </c>
      <c r="AI97" s="96">
        <v>0</v>
      </c>
      <c r="AJ97" s="96">
        <v>0</v>
      </c>
      <c r="AK97" s="96">
        <v>0</v>
      </c>
      <c r="AL97" s="99">
        <f t="shared" si="3"/>
        <v>921451.11999999988</v>
      </c>
      <c r="AM97" s="354"/>
      <c r="AR97" s="216">
        <v>900</v>
      </c>
      <c r="AS97" s="216">
        <v>901</v>
      </c>
      <c r="AT97" s="96">
        <f>+SUMIFS('[1]5'!$M:$M,'[1]5'!$C:$C,$AS97)</f>
        <v>921451.11999999988</v>
      </c>
      <c r="AU97" s="96">
        <f t="shared" si="2"/>
        <v>0</v>
      </c>
      <c r="AW97" s="135" t="s">
        <v>535</v>
      </c>
      <c r="AX97" s="135" t="s">
        <v>535</v>
      </c>
      <c r="AY97" s="135" t="s">
        <v>535</v>
      </c>
      <c r="AZ97" s="135" t="s">
        <v>535</v>
      </c>
      <c r="BA97" s="135" t="s">
        <v>535</v>
      </c>
      <c r="BB97" s="135" t="s">
        <v>535</v>
      </c>
      <c r="BC97" s="135" t="s">
        <v>535</v>
      </c>
      <c r="BD97" s="135" t="s">
        <v>535</v>
      </c>
      <c r="BE97" s="135" t="s">
        <v>535</v>
      </c>
      <c r="BF97" s="135" t="s">
        <v>535</v>
      </c>
      <c r="BG97" s="135" t="s">
        <v>535</v>
      </c>
      <c r="BH97" s="135" t="s">
        <v>535</v>
      </c>
      <c r="BI97" s="135" t="s">
        <v>535</v>
      </c>
      <c r="BJ97" s="135" t="s">
        <v>535</v>
      </c>
    </row>
    <row r="98" spans="1:62" s="129" customFormat="1" x14ac:dyDescent="0.25">
      <c r="A98" s="356"/>
      <c r="B98" s="213" t="s">
        <v>133</v>
      </c>
      <c r="C98" s="214" t="s">
        <v>134</v>
      </c>
      <c r="D98" s="215" t="s">
        <v>873</v>
      </c>
      <c r="E98" s="96">
        <v>22219.48</v>
      </c>
      <c r="F98" s="96">
        <v>0</v>
      </c>
      <c r="G98" s="96">
        <v>0</v>
      </c>
      <c r="H98" s="96">
        <v>0</v>
      </c>
      <c r="I98" s="96">
        <v>0</v>
      </c>
      <c r="J98" s="96">
        <v>0</v>
      </c>
      <c r="K98" s="96">
        <v>0</v>
      </c>
      <c r="L98" s="96">
        <v>0</v>
      </c>
      <c r="M98" s="96">
        <v>0</v>
      </c>
      <c r="N98" s="96">
        <v>0</v>
      </c>
      <c r="O98" s="96">
        <v>0</v>
      </c>
      <c r="P98" s="96">
        <v>0</v>
      </c>
      <c r="Q98" s="96">
        <v>0</v>
      </c>
      <c r="R98" s="96">
        <v>0</v>
      </c>
      <c r="S98" s="96">
        <v>5.4569682106375694E-12</v>
      </c>
      <c r="T98" s="96">
        <v>0</v>
      </c>
      <c r="U98" s="96">
        <v>0</v>
      </c>
      <c r="V98" s="96">
        <v>0</v>
      </c>
      <c r="W98" s="96">
        <v>-3.5831040000000001</v>
      </c>
      <c r="X98" s="96">
        <v>0</v>
      </c>
      <c r="Y98" s="96">
        <v>0</v>
      </c>
      <c r="Z98" s="96">
        <v>0</v>
      </c>
      <c r="AA98" s="96">
        <v>0</v>
      </c>
      <c r="AB98" s="96">
        <v>0</v>
      </c>
      <c r="AC98" s="96">
        <v>0</v>
      </c>
      <c r="AD98" s="96">
        <v>0</v>
      </c>
      <c r="AE98" s="96">
        <v>0</v>
      </c>
      <c r="AF98" s="96">
        <v>0</v>
      </c>
      <c r="AG98" s="96">
        <v>0</v>
      </c>
      <c r="AH98" s="96">
        <v>0</v>
      </c>
      <c r="AI98" s="96">
        <v>0</v>
      </c>
      <c r="AJ98" s="96">
        <v>0</v>
      </c>
      <c r="AK98" s="96">
        <v>0</v>
      </c>
      <c r="AL98" s="99">
        <f t="shared" si="3"/>
        <v>22215.896896000002</v>
      </c>
      <c r="AM98" s="354"/>
      <c r="AR98" s="216">
        <v>900</v>
      </c>
      <c r="AS98" s="216">
        <v>902</v>
      </c>
      <c r="AT98" s="96">
        <f>+SUMIFS('[1]5'!$M:$M,'[1]5'!$C:$C,$AS98)</f>
        <v>22215.896896000009</v>
      </c>
      <c r="AU98" s="96">
        <f t="shared" si="2"/>
        <v>0</v>
      </c>
      <c r="AW98" s="135" t="s">
        <v>535</v>
      </c>
      <c r="AX98" s="135" t="s">
        <v>535</v>
      </c>
      <c r="AY98" s="135" t="s">
        <v>535</v>
      </c>
      <c r="AZ98" s="135" t="s">
        <v>535</v>
      </c>
      <c r="BA98" s="135" t="s">
        <v>535</v>
      </c>
      <c r="BB98" s="135" t="s">
        <v>535</v>
      </c>
      <c r="BC98" s="135" t="s">
        <v>535</v>
      </c>
      <c r="BD98" s="135" t="s">
        <v>535</v>
      </c>
      <c r="BE98" s="135" t="s">
        <v>535</v>
      </c>
      <c r="BF98" s="135" t="s">
        <v>535</v>
      </c>
      <c r="BG98" s="135" t="s">
        <v>535</v>
      </c>
      <c r="BH98" s="135" t="s">
        <v>535</v>
      </c>
      <c r="BI98" s="135" t="s">
        <v>535</v>
      </c>
      <c r="BJ98" s="135" t="s">
        <v>535</v>
      </c>
    </row>
    <row r="99" spans="1:62" s="129" customFormat="1" x14ac:dyDescent="0.25">
      <c r="A99" s="356"/>
      <c r="B99" s="213" t="s">
        <v>135</v>
      </c>
      <c r="C99" s="214" t="s">
        <v>136</v>
      </c>
      <c r="D99" s="215" t="s">
        <v>844</v>
      </c>
      <c r="E99" s="96">
        <v>0</v>
      </c>
      <c r="F99" s="96">
        <v>0</v>
      </c>
      <c r="G99" s="96">
        <v>0</v>
      </c>
      <c r="H99" s="96">
        <v>0</v>
      </c>
      <c r="I99" s="96">
        <v>0</v>
      </c>
      <c r="J99" s="96">
        <v>0</v>
      </c>
      <c r="K99" s="96">
        <v>0</v>
      </c>
      <c r="L99" s="96">
        <v>0</v>
      </c>
      <c r="M99" s="96">
        <v>0</v>
      </c>
      <c r="N99" s="96">
        <v>0</v>
      </c>
      <c r="O99" s="96">
        <v>0</v>
      </c>
      <c r="P99" s="96">
        <v>0</v>
      </c>
      <c r="Q99" s="96">
        <v>0</v>
      </c>
      <c r="R99" s="96">
        <v>0</v>
      </c>
      <c r="S99" s="96">
        <v>0</v>
      </c>
      <c r="T99" s="96">
        <v>0</v>
      </c>
      <c r="U99" s="96">
        <v>0</v>
      </c>
      <c r="V99" s="96">
        <v>0</v>
      </c>
      <c r="W99" s="96">
        <v>0</v>
      </c>
      <c r="X99" s="96">
        <v>0</v>
      </c>
      <c r="Y99" s="96">
        <v>0</v>
      </c>
      <c r="Z99" s="96">
        <v>0</v>
      </c>
      <c r="AA99" s="96">
        <v>0</v>
      </c>
      <c r="AB99" s="96">
        <v>0</v>
      </c>
      <c r="AC99" s="96">
        <v>0</v>
      </c>
      <c r="AD99" s="96">
        <v>0</v>
      </c>
      <c r="AE99" s="96">
        <v>0</v>
      </c>
      <c r="AF99" s="96">
        <v>0</v>
      </c>
      <c r="AG99" s="96">
        <v>0</v>
      </c>
      <c r="AH99" s="96">
        <v>0</v>
      </c>
      <c r="AI99" s="96">
        <v>0</v>
      </c>
      <c r="AJ99" s="96">
        <v>0</v>
      </c>
      <c r="AK99" s="96">
        <v>0</v>
      </c>
      <c r="AL99" s="99">
        <f t="shared" si="3"/>
        <v>0</v>
      </c>
      <c r="AM99" s="354"/>
      <c r="AR99" s="216">
        <v>900</v>
      </c>
      <c r="AS99" s="216">
        <v>903</v>
      </c>
      <c r="AT99" s="96">
        <f>+SUMIFS('[1]5'!$M:$M,'[1]5'!$C:$C,$AS99)</f>
        <v>0</v>
      </c>
      <c r="AU99" s="96">
        <f t="shared" si="2"/>
        <v>0</v>
      </c>
      <c r="AW99" s="135" t="s">
        <v>535</v>
      </c>
      <c r="AX99" s="135" t="s">
        <v>535</v>
      </c>
      <c r="AY99" s="135" t="s">
        <v>535</v>
      </c>
      <c r="AZ99" s="135" t="s">
        <v>535</v>
      </c>
      <c r="BA99" s="135" t="s">
        <v>535</v>
      </c>
      <c r="BB99" s="135" t="s">
        <v>535</v>
      </c>
      <c r="BC99" s="135" t="s">
        <v>535</v>
      </c>
      <c r="BD99" s="135" t="s">
        <v>535</v>
      </c>
      <c r="BE99" s="135" t="s">
        <v>535</v>
      </c>
      <c r="BF99" s="135" t="s">
        <v>535</v>
      </c>
      <c r="BG99" s="135" t="s">
        <v>535</v>
      </c>
      <c r="BH99" s="135" t="s">
        <v>535</v>
      </c>
      <c r="BI99" s="135" t="s">
        <v>535</v>
      </c>
      <c r="BJ99" s="135" t="s">
        <v>535</v>
      </c>
    </row>
    <row r="100" spans="1:62" s="129" customFormat="1" x14ac:dyDescent="0.25">
      <c r="A100" s="356"/>
      <c r="B100" s="213" t="s">
        <v>137</v>
      </c>
      <c r="C100" s="218" t="s">
        <v>138</v>
      </c>
      <c r="D100" s="215" t="s">
        <v>874</v>
      </c>
      <c r="E100" s="223">
        <v>3460.03</v>
      </c>
      <c r="F100" s="223">
        <v>0</v>
      </c>
      <c r="G100" s="223">
        <v>0</v>
      </c>
      <c r="H100" s="223">
        <v>0</v>
      </c>
      <c r="I100" s="223">
        <v>0</v>
      </c>
      <c r="J100" s="223">
        <v>0</v>
      </c>
      <c r="K100" s="223">
        <v>0</v>
      </c>
      <c r="L100" s="223">
        <v>0</v>
      </c>
      <c r="M100" s="223">
        <v>0</v>
      </c>
      <c r="N100" s="223">
        <v>0</v>
      </c>
      <c r="O100" s="223">
        <v>0</v>
      </c>
      <c r="P100" s="223">
        <v>0</v>
      </c>
      <c r="Q100" s="223">
        <v>0</v>
      </c>
      <c r="R100" s="223">
        <v>0</v>
      </c>
      <c r="S100" s="223">
        <v>0</v>
      </c>
      <c r="T100" s="223">
        <v>0</v>
      </c>
      <c r="U100" s="223">
        <v>0</v>
      </c>
      <c r="V100" s="223">
        <v>0</v>
      </c>
      <c r="W100" s="223">
        <v>0</v>
      </c>
      <c r="X100" s="223">
        <v>0</v>
      </c>
      <c r="Y100" s="223">
        <v>0</v>
      </c>
      <c r="Z100" s="223">
        <v>0</v>
      </c>
      <c r="AA100" s="223">
        <v>0</v>
      </c>
      <c r="AB100" s="223">
        <v>0</v>
      </c>
      <c r="AC100" s="223">
        <v>0</v>
      </c>
      <c r="AD100" s="223">
        <v>0</v>
      </c>
      <c r="AE100" s="223">
        <v>0</v>
      </c>
      <c r="AF100" s="223">
        <v>0</v>
      </c>
      <c r="AG100" s="223">
        <v>0</v>
      </c>
      <c r="AH100" s="223">
        <v>0</v>
      </c>
      <c r="AI100" s="223">
        <v>0</v>
      </c>
      <c r="AJ100" s="223">
        <v>0</v>
      </c>
      <c r="AK100" s="223">
        <v>0</v>
      </c>
      <c r="AL100" s="224">
        <f t="shared" si="3"/>
        <v>3460.03</v>
      </c>
      <c r="AM100" s="354"/>
      <c r="AR100" s="216">
        <v>900</v>
      </c>
      <c r="AS100" s="216">
        <v>904</v>
      </c>
      <c r="AT100" s="96">
        <f>+SUMIFS('[1]5'!$M:$M,'[1]5'!$C:$C,$AS100)</f>
        <v>3460.0299999999997</v>
      </c>
      <c r="AU100" s="96">
        <f t="shared" si="2"/>
        <v>0</v>
      </c>
      <c r="AW100" s="135" t="s">
        <v>535</v>
      </c>
      <c r="AX100" s="135" t="s">
        <v>535</v>
      </c>
      <c r="AY100" s="135" t="s">
        <v>535</v>
      </c>
      <c r="AZ100" s="135" t="s">
        <v>535</v>
      </c>
      <c r="BA100" s="135" t="s">
        <v>535</v>
      </c>
      <c r="BB100" s="135" t="s">
        <v>535</v>
      </c>
      <c r="BC100" s="135" t="s">
        <v>535</v>
      </c>
      <c r="BD100" s="135" t="s">
        <v>535</v>
      </c>
      <c r="BE100" s="135" t="s">
        <v>535</v>
      </c>
      <c r="BF100" s="135" t="s">
        <v>535</v>
      </c>
      <c r="BG100" s="135" t="s">
        <v>535</v>
      </c>
      <c r="BH100" s="135" t="s">
        <v>535</v>
      </c>
      <c r="BI100" s="135" t="s">
        <v>535</v>
      </c>
      <c r="BJ100" s="135" t="s">
        <v>535</v>
      </c>
    </row>
    <row r="101" spans="1:62" s="129" customFormat="1" x14ac:dyDescent="0.25">
      <c r="A101" s="356"/>
      <c r="B101" s="213" t="s">
        <v>139</v>
      </c>
      <c r="C101" s="218" t="s">
        <v>140</v>
      </c>
      <c r="D101" s="215" t="s">
        <v>875</v>
      </c>
      <c r="E101" s="223">
        <v>0</v>
      </c>
      <c r="F101" s="223">
        <v>0</v>
      </c>
      <c r="G101" s="223">
        <v>0</v>
      </c>
      <c r="H101" s="223">
        <v>0</v>
      </c>
      <c r="I101" s="223">
        <v>0</v>
      </c>
      <c r="J101" s="223">
        <v>0</v>
      </c>
      <c r="K101" s="223">
        <v>0</v>
      </c>
      <c r="L101" s="223">
        <v>0</v>
      </c>
      <c r="M101" s="223">
        <v>0</v>
      </c>
      <c r="N101" s="223">
        <v>0</v>
      </c>
      <c r="O101" s="223">
        <v>0</v>
      </c>
      <c r="P101" s="223">
        <v>0</v>
      </c>
      <c r="Q101" s="223">
        <v>0</v>
      </c>
      <c r="R101" s="223">
        <v>0</v>
      </c>
      <c r="S101" s="223">
        <v>0</v>
      </c>
      <c r="T101" s="223">
        <v>0</v>
      </c>
      <c r="U101" s="223">
        <v>0</v>
      </c>
      <c r="V101" s="223">
        <v>0</v>
      </c>
      <c r="W101" s="223">
        <v>196.22310399999998</v>
      </c>
      <c r="X101" s="223">
        <v>0</v>
      </c>
      <c r="Y101" s="223">
        <v>0</v>
      </c>
      <c r="Z101" s="223">
        <v>0</v>
      </c>
      <c r="AA101" s="223">
        <v>0</v>
      </c>
      <c r="AB101" s="223">
        <v>0</v>
      </c>
      <c r="AC101" s="223">
        <v>0</v>
      </c>
      <c r="AD101" s="223">
        <v>0</v>
      </c>
      <c r="AE101" s="223">
        <v>0</v>
      </c>
      <c r="AF101" s="223">
        <v>0</v>
      </c>
      <c r="AG101" s="223">
        <v>0</v>
      </c>
      <c r="AH101" s="223">
        <v>0</v>
      </c>
      <c r="AI101" s="223">
        <v>0</v>
      </c>
      <c r="AJ101" s="223">
        <v>0</v>
      </c>
      <c r="AK101" s="223">
        <v>0</v>
      </c>
      <c r="AL101" s="224">
        <f t="shared" si="3"/>
        <v>196.22310399999998</v>
      </c>
      <c r="AM101" s="354"/>
      <c r="AR101" s="216">
        <v>900</v>
      </c>
      <c r="AS101" s="216">
        <v>905</v>
      </c>
      <c r="AT101" s="96">
        <f>+SUMIFS('[1]5'!$M:$M,'[1]5'!$C:$C,$AS101)</f>
        <v>196.22310399999998</v>
      </c>
      <c r="AU101" s="96">
        <f t="shared" si="2"/>
        <v>0</v>
      </c>
      <c r="AW101" s="135" t="s">
        <v>535</v>
      </c>
      <c r="AX101" s="135" t="s">
        <v>535</v>
      </c>
      <c r="AY101" s="135" t="s">
        <v>535</v>
      </c>
      <c r="AZ101" s="135" t="s">
        <v>535</v>
      </c>
      <c r="BA101" s="135" t="s">
        <v>535</v>
      </c>
      <c r="BB101" s="135" t="s">
        <v>535</v>
      </c>
      <c r="BC101" s="135" t="s">
        <v>535</v>
      </c>
      <c r="BD101" s="135" t="s">
        <v>535</v>
      </c>
      <c r="BE101" s="135" t="s">
        <v>535</v>
      </c>
      <c r="BF101" s="135" t="s">
        <v>535</v>
      </c>
      <c r="BG101" s="135" t="s">
        <v>535</v>
      </c>
      <c r="BH101" s="135" t="s">
        <v>535</v>
      </c>
      <c r="BI101" s="135" t="s">
        <v>535</v>
      </c>
      <c r="BJ101" s="135" t="s">
        <v>535</v>
      </c>
    </row>
    <row r="102" spans="1:62" s="129" customFormat="1" x14ac:dyDescent="0.25">
      <c r="A102" s="356"/>
      <c r="B102" s="213" t="s">
        <v>141</v>
      </c>
      <c r="C102" s="218" t="s">
        <v>142</v>
      </c>
      <c r="D102" s="215" t="s">
        <v>844</v>
      </c>
      <c r="E102" s="223">
        <v>0</v>
      </c>
      <c r="F102" s="223">
        <v>0</v>
      </c>
      <c r="G102" s="223">
        <v>0</v>
      </c>
      <c r="H102" s="223">
        <v>0</v>
      </c>
      <c r="I102" s="223">
        <v>0</v>
      </c>
      <c r="J102" s="223">
        <v>0</v>
      </c>
      <c r="K102" s="223">
        <v>0</v>
      </c>
      <c r="L102" s="223">
        <v>0</v>
      </c>
      <c r="M102" s="223">
        <v>0</v>
      </c>
      <c r="N102" s="223">
        <v>0</v>
      </c>
      <c r="O102" s="223">
        <v>0</v>
      </c>
      <c r="P102" s="223">
        <v>0</v>
      </c>
      <c r="Q102" s="223">
        <v>0</v>
      </c>
      <c r="R102" s="223">
        <v>0</v>
      </c>
      <c r="S102" s="223">
        <v>0</v>
      </c>
      <c r="T102" s="223">
        <v>0</v>
      </c>
      <c r="U102" s="223">
        <v>0</v>
      </c>
      <c r="V102" s="223">
        <v>0</v>
      </c>
      <c r="W102" s="223">
        <v>0</v>
      </c>
      <c r="X102" s="223">
        <v>0</v>
      </c>
      <c r="Y102" s="223">
        <v>0</v>
      </c>
      <c r="Z102" s="223">
        <v>0</v>
      </c>
      <c r="AA102" s="223">
        <v>0</v>
      </c>
      <c r="AB102" s="223">
        <v>0</v>
      </c>
      <c r="AC102" s="223">
        <v>0</v>
      </c>
      <c r="AD102" s="223">
        <v>0</v>
      </c>
      <c r="AE102" s="223">
        <v>0</v>
      </c>
      <c r="AF102" s="223">
        <v>0</v>
      </c>
      <c r="AG102" s="223">
        <v>0</v>
      </c>
      <c r="AH102" s="223">
        <v>0</v>
      </c>
      <c r="AI102" s="223">
        <v>0</v>
      </c>
      <c r="AJ102" s="223">
        <v>0</v>
      </c>
      <c r="AK102" s="223">
        <v>0</v>
      </c>
      <c r="AL102" s="224">
        <f t="shared" si="3"/>
        <v>0</v>
      </c>
      <c r="AM102" s="354"/>
      <c r="AR102" s="216">
        <v>900</v>
      </c>
      <c r="AS102" s="216">
        <v>906</v>
      </c>
      <c r="AT102" s="96">
        <f>+SUMIFS('[1]5'!$M:$M,'[1]5'!$C:$C,$AS102)</f>
        <v>0</v>
      </c>
      <c r="AU102" s="96">
        <f t="shared" si="2"/>
        <v>0</v>
      </c>
      <c r="AW102" s="135" t="s">
        <v>535</v>
      </c>
      <c r="AX102" s="135" t="s">
        <v>535</v>
      </c>
      <c r="AY102" s="135" t="s">
        <v>535</v>
      </c>
      <c r="AZ102" s="135" t="s">
        <v>535</v>
      </c>
      <c r="BA102" s="135" t="s">
        <v>535</v>
      </c>
      <c r="BB102" s="135" t="s">
        <v>535</v>
      </c>
      <c r="BC102" s="135" t="s">
        <v>535</v>
      </c>
      <c r="BD102" s="135" t="s">
        <v>535</v>
      </c>
      <c r="BE102" s="135" t="s">
        <v>535</v>
      </c>
      <c r="BF102" s="135" t="s">
        <v>535</v>
      </c>
      <c r="BG102" s="135" t="s">
        <v>535</v>
      </c>
      <c r="BH102" s="135" t="s">
        <v>535</v>
      </c>
      <c r="BI102" s="135" t="s">
        <v>535</v>
      </c>
      <c r="BJ102" s="135" t="s">
        <v>535</v>
      </c>
    </row>
    <row r="103" spans="1:62" s="129" customFormat="1" x14ac:dyDescent="0.25">
      <c r="A103" s="356"/>
      <c r="B103" s="213" t="s">
        <v>143</v>
      </c>
      <c r="C103" s="218" t="s">
        <v>144</v>
      </c>
      <c r="D103" s="215" t="s">
        <v>876</v>
      </c>
      <c r="E103" s="223">
        <v>0</v>
      </c>
      <c r="F103" s="223">
        <v>0</v>
      </c>
      <c r="G103" s="223">
        <v>0</v>
      </c>
      <c r="H103" s="223">
        <v>0</v>
      </c>
      <c r="I103" s="223">
        <v>0</v>
      </c>
      <c r="J103" s="223">
        <v>0</v>
      </c>
      <c r="K103" s="223">
        <v>0</v>
      </c>
      <c r="L103" s="223">
        <v>0</v>
      </c>
      <c r="M103" s="223">
        <v>0</v>
      </c>
      <c r="N103" s="223">
        <v>0</v>
      </c>
      <c r="O103" s="223">
        <v>0</v>
      </c>
      <c r="P103" s="223">
        <v>0</v>
      </c>
      <c r="Q103" s="223">
        <v>0</v>
      </c>
      <c r="R103" s="223">
        <v>0</v>
      </c>
      <c r="S103" s="223">
        <v>0</v>
      </c>
      <c r="T103" s="223">
        <v>0</v>
      </c>
      <c r="U103" s="223">
        <v>0</v>
      </c>
      <c r="V103" s="223">
        <v>0</v>
      </c>
      <c r="W103" s="223">
        <v>0</v>
      </c>
      <c r="X103" s="223">
        <v>0</v>
      </c>
      <c r="Y103" s="223">
        <v>0</v>
      </c>
      <c r="Z103" s="223">
        <v>0</v>
      </c>
      <c r="AA103" s="223">
        <v>0</v>
      </c>
      <c r="AB103" s="223">
        <v>0</v>
      </c>
      <c r="AC103" s="223">
        <v>0</v>
      </c>
      <c r="AD103" s="223">
        <v>0</v>
      </c>
      <c r="AE103" s="223">
        <v>0</v>
      </c>
      <c r="AF103" s="223">
        <v>0</v>
      </c>
      <c r="AG103" s="223">
        <v>0</v>
      </c>
      <c r="AH103" s="223">
        <v>0</v>
      </c>
      <c r="AI103" s="223">
        <v>0</v>
      </c>
      <c r="AJ103" s="223">
        <v>0</v>
      </c>
      <c r="AK103" s="223">
        <v>0</v>
      </c>
      <c r="AL103" s="224">
        <f t="shared" si="3"/>
        <v>0</v>
      </c>
      <c r="AM103" s="354"/>
      <c r="AR103" s="216">
        <v>900</v>
      </c>
      <c r="AS103" s="216">
        <v>907</v>
      </c>
      <c r="AT103" s="96">
        <f>+SUMIFS('[1]5'!$M:$M,'[1]5'!$C:$C,$AS103)</f>
        <v>0</v>
      </c>
      <c r="AU103" s="96">
        <f t="shared" si="2"/>
        <v>0</v>
      </c>
      <c r="AW103" s="135" t="s">
        <v>535</v>
      </c>
      <c r="AX103" s="135" t="s">
        <v>535</v>
      </c>
      <c r="AY103" s="135" t="s">
        <v>535</v>
      </c>
      <c r="AZ103" s="135" t="s">
        <v>535</v>
      </c>
      <c r="BA103" s="135" t="s">
        <v>535</v>
      </c>
      <c r="BB103" s="135" t="s">
        <v>535</v>
      </c>
      <c r="BC103" s="135" t="s">
        <v>535</v>
      </c>
      <c r="BD103" s="135" t="s">
        <v>535</v>
      </c>
      <c r="BE103" s="135" t="s">
        <v>535</v>
      </c>
      <c r="BF103" s="135" t="s">
        <v>535</v>
      </c>
      <c r="BG103" s="135" t="s">
        <v>535</v>
      </c>
      <c r="BH103" s="135" t="s">
        <v>535</v>
      </c>
      <c r="BI103" s="135" t="s">
        <v>535</v>
      </c>
      <c r="BJ103" s="135" t="s">
        <v>535</v>
      </c>
    </row>
    <row r="104" spans="1:62" s="129" customFormat="1" x14ac:dyDescent="0.25">
      <c r="A104" s="356"/>
      <c r="B104" s="213" t="s">
        <v>145</v>
      </c>
      <c r="C104" s="218" t="s">
        <v>676</v>
      </c>
      <c r="D104" s="215" t="s">
        <v>872</v>
      </c>
      <c r="E104" s="223">
        <v>0</v>
      </c>
      <c r="F104" s="223">
        <v>0</v>
      </c>
      <c r="G104" s="223">
        <v>0</v>
      </c>
      <c r="H104" s="223">
        <v>269764.56999999995</v>
      </c>
      <c r="I104" s="223">
        <v>0</v>
      </c>
      <c r="J104" s="223">
        <v>0</v>
      </c>
      <c r="K104" s="223">
        <v>0</v>
      </c>
      <c r="L104" s="223">
        <v>0</v>
      </c>
      <c r="M104" s="223">
        <v>0</v>
      </c>
      <c r="N104" s="223">
        <v>0</v>
      </c>
      <c r="O104" s="223">
        <v>0</v>
      </c>
      <c r="P104" s="223">
        <v>0</v>
      </c>
      <c r="Q104" s="223">
        <v>0</v>
      </c>
      <c r="R104" s="223">
        <v>0</v>
      </c>
      <c r="S104" s="223">
        <v>0</v>
      </c>
      <c r="T104" s="223">
        <v>0</v>
      </c>
      <c r="U104" s="223">
        <v>0</v>
      </c>
      <c r="V104" s="223">
        <v>0</v>
      </c>
      <c r="W104" s="223">
        <v>0</v>
      </c>
      <c r="X104" s="223">
        <v>0</v>
      </c>
      <c r="Y104" s="223">
        <v>0</v>
      </c>
      <c r="Z104" s="223">
        <v>0</v>
      </c>
      <c r="AA104" s="223">
        <v>0</v>
      </c>
      <c r="AB104" s="223">
        <v>0</v>
      </c>
      <c r="AC104" s="223">
        <v>0</v>
      </c>
      <c r="AD104" s="223">
        <v>0</v>
      </c>
      <c r="AE104" s="223">
        <v>0</v>
      </c>
      <c r="AF104" s="223">
        <v>0</v>
      </c>
      <c r="AG104" s="223">
        <v>0</v>
      </c>
      <c r="AH104" s="223">
        <v>0</v>
      </c>
      <c r="AI104" s="223">
        <v>0</v>
      </c>
      <c r="AJ104" s="223">
        <v>0</v>
      </c>
      <c r="AK104" s="223">
        <v>0</v>
      </c>
      <c r="AL104" s="224">
        <f t="shared" si="3"/>
        <v>269764.56999999995</v>
      </c>
      <c r="AM104" s="354"/>
      <c r="AR104" s="216">
        <v>900</v>
      </c>
      <c r="AS104" s="216">
        <v>908</v>
      </c>
      <c r="AT104" s="96">
        <f>+SUMIFS('[1]5'!$M:$M,'[1]5'!$C:$C,$AS104)</f>
        <v>269764.56999999995</v>
      </c>
      <c r="AU104" s="96">
        <f t="shared" si="2"/>
        <v>0</v>
      </c>
      <c r="AW104" s="135" t="s">
        <v>535</v>
      </c>
      <c r="AX104" s="135" t="s">
        <v>535</v>
      </c>
      <c r="AY104" s="135" t="s">
        <v>535</v>
      </c>
      <c r="AZ104" s="135" t="s">
        <v>535</v>
      </c>
      <c r="BA104" s="135" t="s">
        <v>535</v>
      </c>
      <c r="BB104" s="135" t="s">
        <v>535</v>
      </c>
      <c r="BC104" s="135" t="s">
        <v>535</v>
      </c>
      <c r="BD104" s="135" t="s">
        <v>535</v>
      </c>
      <c r="BE104" s="135" t="s">
        <v>535</v>
      </c>
      <c r="BF104" s="135" t="s">
        <v>535</v>
      </c>
      <c r="BG104" s="135" t="s">
        <v>535</v>
      </c>
      <c r="BH104" s="135" t="s">
        <v>535</v>
      </c>
      <c r="BI104" s="135" t="s">
        <v>535</v>
      </c>
      <c r="BJ104" s="135" t="s">
        <v>535</v>
      </c>
    </row>
    <row r="105" spans="1:62" s="129" customFormat="1" ht="63.75" x14ac:dyDescent="0.25">
      <c r="A105" s="356"/>
      <c r="B105" s="213" t="s">
        <v>677</v>
      </c>
      <c r="C105" s="218" t="s">
        <v>678</v>
      </c>
      <c r="D105" s="215" t="s">
        <v>877</v>
      </c>
      <c r="E105" s="223">
        <v>14900.37</v>
      </c>
      <c r="F105" s="223">
        <v>0</v>
      </c>
      <c r="G105" s="223">
        <v>0</v>
      </c>
      <c r="H105" s="223">
        <v>0</v>
      </c>
      <c r="I105" s="223">
        <v>0</v>
      </c>
      <c r="J105" s="223">
        <v>0</v>
      </c>
      <c r="K105" s="223">
        <v>0</v>
      </c>
      <c r="L105" s="223">
        <v>0</v>
      </c>
      <c r="M105" s="223">
        <v>0</v>
      </c>
      <c r="N105" s="223">
        <v>0</v>
      </c>
      <c r="O105" s="223">
        <v>0</v>
      </c>
      <c r="P105" s="223">
        <v>0</v>
      </c>
      <c r="Q105" s="223">
        <v>0</v>
      </c>
      <c r="R105" s="223">
        <v>0</v>
      </c>
      <c r="S105" s="223">
        <v>0</v>
      </c>
      <c r="T105" s="223">
        <v>0</v>
      </c>
      <c r="U105" s="223">
        <v>0</v>
      </c>
      <c r="V105" s="223">
        <v>0</v>
      </c>
      <c r="W105" s="223">
        <v>0</v>
      </c>
      <c r="X105" s="223">
        <v>0</v>
      </c>
      <c r="Y105" s="223">
        <v>0</v>
      </c>
      <c r="Z105" s="223">
        <v>0</v>
      </c>
      <c r="AA105" s="223">
        <v>0</v>
      </c>
      <c r="AB105" s="223">
        <v>0</v>
      </c>
      <c r="AC105" s="223">
        <v>0</v>
      </c>
      <c r="AD105" s="223">
        <v>0</v>
      </c>
      <c r="AE105" s="223">
        <v>0</v>
      </c>
      <c r="AF105" s="223">
        <v>0</v>
      </c>
      <c r="AG105" s="223">
        <v>0</v>
      </c>
      <c r="AH105" s="223">
        <v>0</v>
      </c>
      <c r="AI105" s="223">
        <v>0</v>
      </c>
      <c r="AJ105" s="223">
        <v>0</v>
      </c>
      <c r="AK105" s="223">
        <v>0</v>
      </c>
      <c r="AL105" s="224">
        <f t="shared" si="3"/>
        <v>14900.37</v>
      </c>
      <c r="AM105" s="354"/>
      <c r="AR105" s="216">
        <v>900</v>
      </c>
      <c r="AS105" s="216">
        <v>909</v>
      </c>
      <c r="AT105" s="96">
        <f>+SUMIFS('[1]5'!$M:$M,'[1]5'!$C:$C,$AS105)</f>
        <v>14900.370000000003</v>
      </c>
      <c r="AU105" s="96">
        <f t="shared" si="2"/>
        <v>0</v>
      </c>
      <c r="AW105" s="135" t="s">
        <v>535</v>
      </c>
      <c r="AX105" s="135" t="s">
        <v>535</v>
      </c>
      <c r="AY105" s="135" t="s">
        <v>535</v>
      </c>
      <c r="AZ105" s="135" t="s">
        <v>535</v>
      </c>
      <c r="BA105" s="135" t="s">
        <v>535</v>
      </c>
      <c r="BB105" s="135" t="s">
        <v>535</v>
      </c>
      <c r="BC105" s="135" t="s">
        <v>535</v>
      </c>
      <c r="BD105" s="135" t="s">
        <v>535</v>
      </c>
      <c r="BE105" s="135" t="s">
        <v>535</v>
      </c>
      <c r="BF105" s="135" t="s">
        <v>535</v>
      </c>
      <c r="BG105" s="135" t="s">
        <v>535</v>
      </c>
      <c r="BH105" s="135" t="s">
        <v>535</v>
      </c>
      <c r="BI105" s="135" t="s">
        <v>535</v>
      </c>
      <c r="BJ105" s="135" t="s">
        <v>535</v>
      </c>
    </row>
    <row r="106" spans="1:62" s="129" customFormat="1" x14ac:dyDescent="0.25">
      <c r="A106" s="356"/>
      <c r="B106" s="206" t="s">
        <v>146</v>
      </c>
      <c r="C106" s="207" t="s">
        <v>147</v>
      </c>
      <c r="D106" s="220"/>
      <c r="E106" s="225">
        <v>0</v>
      </c>
      <c r="F106" s="225"/>
      <c r="G106" s="225"/>
      <c r="H106" s="225"/>
      <c r="I106" s="225"/>
      <c r="J106" s="225"/>
      <c r="K106" s="225">
        <v>0</v>
      </c>
      <c r="L106" s="225">
        <v>0</v>
      </c>
      <c r="M106" s="225">
        <v>0</v>
      </c>
      <c r="N106" s="225">
        <v>0</v>
      </c>
      <c r="O106" s="225">
        <v>0</v>
      </c>
      <c r="P106" s="225">
        <v>0</v>
      </c>
      <c r="Q106" s="225">
        <v>0</v>
      </c>
      <c r="R106" s="225">
        <v>0</v>
      </c>
      <c r="S106" s="225">
        <v>0</v>
      </c>
      <c r="T106" s="225"/>
      <c r="U106" s="225"/>
      <c r="V106" s="225"/>
      <c r="W106" s="225"/>
      <c r="X106" s="225"/>
      <c r="Y106" s="225"/>
      <c r="Z106" s="225"/>
      <c r="AA106" s="225"/>
      <c r="AB106" s="225"/>
      <c r="AC106" s="225">
        <v>0</v>
      </c>
      <c r="AD106" s="225">
        <v>0</v>
      </c>
      <c r="AE106" s="225">
        <v>0</v>
      </c>
      <c r="AF106" s="225">
        <v>0</v>
      </c>
      <c r="AG106" s="225">
        <v>0</v>
      </c>
      <c r="AH106" s="225">
        <v>0</v>
      </c>
      <c r="AI106" s="225"/>
      <c r="AJ106" s="225"/>
      <c r="AK106" s="225"/>
      <c r="AL106" s="226">
        <f t="shared" si="3"/>
        <v>0</v>
      </c>
      <c r="AM106" s="354"/>
      <c r="AR106" s="212">
        <v>1000</v>
      </c>
      <c r="AS106" s="212">
        <v>1000</v>
      </c>
      <c r="AT106" s="96">
        <f>+SUMIFS('[1]5'!$M:$M,'[1]5'!$C:$C,$AS106)</f>
        <v>0</v>
      </c>
      <c r="AU106" s="96">
        <f t="shared" si="2"/>
        <v>0</v>
      </c>
      <c r="AW106" s="135" t="s">
        <v>535</v>
      </c>
      <c r="AX106" s="135" t="s">
        <v>535</v>
      </c>
      <c r="AY106" s="135" t="s">
        <v>535</v>
      </c>
      <c r="AZ106" s="135" t="s">
        <v>535</v>
      </c>
      <c r="BA106" s="135" t="s">
        <v>535</v>
      </c>
      <c r="BB106" s="135" t="s">
        <v>535</v>
      </c>
      <c r="BC106" s="135" t="s">
        <v>535</v>
      </c>
      <c r="BD106" s="135" t="s">
        <v>535</v>
      </c>
      <c r="BE106" s="135" t="s">
        <v>535</v>
      </c>
      <c r="BF106" s="135" t="s">
        <v>535</v>
      </c>
      <c r="BG106" s="135" t="s">
        <v>535</v>
      </c>
      <c r="BH106" s="135" t="s">
        <v>535</v>
      </c>
      <c r="BI106" s="135" t="s">
        <v>535</v>
      </c>
      <c r="BJ106" s="135" t="s">
        <v>535</v>
      </c>
    </row>
    <row r="107" spans="1:62" s="129" customFormat="1" ht="25.5" x14ac:dyDescent="0.25">
      <c r="A107" s="356"/>
      <c r="B107" s="213" t="s">
        <v>148</v>
      </c>
      <c r="C107" s="214" t="s">
        <v>149</v>
      </c>
      <c r="D107" s="215" t="s">
        <v>878</v>
      </c>
      <c r="E107" s="223">
        <v>271.62</v>
      </c>
      <c r="F107" s="223">
        <v>0</v>
      </c>
      <c r="G107" s="223">
        <v>0</v>
      </c>
      <c r="H107" s="223">
        <v>0</v>
      </c>
      <c r="I107" s="223">
        <v>0</v>
      </c>
      <c r="J107" s="223">
        <v>0</v>
      </c>
      <c r="K107" s="223">
        <v>0</v>
      </c>
      <c r="L107" s="223">
        <v>0</v>
      </c>
      <c r="M107" s="223">
        <v>0</v>
      </c>
      <c r="N107" s="223">
        <v>0</v>
      </c>
      <c r="O107" s="223">
        <v>0</v>
      </c>
      <c r="P107" s="223">
        <v>0</v>
      </c>
      <c r="Q107" s="223">
        <v>0</v>
      </c>
      <c r="R107" s="223">
        <v>0</v>
      </c>
      <c r="S107" s="223">
        <v>0</v>
      </c>
      <c r="T107" s="223">
        <v>0</v>
      </c>
      <c r="U107" s="223">
        <v>0</v>
      </c>
      <c r="V107" s="223">
        <v>0</v>
      </c>
      <c r="W107" s="223">
        <v>0</v>
      </c>
      <c r="X107" s="223">
        <v>0</v>
      </c>
      <c r="Y107" s="223">
        <v>0</v>
      </c>
      <c r="Z107" s="223">
        <v>0</v>
      </c>
      <c r="AA107" s="223">
        <v>0</v>
      </c>
      <c r="AB107" s="223">
        <v>0</v>
      </c>
      <c r="AC107" s="223">
        <v>0</v>
      </c>
      <c r="AD107" s="223">
        <v>0</v>
      </c>
      <c r="AE107" s="223">
        <v>0</v>
      </c>
      <c r="AF107" s="223">
        <v>0</v>
      </c>
      <c r="AG107" s="223">
        <v>0</v>
      </c>
      <c r="AH107" s="223">
        <v>0</v>
      </c>
      <c r="AI107" s="223">
        <v>0</v>
      </c>
      <c r="AJ107" s="223">
        <v>0</v>
      </c>
      <c r="AK107" s="223">
        <v>0</v>
      </c>
      <c r="AL107" s="224">
        <f t="shared" si="3"/>
        <v>271.62</v>
      </c>
      <c r="AM107" s="354"/>
      <c r="AR107" s="216">
        <v>1000</v>
      </c>
      <c r="AS107" s="216">
        <v>1001</v>
      </c>
      <c r="AT107" s="96">
        <f>+SUMIFS('[1]5'!$M:$M,'[1]5'!$C:$C,$AS107)</f>
        <v>271.62</v>
      </c>
      <c r="AU107" s="96">
        <f t="shared" si="2"/>
        <v>0</v>
      </c>
      <c r="AW107" s="135" t="s">
        <v>535</v>
      </c>
      <c r="AX107" s="135" t="s">
        <v>535</v>
      </c>
      <c r="AY107" s="135" t="s">
        <v>535</v>
      </c>
      <c r="AZ107" s="135" t="s">
        <v>535</v>
      </c>
      <c r="BA107" s="135" t="s">
        <v>535</v>
      </c>
      <c r="BB107" s="135" t="s">
        <v>535</v>
      </c>
      <c r="BC107" s="135" t="s">
        <v>535</v>
      </c>
      <c r="BD107" s="135" t="s">
        <v>535</v>
      </c>
      <c r="BE107" s="135" t="s">
        <v>535</v>
      </c>
      <c r="BF107" s="135" t="s">
        <v>535</v>
      </c>
      <c r="BG107" s="135" t="s">
        <v>535</v>
      </c>
      <c r="BH107" s="135" t="s">
        <v>535</v>
      </c>
      <c r="BI107" s="135" t="s">
        <v>535</v>
      </c>
      <c r="BJ107" s="135" t="s">
        <v>535</v>
      </c>
    </row>
    <row r="108" spans="1:62" s="129" customFormat="1" x14ac:dyDescent="0.25">
      <c r="A108" s="356"/>
      <c r="B108" s="213" t="s">
        <v>150</v>
      </c>
      <c r="C108" s="214" t="s">
        <v>151</v>
      </c>
      <c r="D108" s="215" t="s">
        <v>844</v>
      </c>
      <c r="E108" s="223">
        <v>0</v>
      </c>
      <c r="F108" s="223">
        <v>0</v>
      </c>
      <c r="G108" s="223">
        <v>0</v>
      </c>
      <c r="H108" s="223">
        <v>0</v>
      </c>
      <c r="I108" s="223">
        <v>0</v>
      </c>
      <c r="J108" s="223">
        <v>0</v>
      </c>
      <c r="K108" s="223">
        <v>0</v>
      </c>
      <c r="L108" s="223">
        <v>0</v>
      </c>
      <c r="M108" s="223">
        <v>0</v>
      </c>
      <c r="N108" s="223">
        <v>0</v>
      </c>
      <c r="O108" s="223">
        <v>0</v>
      </c>
      <c r="P108" s="223">
        <v>0</v>
      </c>
      <c r="Q108" s="223">
        <v>0</v>
      </c>
      <c r="R108" s="223">
        <v>0</v>
      </c>
      <c r="S108" s="223">
        <v>0</v>
      </c>
      <c r="T108" s="223">
        <v>0</v>
      </c>
      <c r="U108" s="223">
        <v>0</v>
      </c>
      <c r="V108" s="223">
        <v>0</v>
      </c>
      <c r="W108" s="223">
        <v>0</v>
      </c>
      <c r="X108" s="223">
        <v>0</v>
      </c>
      <c r="Y108" s="223">
        <v>0</v>
      </c>
      <c r="Z108" s="223">
        <v>0</v>
      </c>
      <c r="AA108" s="223">
        <v>0</v>
      </c>
      <c r="AB108" s="223">
        <v>0</v>
      </c>
      <c r="AC108" s="223">
        <v>0</v>
      </c>
      <c r="AD108" s="223">
        <v>0</v>
      </c>
      <c r="AE108" s="223">
        <v>0</v>
      </c>
      <c r="AF108" s="223">
        <v>0</v>
      </c>
      <c r="AG108" s="223">
        <v>0</v>
      </c>
      <c r="AH108" s="223">
        <v>0</v>
      </c>
      <c r="AI108" s="223">
        <v>0</v>
      </c>
      <c r="AJ108" s="223">
        <v>0</v>
      </c>
      <c r="AK108" s="223">
        <v>0</v>
      </c>
      <c r="AL108" s="224">
        <f t="shared" si="3"/>
        <v>0</v>
      </c>
      <c r="AM108" s="354"/>
      <c r="AR108" s="216">
        <v>1000</v>
      </c>
      <c r="AS108" s="216">
        <v>1002</v>
      </c>
      <c r="AT108" s="96">
        <f>+SUMIFS('[1]5'!$M:$M,'[1]5'!$C:$C,$AS108)</f>
        <v>0</v>
      </c>
      <c r="AU108" s="96">
        <f t="shared" si="2"/>
        <v>0</v>
      </c>
      <c r="AW108" s="135" t="s">
        <v>535</v>
      </c>
      <c r="AX108" s="135" t="s">
        <v>535</v>
      </c>
      <c r="AY108" s="135" t="s">
        <v>535</v>
      </c>
      <c r="AZ108" s="135" t="s">
        <v>535</v>
      </c>
      <c r="BA108" s="135" t="s">
        <v>535</v>
      </c>
      <c r="BB108" s="135" t="s">
        <v>535</v>
      </c>
      <c r="BC108" s="135" t="s">
        <v>535</v>
      </c>
      <c r="BD108" s="135" t="s">
        <v>535</v>
      </c>
      <c r="BE108" s="135" t="s">
        <v>535</v>
      </c>
      <c r="BF108" s="135" t="s">
        <v>535</v>
      </c>
      <c r="BG108" s="135" t="s">
        <v>535</v>
      </c>
      <c r="BH108" s="135" t="s">
        <v>535</v>
      </c>
      <c r="BI108" s="135" t="s">
        <v>535</v>
      </c>
      <c r="BJ108" s="135" t="s">
        <v>535</v>
      </c>
    </row>
    <row r="109" spans="1:62" s="129" customFormat="1" ht="38.25" x14ac:dyDescent="0.25">
      <c r="A109" s="356"/>
      <c r="B109" s="213" t="s">
        <v>152</v>
      </c>
      <c r="C109" s="214" t="s">
        <v>153</v>
      </c>
      <c r="D109" s="215" t="s">
        <v>879</v>
      </c>
      <c r="E109" s="223">
        <v>7424.04</v>
      </c>
      <c r="F109" s="223">
        <v>0</v>
      </c>
      <c r="G109" s="223">
        <v>0</v>
      </c>
      <c r="H109" s="223">
        <v>0</v>
      </c>
      <c r="I109" s="223">
        <v>0</v>
      </c>
      <c r="J109" s="223">
        <v>0</v>
      </c>
      <c r="K109" s="223">
        <v>0</v>
      </c>
      <c r="L109" s="223">
        <v>0</v>
      </c>
      <c r="M109" s="223">
        <v>0</v>
      </c>
      <c r="N109" s="223">
        <v>0</v>
      </c>
      <c r="O109" s="223">
        <v>0</v>
      </c>
      <c r="P109" s="223">
        <v>0</v>
      </c>
      <c r="Q109" s="223">
        <v>-789</v>
      </c>
      <c r="R109" s="223">
        <v>0</v>
      </c>
      <c r="S109" s="223">
        <v>0</v>
      </c>
      <c r="T109" s="223">
        <v>0</v>
      </c>
      <c r="U109" s="223">
        <v>0</v>
      </c>
      <c r="V109" s="223">
        <v>0</v>
      </c>
      <c r="W109" s="223">
        <v>0</v>
      </c>
      <c r="X109" s="223">
        <v>0</v>
      </c>
      <c r="Y109" s="223">
        <v>0</v>
      </c>
      <c r="Z109" s="223">
        <v>0</v>
      </c>
      <c r="AA109" s="223">
        <v>0</v>
      </c>
      <c r="AB109" s="223">
        <v>0</v>
      </c>
      <c r="AC109" s="223">
        <v>0</v>
      </c>
      <c r="AD109" s="223">
        <v>0</v>
      </c>
      <c r="AE109" s="223">
        <v>0</v>
      </c>
      <c r="AF109" s="223">
        <v>0</v>
      </c>
      <c r="AG109" s="223">
        <v>0</v>
      </c>
      <c r="AH109" s="223">
        <v>0</v>
      </c>
      <c r="AI109" s="223">
        <v>0</v>
      </c>
      <c r="AJ109" s="223">
        <v>-5227</v>
      </c>
      <c r="AK109" s="223">
        <v>0</v>
      </c>
      <c r="AL109" s="224">
        <f t="shared" si="3"/>
        <v>1408.04</v>
      </c>
      <c r="AM109" s="354"/>
      <c r="AR109" s="216">
        <v>1000</v>
      </c>
      <c r="AS109" s="216">
        <v>1003</v>
      </c>
      <c r="AT109" s="96">
        <f>+SUMIFS('[1]5'!$M:$M,'[1]5'!$C:$C,$AS109)</f>
        <v>1408.04</v>
      </c>
      <c r="AU109" s="96">
        <f t="shared" si="2"/>
        <v>0</v>
      </c>
      <c r="AW109" s="135" t="s">
        <v>535</v>
      </c>
      <c r="AX109" s="135" t="s">
        <v>535</v>
      </c>
      <c r="AY109" s="135" t="s">
        <v>535</v>
      </c>
      <c r="AZ109" s="135" t="s">
        <v>535</v>
      </c>
      <c r="BA109" s="135" t="s">
        <v>535</v>
      </c>
      <c r="BB109" s="135" t="s">
        <v>535</v>
      </c>
      <c r="BC109" s="135" t="s">
        <v>535</v>
      </c>
      <c r="BD109" s="135" t="s">
        <v>535</v>
      </c>
      <c r="BE109" s="135" t="s">
        <v>535</v>
      </c>
      <c r="BF109" s="135" t="s">
        <v>535</v>
      </c>
      <c r="BG109" s="135" t="s">
        <v>535</v>
      </c>
      <c r="BH109" s="135" t="s">
        <v>535</v>
      </c>
      <c r="BI109" s="135" t="s">
        <v>535</v>
      </c>
      <c r="BJ109" s="135" t="s">
        <v>535</v>
      </c>
    </row>
    <row r="110" spans="1:62" s="129" customFormat="1" x14ac:dyDescent="0.25">
      <c r="A110" s="356"/>
      <c r="B110" s="213" t="s">
        <v>154</v>
      </c>
      <c r="C110" s="214" t="s">
        <v>155</v>
      </c>
      <c r="D110" s="215" t="s">
        <v>880</v>
      </c>
      <c r="E110" s="223">
        <v>37594</v>
      </c>
      <c r="F110" s="223">
        <v>0</v>
      </c>
      <c r="G110" s="223">
        <v>0</v>
      </c>
      <c r="H110" s="223">
        <v>0</v>
      </c>
      <c r="I110" s="223">
        <v>0</v>
      </c>
      <c r="J110" s="223">
        <v>0</v>
      </c>
      <c r="K110" s="223">
        <v>0</v>
      </c>
      <c r="L110" s="223">
        <v>0</v>
      </c>
      <c r="M110" s="223">
        <v>0</v>
      </c>
      <c r="N110" s="223">
        <v>0</v>
      </c>
      <c r="O110" s="223">
        <v>0</v>
      </c>
      <c r="P110" s="223">
        <v>0</v>
      </c>
      <c r="Q110" s="223">
        <v>0</v>
      </c>
      <c r="R110" s="223">
        <v>0</v>
      </c>
      <c r="S110" s="223">
        <v>0</v>
      </c>
      <c r="T110" s="223">
        <v>0</v>
      </c>
      <c r="U110" s="223">
        <v>0</v>
      </c>
      <c r="V110" s="223">
        <v>0</v>
      </c>
      <c r="W110" s="223">
        <v>0</v>
      </c>
      <c r="X110" s="223">
        <v>0</v>
      </c>
      <c r="Y110" s="223">
        <v>0</v>
      </c>
      <c r="Z110" s="223">
        <v>0</v>
      </c>
      <c r="AA110" s="223">
        <v>0</v>
      </c>
      <c r="AB110" s="223">
        <v>0</v>
      </c>
      <c r="AC110" s="223">
        <v>0</v>
      </c>
      <c r="AD110" s="223">
        <v>0</v>
      </c>
      <c r="AE110" s="223">
        <v>0</v>
      </c>
      <c r="AF110" s="223">
        <v>0</v>
      </c>
      <c r="AG110" s="223">
        <v>0</v>
      </c>
      <c r="AH110" s="223">
        <v>0</v>
      </c>
      <c r="AI110" s="223">
        <v>0</v>
      </c>
      <c r="AJ110" s="223">
        <v>-37594</v>
      </c>
      <c r="AK110" s="223">
        <v>0</v>
      </c>
      <c r="AL110" s="224">
        <f t="shared" si="3"/>
        <v>0</v>
      </c>
      <c r="AM110" s="354"/>
      <c r="AR110" s="216">
        <v>1000</v>
      </c>
      <c r="AS110" s="216">
        <v>1004</v>
      </c>
      <c r="AT110" s="96">
        <f>+SUMIFS('[1]5'!$M:$M,'[1]5'!$C:$C,$AS110)</f>
        <v>0</v>
      </c>
      <c r="AU110" s="96">
        <f t="shared" si="2"/>
        <v>0</v>
      </c>
      <c r="AW110" s="135" t="s">
        <v>535</v>
      </c>
      <c r="AX110" s="135" t="s">
        <v>535</v>
      </c>
      <c r="AY110" s="135" t="s">
        <v>535</v>
      </c>
      <c r="AZ110" s="135" t="s">
        <v>535</v>
      </c>
      <c r="BA110" s="135" t="s">
        <v>535</v>
      </c>
      <c r="BB110" s="135" t="s">
        <v>535</v>
      </c>
      <c r="BC110" s="135" t="s">
        <v>535</v>
      </c>
      <c r="BD110" s="135" t="s">
        <v>535</v>
      </c>
      <c r="BE110" s="135" t="s">
        <v>535</v>
      </c>
      <c r="BF110" s="135" t="s">
        <v>535</v>
      </c>
      <c r="BG110" s="135" t="s">
        <v>535</v>
      </c>
      <c r="BH110" s="135" t="s">
        <v>535</v>
      </c>
      <c r="BI110" s="135" t="s">
        <v>535</v>
      </c>
      <c r="BJ110" s="135" t="s">
        <v>535</v>
      </c>
    </row>
    <row r="111" spans="1:62" s="129" customFormat="1" x14ac:dyDescent="0.25">
      <c r="A111" s="356"/>
      <c r="B111" s="213" t="s">
        <v>156</v>
      </c>
      <c r="C111" s="214" t="s">
        <v>157</v>
      </c>
      <c r="D111" s="215" t="s">
        <v>881</v>
      </c>
      <c r="E111" s="223">
        <v>-204.74</v>
      </c>
      <c r="F111" s="223">
        <v>0</v>
      </c>
      <c r="G111" s="223">
        <v>0</v>
      </c>
      <c r="H111" s="223">
        <v>0</v>
      </c>
      <c r="I111" s="223">
        <v>0</v>
      </c>
      <c r="J111" s="223">
        <v>0</v>
      </c>
      <c r="K111" s="223">
        <v>0</v>
      </c>
      <c r="L111" s="223">
        <v>0</v>
      </c>
      <c r="M111" s="223">
        <v>0</v>
      </c>
      <c r="N111" s="223">
        <v>0</v>
      </c>
      <c r="O111" s="223">
        <v>0</v>
      </c>
      <c r="P111" s="223">
        <v>0</v>
      </c>
      <c r="Q111" s="223">
        <v>0</v>
      </c>
      <c r="R111" s="223">
        <v>0</v>
      </c>
      <c r="S111" s="223">
        <v>0</v>
      </c>
      <c r="T111" s="223">
        <v>0</v>
      </c>
      <c r="U111" s="223">
        <v>0</v>
      </c>
      <c r="V111" s="223">
        <v>0</v>
      </c>
      <c r="W111" s="223">
        <v>0</v>
      </c>
      <c r="X111" s="223">
        <v>0</v>
      </c>
      <c r="Y111" s="223">
        <v>0</v>
      </c>
      <c r="Z111" s="223">
        <v>0</v>
      </c>
      <c r="AA111" s="223">
        <v>0</v>
      </c>
      <c r="AB111" s="223">
        <v>0</v>
      </c>
      <c r="AC111" s="223">
        <v>0</v>
      </c>
      <c r="AD111" s="223">
        <v>0</v>
      </c>
      <c r="AE111" s="223">
        <v>0</v>
      </c>
      <c r="AF111" s="223">
        <v>0</v>
      </c>
      <c r="AG111" s="223">
        <v>0</v>
      </c>
      <c r="AH111" s="223">
        <v>0</v>
      </c>
      <c r="AI111" s="223">
        <v>0</v>
      </c>
      <c r="AJ111" s="223">
        <v>0</v>
      </c>
      <c r="AK111" s="223">
        <v>0</v>
      </c>
      <c r="AL111" s="224">
        <f t="shared" si="3"/>
        <v>-204.74</v>
      </c>
      <c r="AM111" s="354"/>
      <c r="AR111" s="216">
        <v>1000</v>
      </c>
      <c r="AS111" s="216">
        <v>1005</v>
      </c>
      <c r="AT111" s="96">
        <f>+SUMIFS('[1]5'!$M:$M,'[1]5'!$C:$C,$AS111)</f>
        <v>-204.74</v>
      </c>
      <c r="AU111" s="96">
        <f t="shared" si="2"/>
        <v>0</v>
      </c>
      <c r="AW111" s="135" t="s">
        <v>535</v>
      </c>
      <c r="AX111" s="135" t="s">
        <v>535</v>
      </c>
      <c r="AY111" s="135" t="s">
        <v>535</v>
      </c>
      <c r="AZ111" s="135" t="s">
        <v>535</v>
      </c>
      <c r="BA111" s="135" t="s">
        <v>535</v>
      </c>
      <c r="BB111" s="135" t="s">
        <v>535</v>
      </c>
      <c r="BC111" s="135" t="s">
        <v>535</v>
      </c>
      <c r="BD111" s="135" t="s">
        <v>535</v>
      </c>
      <c r="BE111" s="135" t="s">
        <v>535</v>
      </c>
      <c r="BF111" s="135" t="s">
        <v>535</v>
      </c>
      <c r="BG111" s="135" t="s">
        <v>535</v>
      </c>
      <c r="BH111" s="135" t="s">
        <v>535</v>
      </c>
      <c r="BI111" s="135" t="s">
        <v>535</v>
      </c>
      <c r="BJ111" s="135" t="s">
        <v>535</v>
      </c>
    </row>
    <row r="112" spans="1:62" s="129" customFormat="1" ht="14.25" customHeight="1" x14ac:dyDescent="0.25">
      <c r="A112" s="356"/>
      <c r="B112" s="213" t="s">
        <v>158</v>
      </c>
      <c r="C112" s="214" t="s">
        <v>159</v>
      </c>
      <c r="D112" s="215" t="s">
        <v>882</v>
      </c>
      <c r="E112" s="223">
        <v>9107.81</v>
      </c>
      <c r="F112" s="223">
        <v>0</v>
      </c>
      <c r="G112" s="223">
        <v>0</v>
      </c>
      <c r="H112" s="223">
        <v>0</v>
      </c>
      <c r="I112" s="223">
        <v>0</v>
      </c>
      <c r="J112" s="223">
        <v>0</v>
      </c>
      <c r="K112" s="223">
        <v>0</v>
      </c>
      <c r="L112" s="223">
        <v>0</v>
      </c>
      <c r="M112" s="223">
        <v>0</v>
      </c>
      <c r="N112" s="223">
        <v>0</v>
      </c>
      <c r="O112" s="223">
        <v>0</v>
      </c>
      <c r="P112" s="223">
        <v>-40.930000000000291</v>
      </c>
      <c r="Q112" s="223">
        <v>0</v>
      </c>
      <c r="R112" s="223">
        <v>0</v>
      </c>
      <c r="S112" s="223">
        <v>0</v>
      </c>
      <c r="T112" s="223">
        <v>0</v>
      </c>
      <c r="U112" s="223">
        <v>0</v>
      </c>
      <c r="V112" s="223">
        <v>0</v>
      </c>
      <c r="W112" s="223">
        <v>0</v>
      </c>
      <c r="X112" s="223">
        <v>0</v>
      </c>
      <c r="Y112" s="223">
        <v>0</v>
      </c>
      <c r="Z112" s="223">
        <v>0</v>
      </c>
      <c r="AA112" s="223">
        <v>0</v>
      </c>
      <c r="AB112" s="223">
        <v>0</v>
      </c>
      <c r="AC112" s="223">
        <v>0</v>
      </c>
      <c r="AD112" s="223">
        <v>0</v>
      </c>
      <c r="AE112" s="223">
        <v>0</v>
      </c>
      <c r="AF112" s="223">
        <v>0</v>
      </c>
      <c r="AG112" s="223">
        <v>0</v>
      </c>
      <c r="AH112" s="223">
        <v>0</v>
      </c>
      <c r="AI112" s="223">
        <v>0</v>
      </c>
      <c r="AJ112" s="223">
        <v>0</v>
      </c>
      <c r="AK112" s="223">
        <v>0</v>
      </c>
      <c r="AL112" s="224">
        <f t="shared" si="3"/>
        <v>9066.8799999999992</v>
      </c>
      <c r="AM112" s="354"/>
      <c r="AR112" s="216">
        <v>1000</v>
      </c>
      <c r="AS112" s="216">
        <v>1006</v>
      </c>
      <c r="AT112" s="96">
        <f>+SUMIFS('[1]5'!$M:$M,'[1]5'!$C:$C,$AS112)</f>
        <v>9066.8799999999992</v>
      </c>
      <c r="AU112" s="96">
        <f t="shared" si="2"/>
        <v>0</v>
      </c>
      <c r="AW112" s="135" t="s">
        <v>537</v>
      </c>
      <c r="AX112" s="135" t="s">
        <v>535</v>
      </c>
      <c r="AY112" s="135" t="s">
        <v>535</v>
      </c>
      <c r="AZ112" s="135" t="s">
        <v>535</v>
      </c>
      <c r="BA112" s="135" t="s">
        <v>535</v>
      </c>
      <c r="BB112" s="135" t="s">
        <v>535</v>
      </c>
      <c r="BC112" s="135" t="s">
        <v>535</v>
      </c>
      <c r="BD112" s="135" t="s">
        <v>535</v>
      </c>
      <c r="BE112" s="135" t="s">
        <v>535</v>
      </c>
      <c r="BF112" s="135" t="s">
        <v>535</v>
      </c>
      <c r="BG112" s="135" t="s">
        <v>535</v>
      </c>
      <c r="BH112" s="135" t="s">
        <v>535</v>
      </c>
      <c r="BI112" s="135" t="s">
        <v>535</v>
      </c>
      <c r="BJ112" s="135" t="s">
        <v>535</v>
      </c>
    </row>
    <row r="113" spans="1:62" s="129" customFormat="1" ht="14.25" customHeight="1" x14ac:dyDescent="0.25">
      <c r="A113" s="356"/>
      <c r="B113" s="213" t="s">
        <v>679</v>
      </c>
      <c r="C113" s="218" t="s">
        <v>680</v>
      </c>
      <c r="D113" s="215" t="s">
        <v>883</v>
      </c>
      <c r="E113" s="223">
        <v>0</v>
      </c>
      <c r="F113" s="223">
        <v>0</v>
      </c>
      <c r="G113" s="223">
        <v>0</v>
      </c>
      <c r="H113" s="223">
        <v>0</v>
      </c>
      <c r="I113" s="223">
        <v>0</v>
      </c>
      <c r="J113" s="223">
        <v>0</v>
      </c>
      <c r="K113" s="223">
        <v>0</v>
      </c>
      <c r="L113" s="223">
        <v>0</v>
      </c>
      <c r="M113" s="223">
        <v>0</v>
      </c>
      <c r="N113" s="223">
        <v>0</v>
      </c>
      <c r="O113" s="223">
        <v>0</v>
      </c>
      <c r="P113" s="223">
        <v>0</v>
      </c>
      <c r="Q113" s="223">
        <v>513</v>
      </c>
      <c r="R113" s="223">
        <v>0</v>
      </c>
      <c r="S113" s="223">
        <v>0</v>
      </c>
      <c r="T113" s="223">
        <v>0</v>
      </c>
      <c r="U113" s="223">
        <v>0</v>
      </c>
      <c r="V113" s="223">
        <v>0</v>
      </c>
      <c r="W113" s="223">
        <v>0</v>
      </c>
      <c r="X113" s="223">
        <v>0</v>
      </c>
      <c r="Y113" s="223">
        <v>0</v>
      </c>
      <c r="Z113" s="223">
        <v>0</v>
      </c>
      <c r="AA113" s="223">
        <v>0</v>
      </c>
      <c r="AB113" s="223">
        <v>0</v>
      </c>
      <c r="AC113" s="223">
        <v>0</v>
      </c>
      <c r="AD113" s="223">
        <v>0</v>
      </c>
      <c r="AE113" s="223">
        <v>0</v>
      </c>
      <c r="AF113" s="223">
        <v>0</v>
      </c>
      <c r="AG113" s="223">
        <v>0</v>
      </c>
      <c r="AH113" s="223">
        <v>0</v>
      </c>
      <c r="AI113" s="223">
        <v>0</v>
      </c>
      <c r="AJ113" s="223">
        <v>0</v>
      </c>
      <c r="AK113" s="223">
        <v>0</v>
      </c>
      <c r="AL113" s="224">
        <f t="shared" si="3"/>
        <v>513</v>
      </c>
      <c r="AM113" s="354"/>
      <c r="AR113" s="216">
        <v>1000</v>
      </c>
      <c r="AS113" s="216">
        <v>1007</v>
      </c>
      <c r="AT113" s="96">
        <f>+SUMIFS('[1]5'!$M:$M,'[1]5'!$C:$C,$AS113)</f>
        <v>513</v>
      </c>
      <c r="AU113" s="96">
        <f t="shared" si="2"/>
        <v>0</v>
      </c>
      <c r="AW113" s="135" t="s">
        <v>535</v>
      </c>
      <c r="AX113" s="135" t="s">
        <v>535</v>
      </c>
      <c r="AY113" s="135" t="s">
        <v>535</v>
      </c>
      <c r="AZ113" s="135" t="s">
        <v>535</v>
      </c>
      <c r="BA113" s="135" t="s">
        <v>535</v>
      </c>
      <c r="BB113" s="135" t="s">
        <v>535</v>
      </c>
      <c r="BC113" s="135" t="s">
        <v>535</v>
      </c>
      <c r="BD113" s="135" t="s">
        <v>535</v>
      </c>
      <c r="BE113" s="135" t="s">
        <v>535</v>
      </c>
      <c r="BF113" s="135" t="s">
        <v>535</v>
      </c>
      <c r="BG113" s="135" t="s">
        <v>535</v>
      </c>
      <c r="BH113" s="135" t="s">
        <v>535</v>
      </c>
      <c r="BI113" s="135" t="s">
        <v>535</v>
      </c>
      <c r="BJ113" s="135" t="s">
        <v>535</v>
      </c>
    </row>
    <row r="114" spans="1:62" s="129" customFormat="1" x14ac:dyDescent="0.25">
      <c r="A114" s="356"/>
      <c r="B114" s="206" t="s">
        <v>160</v>
      </c>
      <c r="C114" s="207" t="s">
        <v>161</v>
      </c>
      <c r="D114" s="220"/>
      <c r="E114" s="225">
        <v>0</v>
      </c>
      <c r="F114" s="225"/>
      <c r="G114" s="225"/>
      <c r="H114" s="225"/>
      <c r="I114" s="225"/>
      <c r="J114" s="225"/>
      <c r="K114" s="225">
        <v>0</v>
      </c>
      <c r="L114" s="225">
        <v>0</v>
      </c>
      <c r="M114" s="225">
        <v>0</v>
      </c>
      <c r="N114" s="225">
        <v>0</v>
      </c>
      <c r="O114" s="225">
        <v>0</v>
      </c>
      <c r="P114" s="225">
        <v>0</v>
      </c>
      <c r="Q114" s="225">
        <v>0</v>
      </c>
      <c r="R114" s="225">
        <v>0</v>
      </c>
      <c r="S114" s="225">
        <v>0</v>
      </c>
      <c r="T114" s="225"/>
      <c r="U114" s="225"/>
      <c r="V114" s="225"/>
      <c r="W114" s="225"/>
      <c r="X114" s="225"/>
      <c r="Y114" s="225"/>
      <c r="Z114" s="225"/>
      <c r="AA114" s="225"/>
      <c r="AB114" s="225"/>
      <c r="AC114" s="225">
        <v>0</v>
      </c>
      <c r="AD114" s="225">
        <v>0</v>
      </c>
      <c r="AE114" s="225">
        <v>0</v>
      </c>
      <c r="AF114" s="225">
        <v>0</v>
      </c>
      <c r="AG114" s="225">
        <v>0</v>
      </c>
      <c r="AH114" s="225">
        <v>0</v>
      </c>
      <c r="AI114" s="225"/>
      <c r="AJ114" s="225"/>
      <c r="AK114" s="225"/>
      <c r="AL114" s="226">
        <f t="shared" si="3"/>
        <v>0</v>
      </c>
      <c r="AM114" s="354"/>
      <c r="AR114" s="212">
        <v>1100</v>
      </c>
      <c r="AS114" s="212">
        <v>1100</v>
      </c>
      <c r="AT114" s="96">
        <f>+SUMIFS('[1]5'!$M:$M,'[1]5'!$C:$C,$AS114)</f>
        <v>0</v>
      </c>
      <c r="AU114" s="96">
        <f t="shared" si="2"/>
        <v>0</v>
      </c>
      <c r="AW114" s="135" t="s">
        <v>535</v>
      </c>
      <c r="AX114" s="135" t="s">
        <v>535</v>
      </c>
      <c r="AY114" s="135" t="s">
        <v>535</v>
      </c>
      <c r="AZ114" s="135" t="s">
        <v>535</v>
      </c>
      <c r="BA114" s="135" t="s">
        <v>535</v>
      </c>
      <c r="BB114" s="135" t="s">
        <v>535</v>
      </c>
      <c r="BC114" s="135" t="s">
        <v>535</v>
      </c>
      <c r="BD114" s="135" t="s">
        <v>535</v>
      </c>
      <c r="BE114" s="135" t="s">
        <v>535</v>
      </c>
      <c r="BF114" s="135" t="s">
        <v>535</v>
      </c>
      <c r="BG114" s="135" t="s">
        <v>535</v>
      </c>
      <c r="BH114" s="135" t="s">
        <v>535</v>
      </c>
      <c r="BI114" s="135" t="s">
        <v>535</v>
      </c>
      <c r="BJ114" s="135" t="s">
        <v>535</v>
      </c>
    </row>
    <row r="115" spans="1:62" s="129" customFormat="1" x14ac:dyDescent="0.25">
      <c r="A115" s="356"/>
      <c r="B115" s="213" t="s">
        <v>162</v>
      </c>
      <c r="C115" s="214" t="s">
        <v>163</v>
      </c>
      <c r="D115" s="215" t="s">
        <v>884</v>
      </c>
      <c r="E115" s="223">
        <v>1289.93</v>
      </c>
      <c r="F115" s="223">
        <v>0</v>
      </c>
      <c r="G115" s="223">
        <v>0</v>
      </c>
      <c r="H115" s="223">
        <v>0</v>
      </c>
      <c r="I115" s="223">
        <v>0</v>
      </c>
      <c r="J115" s="223">
        <v>0</v>
      </c>
      <c r="K115" s="223">
        <v>0</v>
      </c>
      <c r="L115" s="223">
        <v>0</v>
      </c>
      <c r="M115" s="223">
        <v>0</v>
      </c>
      <c r="N115" s="223">
        <v>0</v>
      </c>
      <c r="O115" s="223">
        <v>0</v>
      </c>
      <c r="P115" s="223">
        <v>0</v>
      </c>
      <c r="Q115" s="223">
        <v>0</v>
      </c>
      <c r="R115" s="223">
        <v>0</v>
      </c>
      <c r="S115" s="223">
        <v>0</v>
      </c>
      <c r="T115" s="223">
        <v>0</v>
      </c>
      <c r="U115" s="223">
        <v>0</v>
      </c>
      <c r="V115" s="223">
        <v>0</v>
      </c>
      <c r="W115" s="223">
        <v>0</v>
      </c>
      <c r="X115" s="223">
        <v>0</v>
      </c>
      <c r="Y115" s="223">
        <v>0</v>
      </c>
      <c r="Z115" s="223">
        <v>0</v>
      </c>
      <c r="AA115" s="223">
        <v>0</v>
      </c>
      <c r="AB115" s="223">
        <v>0</v>
      </c>
      <c r="AC115" s="223">
        <v>0</v>
      </c>
      <c r="AD115" s="223">
        <v>0</v>
      </c>
      <c r="AE115" s="223">
        <v>0</v>
      </c>
      <c r="AF115" s="223">
        <v>0</v>
      </c>
      <c r="AG115" s="223">
        <v>0</v>
      </c>
      <c r="AH115" s="223">
        <v>0</v>
      </c>
      <c r="AI115" s="223">
        <v>0</v>
      </c>
      <c r="AJ115" s="223">
        <v>0</v>
      </c>
      <c r="AK115" s="223">
        <v>0</v>
      </c>
      <c r="AL115" s="224">
        <f t="shared" si="3"/>
        <v>1289.93</v>
      </c>
      <c r="AM115" s="354"/>
      <c r="AR115" s="216">
        <v>1100</v>
      </c>
      <c r="AS115" s="216">
        <v>1101</v>
      </c>
      <c r="AT115" s="96">
        <f>+SUMIFS('[1]5'!$M:$M,'[1]5'!$C:$C,$AS115)</f>
        <v>1289.93</v>
      </c>
      <c r="AU115" s="96">
        <f t="shared" si="2"/>
        <v>0</v>
      </c>
      <c r="AW115" s="135" t="s">
        <v>538</v>
      </c>
      <c r="AX115" s="135" t="s">
        <v>535</v>
      </c>
      <c r="AY115" s="135" t="s">
        <v>535</v>
      </c>
      <c r="AZ115" s="135" t="s">
        <v>535</v>
      </c>
      <c r="BA115" s="135" t="s">
        <v>535</v>
      </c>
      <c r="BB115" s="135" t="s">
        <v>535</v>
      </c>
      <c r="BC115" s="135" t="s">
        <v>535</v>
      </c>
      <c r="BD115" s="135" t="s">
        <v>535</v>
      </c>
      <c r="BE115" s="135" t="s">
        <v>535</v>
      </c>
      <c r="BF115" s="135" t="s">
        <v>535</v>
      </c>
      <c r="BG115" s="135" t="s">
        <v>535</v>
      </c>
      <c r="BH115" s="135" t="s">
        <v>535</v>
      </c>
      <c r="BI115" s="135" t="s">
        <v>535</v>
      </c>
      <c r="BJ115" s="135" t="s">
        <v>535</v>
      </c>
    </row>
    <row r="116" spans="1:62" s="129" customFormat="1" x14ac:dyDescent="0.25">
      <c r="A116" s="356"/>
      <c r="B116" s="213" t="s">
        <v>164</v>
      </c>
      <c r="C116" s="214" t="s">
        <v>165</v>
      </c>
      <c r="D116" s="215" t="s">
        <v>885</v>
      </c>
      <c r="E116" s="223">
        <v>17080.91</v>
      </c>
      <c r="F116" s="223">
        <v>0</v>
      </c>
      <c r="G116" s="223">
        <v>0</v>
      </c>
      <c r="H116" s="223">
        <v>0</v>
      </c>
      <c r="I116" s="223">
        <v>0</v>
      </c>
      <c r="J116" s="223">
        <v>0</v>
      </c>
      <c r="K116" s="223">
        <v>0</v>
      </c>
      <c r="L116" s="223">
        <v>0</v>
      </c>
      <c r="M116" s="223">
        <v>0</v>
      </c>
      <c r="N116" s="223">
        <v>0</v>
      </c>
      <c r="O116" s="223">
        <v>0</v>
      </c>
      <c r="P116" s="223">
        <v>0</v>
      </c>
      <c r="Q116" s="223">
        <v>0</v>
      </c>
      <c r="R116" s="223">
        <v>0</v>
      </c>
      <c r="S116" s="223">
        <v>0</v>
      </c>
      <c r="T116" s="223">
        <v>0</v>
      </c>
      <c r="U116" s="223">
        <v>0</v>
      </c>
      <c r="V116" s="223">
        <v>0</v>
      </c>
      <c r="W116" s="223">
        <v>0</v>
      </c>
      <c r="X116" s="223">
        <v>0</v>
      </c>
      <c r="Y116" s="223">
        <v>0</v>
      </c>
      <c r="Z116" s="223">
        <v>0</v>
      </c>
      <c r="AA116" s="223">
        <v>0</v>
      </c>
      <c r="AB116" s="223">
        <v>0</v>
      </c>
      <c r="AC116" s="223">
        <v>0</v>
      </c>
      <c r="AD116" s="223">
        <v>0</v>
      </c>
      <c r="AE116" s="223">
        <v>0</v>
      </c>
      <c r="AF116" s="223">
        <v>0</v>
      </c>
      <c r="AG116" s="223">
        <v>0</v>
      </c>
      <c r="AH116" s="223">
        <v>0</v>
      </c>
      <c r="AI116" s="223">
        <v>0</v>
      </c>
      <c r="AJ116" s="223">
        <v>0</v>
      </c>
      <c r="AK116" s="223">
        <v>0</v>
      </c>
      <c r="AL116" s="224">
        <f t="shared" si="3"/>
        <v>17080.91</v>
      </c>
      <c r="AM116" s="354"/>
      <c r="AR116" s="216">
        <v>1100</v>
      </c>
      <c r="AS116" s="216">
        <v>1102</v>
      </c>
      <c r="AT116" s="96">
        <f>+SUMIFS('[1]5'!$M:$M,'[1]5'!$C:$C,$AS116)</f>
        <v>17080.91</v>
      </c>
      <c r="AU116" s="96">
        <f t="shared" si="2"/>
        <v>0</v>
      </c>
      <c r="AW116" s="135" t="s">
        <v>535</v>
      </c>
      <c r="AX116" s="135" t="s">
        <v>535</v>
      </c>
      <c r="AY116" s="135" t="s">
        <v>535</v>
      </c>
      <c r="AZ116" s="135" t="s">
        <v>535</v>
      </c>
      <c r="BA116" s="135" t="s">
        <v>535</v>
      </c>
      <c r="BB116" s="135" t="s">
        <v>535</v>
      </c>
      <c r="BC116" s="135" t="s">
        <v>535</v>
      </c>
      <c r="BD116" s="135" t="s">
        <v>535</v>
      </c>
      <c r="BE116" s="135" t="s">
        <v>535</v>
      </c>
      <c r="BF116" s="135" t="s">
        <v>535</v>
      </c>
      <c r="BG116" s="135" t="s">
        <v>535</v>
      </c>
      <c r="BH116" s="135" t="s">
        <v>535</v>
      </c>
      <c r="BI116" s="135" t="s">
        <v>535</v>
      </c>
      <c r="BJ116" s="135" t="s">
        <v>535</v>
      </c>
    </row>
    <row r="117" spans="1:62" s="129" customFormat="1" x14ac:dyDescent="0.25">
      <c r="A117" s="356"/>
      <c r="B117" s="213" t="s">
        <v>166</v>
      </c>
      <c r="C117" s="214" t="s">
        <v>167</v>
      </c>
      <c r="D117" s="215" t="s">
        <v>844</v>
      </c>
      <c r="E117" s="223">
        <v>0</v>
      </c>
      <c r="F117" s="223">
        <v>0</v>
      </c>
      <c r="G117" s="223">
        <v>0</v>
      </c>
      <c r="H117" s="223">
        <v>0</v>
      </c>
      <c r="I117" s="223">
        <v>0</v>
      </c>
      <c r="J117" s="223">
        <v>0</v>
      </c>
      <c r="K117" s="223">
        <v>0</v>
      </c>
      <c r="L117" s="223">
        <v>0</v>
      </c>
      <c r="M117" s="223">
        <v>0</v>
      </c>
      <c r="N117" s="223">
        <v>0</v>
      </c>
      <c r="O117" s="223">
        <v>0</v>
      </c>
      <c r="P117" s="223">
        <v>0</v>
      </c>
      <c r="Q117" s="223">
        <v>0</v>
      </c>
      <c r="R117" s="223">
        <v>0</v>
      </c>
      <c r="S117" s="223">
        <v>0</v>
      </c>
      <c r="T117" s="223">
        <v>0</v>
      </c>
      <c r="U117" s="223">
        <v>0</v>
      </c>
      <c r="V117" s="223">
        <v>0</v>
      </c>
      <c r="W117" s="223">
        <v>0</v>
      </c>
      <c r="X117" s="223">
        <v>0</v>
      </c>
      <c r="Y117" s="223">
        <v>0</v>
      </c>
      <c r="Z117" s="223">
        <v>0</v>
      </c>
      <c r="AA117" s="223">
        <v>0</v>
      </c>
      <c r="AB117" s="223">
        <v>0</v>
      </c>
      <c r="AC117" s="223">
        <v>0</v>
      </c>
      <c r="AD117" s="223">
        <v>0</v>
      </c>
      <c r="AE117" s="223">
        <v>0</v>
      </c>
      <c r="AF117" s="223">
        <v>0</v>
      </c>
      <c r="AG117" s="223">
        <v>0</v>
      </c>
      <c r="AH117" s="223">
        <v>0</v>
      </c>
      <c r="AI117" s="223">
        <v>0</v>
      </c>
      <c r="AJ117" s="223">
        <v>0</v>
      </c>
      <c r="AK117" s="223">
        <v>0</v>
      </c>
      <c r="AL117" s="224">
        <f t="shared" si="3"/>
        <v>0</v>
      </c>
      <c r="AM117" s="354"/>
      <c r="AR117" s="216">
        <v>1100</v>
      </c>
      <c r="AS117" s="216">
        <v>1103</v>
      </c>
      <c r="AT117" s="96">
        <f>+SUMIFS('[1]5'!$M:$M,'[1]5'!$C:$C,$AS117)</f>
        <v>0</v>
      </c>
      <c r="AU117" s="96">
        <f t="shared" si="2"/>
        <v>0</v>
      </c>
      <c r="AW117" s="135" t="s">
        <v>535</v>
      </c>
      <c r="AX117" s="135" t="s">
        <v>535</v>
      </c>
      <c r="AY117" s="135" t="s">
        <v>535</v>
      </c>
      <c r="AZ117" s="135" t="s">
        <v>535</v>
      </c>
      <c r="BA117" s="135" t="s">
        <v>535</v>
      </c>
      <c r="BB117" s="135" t="s">
        <v>535</v>
      </c>
      <c r="BC117" s="135" t="s">
        <v>535</v>
      </c>
      <c r="BD117" s="135" t="s">
        <v>535</v>
      </c>
      <c r="BE117" s="135" t="s">
        <v>535</v>
      </c>
      <c r="BF117" s="135" t="s">
        <v>535</v>
      </c>
      <c r="BG117" s="135" t="s">
        <v>535</v>
      </c>
      <c r="BH117" s="135" t="s">
        <v>535</v>
      </c>
      <c r="BI117" s="135" t="s">
        <v>535</v>
      </c>
      <c r="BJ117" s="135" t="s">
        <v>535</v>
      </c>
    </row>
    <row r="118" spans="1:62" s="129" customFormat="1" x14ac:dyDescent="0.25">
      <c r="A118" s="356"/>
      <c r="B118" s="213" t="s">
        <v>681</v>
      </c>
      <c r="C118" s="214" t="s">
        <v>296</v>
      </c>
      <c r="D118" s="215" t="s">
        <v>844</v>
      </c>
      <c r="E118" s="96">
        <v>0</v>
      </c>
      <c r="F118" s="96">
        <v>0</v>
      </c>
      <c r="G118" s="96">
        <v>0</v>
      </c>
      <c r="H118" s="96">
        <v>0</v>
      </c>
      <c r="I118" s="96">
        <v>0</v>
      </c>
      <c r="J118" s="96">
        <v>0</v>
      </c>
      <c r="K118" s="96">
        <v>0</v>
      </c>
      <c r="L118" s="96">
        <v>0</v>
      </c>
      <c r="M118" s="96">
        <v>0</v>
      </c>
      <c r="N118" s="96">
        <v>0</v>
      </c>
      <c r="O118" s="96">
        <v>0</v>
      </c>
      <c r="P118" s="96">
        <v>0</v>
      </c>
      <c r="Q118" s="96">
        <v>0</v>
      </c>
      <c r="R118" s="96">
        <v>0</v>
      </c>
      <c r="S118" s="96">
        <v>0</v>
      </c>
      <c r="T118" s="96">
        <v>0</v>
      </c>
      <c r="U118" s="96">
        <v>0</v>
      </c>
      <c r="V118" s="96">
        <v>0</v>
      </c>
      <c r="W118" s="96">
        <v>0</v>
      </c>
      <c r="X118" s="96">
        <v>0</v>
      </c>
      <c r="Y118" s="96">
        <v>0</v>
      </c>
      <c r="Z118" s="96">
        <v>0</v>
      </c>
      <c r="AA118" s="96">
        <v>0</v>
      </c>
      <c r="AB118" s="96">
        <v>0</v>
      </c>
      <c r="AC118" s="96">
        <v>0</v>
      </c>
      <c r="AD118" s="96">
        <v>0</v>
      </c>
      <c r="AE118" s="96">
        <v>0</v>
      </c>
      <c r="AF118" s="96">
        <v>0</v>
      </c>
      <c r="AG118" s="96">
        <v>0</v>
      </c>
      <c r="AH118" s="96">
        <v>0</v>
      </c>
      <c r="AI118" s="96">
        <v>0</v>
      </c>
      <c r="AJ118" s="96">
        <v>0</v>
      </c>
      <c r="AK118" s="96">
        <v>0</v>
      </c>
      <c r="AL118" s="99">
        <f t="shared" si="3"/>
        <v>0</v>
      </c>
      <c r="AM118" s="354"/>
      <c r="AR118" s="216">
        <v>1100</v>
      </c>
      <c r="AS118" s="216">
        <v>1104</v>
      </c>
      <c r="AT118" s="96">
        <f>+SUMIFS('[1]5'!$M:$M,'[1]5'!$C:$C,$AS118)</f>
        <v>0</v>
      </c>
      <c r="AU118" s="96">
        <f t="shared" si="2"/>
        <v>0</v>
      </c>
      <c r="AW118" s="135" t="s">
        <v>535</v>
      </c>
      <c r="AX118" s="135" t="s">
        <v>535</v>
      </c>
      <c r="AY118" s="135" t="s">
        <v>535</v>
      </c>
      <c r="AZ118" s="135" t="s">
        <v>535</v>
      </c>
      <c r="BA118" s="135" t="s">
        <v>535</v>
      </c>
      <c r="BB118" s="135" t="s">
        <v>535</v>
      </c>
      <c r="BC118" s="135" t="s">
        <v>535</v>
      </c>
      <c r="BD118" s="135" t="s">
        <v>535</v>
      </c>
      <c r="BE118" s="135" t="s">
        <v>535</v>
      </c>
      <c r="BF118" s="135" t="s">
        <v>535</v>
      </c>
      <c r="BG118" s="135" t="s">
        <v>535</v>
      </c>
      <c r="BH118" s="135" t="s">
        <v>535</v>
      </c>
      <c r="BI118" s="135" t="s">
        <v>535</v>
      </c>
      <c r="BJ118" s="135" t="s">
        <v>535</v>
      </c>
    </row>
    <row r="119" spans="1:62" s="129" customFormat="1" x14ac:dyDescent="0.25">
      <c r="A119" s="356"/>
      <c r="B119" s="213"/>
      <c r="C119" s="214"/>
      <c r="D119" s="215" t="s">
        <v>844</v>
      </c>
      <c r="E119" s="96">
        <v>0</v>
      </c>
      <c r="F119" s="96">
        <v>0</v>
      </c>
      <c r="G119" s="96">
        <v>0</v>
      </c>
      <c r="H119" s="96">
        <v>0</v>
      </c>
      <c r="I119" s="96">
        <v>0</v>
      </c>
      <c r="J119" s="96">
        <v>0</v>
      </c>
      <c r="K119" s="96">
        <v>0</v>
      </c>
      <c r="L119" s="96">
        <v>0</v>
      </c>
      <c r="M119" s="96">
        <v>0</v>
      </c>
      <c r="N119" s="96">
        <v>0</v>
      </c>
      <c r="O119" s="96">
        <v>0</v>
      </c>
      <c r="P119" s="96">
        <v>0</v>
      </c>
      <c r="Q119" s="96">
        <v>0</v>
      </c>
      <c r="R119" s="96">
        <v>0</v>
      </c>
      <c r="S119" s="96">
        <v>0</v>
      </c>
      <c r="T119" s="96">
        <v>0</v>
      </c>
      <c r="U119" s="96">
        <v>0</v>
      </c>
      <c r="V119" s="96">
        <v>0</v>
      </c>
      <c r="W119" s="96">
        <v>0</v>
      </c>
      <c r="X119" s="96">
        <v>0</v>
      </c>
      <c r="Y119" s="96">
        <v>0</v>
      </c>
      <c r="Z119" s="96">
        <v>0</v>
      </c>
      <c r="AA119" s="96">
        <v>0</v>
      </c>
      <c r="AB119" s="96">
        <v>0</v>
      </c>
      <c r="AC119" s="96">
        <v>0</v>
      </c>
      <c r="AD119" s="96">
        <v>0</v>
      </c>
      <c r="AE119" s="96">
        <v>0</v>
      </c>
      <c r="AF119" s="96">
        <v>0</v>
      </c>
      <c r="AG119" s="96">
        <v>0</v>
      </c>
      <c r="AH119" s="96">
        <v>0</v>
      </c>
      <c r="AI119" s="96">
        <v>0</v>
      </c>
      <c r="AJ119" s="96">
        <v>0</v>
      </c>
      <c r="AK119" s="96">
        <v>0</v>
      </c>
      <c r="AL119" s="99">
        <f t="shared" si="3"/>
        <v>0</v>
      </c>
      <c r="AM119" s="354"/>
      <c r="AR119" s="216">
        <v>1100</v>
      </c>
      <c r="AS119" s="216">
        <v>1105</v>
      </c>
      <c r="AT119" s="96">
        <f>+SUMIFS('[1]5'!$M:$M,'[1]5'!$C:$C,$AS119)</f>
        <v>0</v>
      </c>
      <c r="AU119" s="96">
        <f t="shared" si="2"/>
        <v>0</v>
      </c>
      <c r="AW119" s="135" t="s">
        <v>535</v>
      </c>
      <c r="AX119" s="135" t="s">
        <v>535</v>
      </c>
      <c r="AY119" s="135" t="s">
        <v>535</v>
      </c>
      <c r="AZ119" s="135" t="s">
        <v>535</v>
      </c>
      <c r="BA119" s="135" t="s">
        <v>535</v>
      </c>
      <c r="BB119" s="135" t="s">
        <v>535</v>
      </c>
      <c r="BC119" s="135" t="s">
        <v>535</v>
      </c>
      <c r="BD119" s="135" t="s">
        <v>535</v>
      </c>
      <c r="BE119" s="135" t="s">
        <v>535</v>
      </c>
      <c r="BF119" s="135" t="s">
        <v>535</v>
      </c>
      <c r="BG119" s="135" t="s">
        <v>535</v>
      </c>
      <c r="BH119" s="135" t="s">
        <v>535</v>
      </c>
      <c r="BI119" s="135" t="s">
        <v>535</v>
      </c>
      <c r="BJ119" s="135" t="s">
        <v>535</v>
      </c>
    </row>
    <row r="120" spans="1:62" s="129" customFormat="1" x14ac:dyDescent="0.25">
      <c r="A120" s="356"/>
      <c r="B120" s="206" t="s">
        <v>168</v>
      </c>
      <c r="C120" s="207" t="s">
        <v>169</v>
      </c>
      <c r="D120" s="220"/>
      <c r="E120" s="102">
        <v>0</v>
      </c>
      <c r="F120" s="102"/>
      <c r="G120" s="102"/>
      <c r="H120" s="102"/>
      <c r="I120" s="102"/>
      <c r="J120" s="102"/>
      <c r="K120" s="102">
        <v>0</v>
      </c>
      <c r="L120" s="102">
        <v>0</v>
      </c>
      <c r="M120" s="102">
        <v>0</v>
      </c>
      <c r="N120" s="102">
        <v>0</v>
      </c>
      <c r="O120" s="102">
        <v>0</v>
      </c>
      <c r="P120" s="102">
        <v>0</v>
      </c>
      <c r="Q120" s="102">
        <v>0</v>
      </c>
      <c r="R120" s="102">
        <v>0</v>
      </c>
      <c r="S120" s="102">
        <v>0</v>
      </c>
      <c r="T120" s="102"/>
      <c r="U120" s="102"/>
      <c r="V120" s="102"/>
      <c r="W120" s="102"/>
      <c r="X120" s="102"/>
      <c r="Y120" s="102"/>
      <c r="Z120" s="102"/>
      <c r="AA120" s="102"/>
      <c r="AB120" s="102"/>
      <c r="AC120" s="102">
        <v>0</v>
      </c>
      <c r="AD120" s="102">
        <v>0</v>
      </c>
      <c r="AE120" s="102">
        <v>0</v>
      </c>
      <c r="AF120" s="102">
        <v>0</v>
      </c>
      <c r="AG120" s="102">
        <v>0</v>
      </c>
      <c r="AH120" s="102">
        <v>0</v>
      </c>
      <c r="AI120" s="102"/>
      <c r="AJ120" s="102"/>
      <c r="AK120" s="102"/>
      <c r="AL120" s="98">
        <f t="shared" si="3"/>
        <v>0</v>
      </c>
      <c r="AM120" s="354"/>
      <c r="AR120" s="212">
        <v>1200</v>
      </c>
      <c r="AS120" s="212">
        <v>1200</v>
      </c>
      <c r="AT120" s="96">
        <f>+SUMIFS('[1]5'!$M:$M,'[1]5'!$C:$C,$AS120)</f>
        <v>0</v>
      </c>
      <c r="AU120" s="96">
        <f t="shared" si="2"/>
        <v>0</v>
      </c>
      <c r="AW120" s="135" t="s">
        <v>535</v>
      </c>
      <c r="AX120" s="135" t="s">
        <v>535</v>
      </c>
      <c r="AY120" s="135" t="s">
        <v>535</v>
      </c>
      <c r="AZ120" s="135" t="s">
        <v>535</v>
      </c>
      <c r="BA120" s="135" t="s">
        <v>535</v>
      </c>
      <c r="BB120" s="135" t="s">
        <v>535</v>
      </c>
      <c r="BC120" s="135" t="s">
        <v>535</v>
      </c>
      <c r="BD120" s="135" t="s">
        <v>535</v>
      </c>
      <c r="BE120" s="135" t="s">
        <v>535</v>
      </c>
      <c r="BF120" s="135" t="s">
        <v>535</v>
      </c>
      <c r="BG120" s="135" t="s">
        <v>535</v>
      </c>
      <c r="BH120" s="135" t="s">
        <v>535</v>
      </c>
      <c r="BI120" s="135" t="s">
        <v>535</v>
      </c>
      <c r="BJ120" s="135" t="s">
        <v>535</v>
      </c>
    </row>
    <row r="121" spans="1:62" s="129" customFormat="1" x14ac:dyDescent="0.25">
      <c r="A121" s="356"/>
      <c r="B121" s="213" t="s">
        <v>170</v>
      </c>
      <c r="C121" s="214" t="s">
        <v>171</v>
      </c>
      <c r="D121" s="215" t="s">
        <v>886</v>
      </c>
      <c r="E121" s="96">
        <v>8926.32</v>
      </c>
      <c r="F121" s="96">
        <v>0</v>
      </c>
      <c r="G121" s="96">
        <v>0</v>
      </c>
      <c r="H121" s="96">
        <v>0</v>
      </c>
      <c r="I121" s="96">
        <v>0</v>
      </c>
      <c r="J121" s="96">
        <v>0</v>
      </c>
      <c r="K121" s="96">
        <v>0</v>
      </c>
      <c r="L121" s="96">
        <v>0</v>
      </c>
      <c r="M121" s="96">
        <v>0</v>
      </c>
      <c r="N121" s="96">
        <v>0</v>
      </c>
      <c r="O121" s="96">
        <v>0</v>
      </c>
      <c r="P121" s="96">
        <v>0</v>
      </c>
      <c r="Q121" s="96">
        <v>0</v>
      </c>
      <c r="R121" s="96">
        <v>0</v>
      </c>
      <c r="S121" s="96">
        <v>0</v>
      </c>
      <c r="T121" s="96">
        <v>0</v>
      </c>
      <c r="U121" s="96">
        <v>0</v>
      </c>
      <c r="V121" s="96">
        <v>0</v>
      </c>
      <c r="W121" s="96">
        <v>0</v>
      </c>
      <c r="X121" s="96">
        <v>0</v>
      </c>
      <c r="Y121" s="96">
        <v>0</v>
      </c>
      <c r="Z121" s="96">
        <v>0</v>
      </c>
      <c r="AA121" s="96">
        <v>0</v>
      </c>
      <c r="AB121" s="96">
        <v>0</v>
      </c>
      <c r="AC121" s="96">
        <v>0</v>
      </c>
      <c r="AD121" s="96">
        <v>0</v>
      </c>
      <c r="AE121" s="96">
        <v>0</v>
      </c>
      <c r="AF121" s="96">
        <v>0</v>
      </c>
      <c r="AG121" s="96">
        <v>0</v>
      </c>
      <c r="AH121" s="96">
        <v>0</v>
      </c>
      <c r="AI121" s="96">
        <v>0</v>
      </c>
      <c r="AJ121" s="96">
        <v>0</v>
      </c>
      <c r="AK121" s="96">
        <v>0</v>
      </c>
      <c r="AL121" s="99">
        <f t="shared" si="3"/>
        <v>8926.32</v>
      </c>
      <c r="AM121" s="354"/>
      <c r="AR121" s="216">
        <v>1200</v>
      </c>
      <c r="AS121" s="216">
        <v>1201</v>
      </c>
      <c r="AT121" s="96">
        <f>+SUMIFS('[1]5'!$M:$M,'[1]5'!$C:$C,$AS121)</f>
        <v>8926.32</v>
      </c>
      <c r="AU121" s="96">
        <f t="shared" si="2"/>
        <v>0</v>
      </c>
      <c r="AW121" s="135" t="s">
        <v>535</v>
      </c>
      <c r="AX121" s="135" t="s">
        <v>535</v>
      </c>
      <c r="AY121" s="135" t="s">
        <v>535</v>
      </c>
      <c r="AZ121" s="135" t="s">
        <v>535</v>
      </c>
      <c r="BA121" s="135" t="s">
        <v>535</v>
      </c>
      <c r="BB121" s="135" t="s">
        <v>535</v>
      </c>
      <c r="BC121" s="135" t="s">
        <v>535</v>
      </c>
      <c r="BD121" s="135" t="s">
        <v>535</v>
      </c>
      <c r="BE121" s="135" t="s">
        <v>535</v>
      </c>
      <c r="BF121" s="135" t="s">
        <v>535</v>
      </c>
      <c r="BG121" s="135" t="s">
        <v>535</v>
      </c>
      <c r="BH121" s="135" t="s">
        <v>535</v>
      </c>
      <c r="BI121" s="135" t="s">
        <v>535</v>
      </c>
      <c r="BJ121" s="135" t="s">
        <v>535</v>
      </c>
    </row>
    <row r="122" spans="1:62" s="129" customFormat="1" x14ac:dyDescent="0.25">
      <c r="A122" s="356"/>
      <c r="B122" s="213" t="s">
        <v>172</v>
      </c>
      <c r="C122" s="214" t="s">
        <v>173</v>
      </c>
      <c r="D122" s="215" t="s">
        <v>887</v>
      </c>
      <c r="E122" s="96">
        <v>1400</v>
      </c>
      <c r="F122" s="96">
        <v>0</v>
      </c>
      <c r="G122" s="96">
        <v>0</v>
      </c>
      <c r="H122" s="96">
        <v>0</v>
      </c>
      <c r="I122" s="96">
        <v>0</v>
      </c>
      <c r="J122" s="96">
        <v>0</v>
      </c>
      <c r="K122" s="96">
        <v>0</v>
      </c>
      <c r="L122" s="96">
        <v>0</v>
      </c>
      <c r="M122" s="96">
        <v>0</v>
      </c>
      <c r="N122" s="96">
        <v>0</v>
      </c>
      <c r="O122" s="96">
        <v>0</v>
      </c>
      <c r="P122" s="96">
        <v>0</v>
      </c>
      <c r="Q122" s="96">
        <v>0</v>
      </c>
      <c r="R122" s="96">
        <v>0</v>
      </c>
      <c r="S122" s="96">
        <v>0</v>
      </c>
      <c r="T122" s="96">
        <v>0</v>
      </c>
      <c r="U122" s="96">
        <v>0</v>
      </c>
      <c r="V122" s="96">
        <v>0</v>
      </c>
      <c r="W122" s="96">
        <v>0</v>
      </c>
      <c r="X122" s="96">
        <v>0</v>
      </c>
      <c r="Y122" s="96">
        <v>0</v>
      </c>
      <c r="Z122" s="96">
        <v>0</v>
      </c>
      <c r="AA122" s="96">
        <v>0</v>
      </c>
      <c r="AB122" s="96">
        <v>0</v>
      </c>
      <c r="AC122" s="96">
        <v>0</v>
      </c>
      <c r="AD122" s="96">
        <v>0</v>
      </c>
      <c r="AE122" s="96">
        <v>0</v>
      </c>
      <c r="AF122" s="96">
        <v>0</v>
      </c>
      <c r="AG122" s="96">
        <v>0</v>
      </c>
      <c r="AH122" s="96">
        <v>0</v>
      </c>
      <c r="AI122" s="96">
        <v>0</v>
      </c>
      <c r="AJ122" s="96">
        <v>0</v>
      </c>
      <c r="AK122" s="96">
        <v>0</v>
      </c>
      <c r="AL122" s="99">
        <f t="shared" si="3"/>
        <v>1400</v>
      </c>
      <c r="AM122" s="354"/>
      <c r="AR122" s="216">
        <v>1200</v>
      </c>
      <c r="AS122" s="216">
        <v>1202</v>
      </c>
      <c r="AT122" s="96">
        <f>+SUMIFS('[1]5'!$M:$M,'[1]5'!$C:$C,$AS122)</f>
        <v>1400</v>
      </c>
      <c r="AU122" s="96">
        <f t="shared" si="2"/>
        <v>0</v>
      </c>
      <c r="AW122" s="135" t="s">
        <v>535</v>
      </c>
      <c r="AX122" s="135" t="s">
        <v>535</v>
      </c>
      <c r="AY122" s="135" t="s">
        <v>535</v>
      </c>
      <c r="AZ122" s="135" t="s">
        <v>535</v>
      </c>
      <c r="BA122" s="135" t="s">
        <v>535</v>
      </c>
      <c r="BB122" s="135" t="s">
        <v>535</v>
      </c>
      <c r="BC122" s="135" t="s">
        <v>535</v>
      </c>
      <c r="BD122" s="135" t="s">
        <v>535</v>
      </c>
      <c r="BE122" s="135" t="s">
        <v>535</v>
      </c>
      <c r="BF122" s="135" t="s">
        <v>535</v>
      </c>
      <c r="BG122" s="135" t="s">
        <v>535</v>
      </c>
      <c r="BH122" s="135" t="s">
        <v>535</v>
      </c>
      <c r="BI122" s="135" t="s">
        <v>535</v>
      </c>
      <c r="BJ122" s="135" t="s">
        <v>535</v>
      </c>
    </row>
    <row r="123" spans="1:62" s="129" customFormat="1" x14ac:dyDescent="0.25">
      <c r="A123" s="356"/>
      <c r="B123" s="213" t="s">
        <v>174</v>
      </c>
      <c r="C123" s="214" t="s">
        <v>175</v>
      </c>
      <c r="D123" s="215" t="s">
        <v>888</v>
      </c>
      <c r="E123" s="96">
        <v>11819.73</v>
      </c>
      <c r="F123" s="96">
        <v>0</v>
      </c>
      <c r="G123" s="96">
        <v>0</v>
      </c>
      <c r="H123" s="96">
        <v>0</v>
      </c>
      <c r="I123" s="96">
        <v>0</v>
      </c>
      <c r="J123" s="96">
        <v>0</v>
      </c>
      <c r="K123" s="96">
        <v>0</v>
      </c>
      <c r="L123" s="96">
        <v>0</v>
      </c>
      <c r="M123" s="96">
        <v>0</v>
      </c>
      <c r="N123" s="96">
        <v>0</v>
      </c>
      <c r="O123" s="96">
        <v>0</v>
      </c>
      <c r="P123" s="96">
        <v>0</v>
      </c>
      <c r="Q123" s="96">
        <v>0</v>
      </c>
      <c r="R123" s="96">
        <v>0</v>
      </c>
      <c r="S123" s="96">
        <v>0</v>
      </c>
      <c r="T123" s="96">
        <v>0</v>
      </c>
      <c r="U123" s="96">
        <v>0</v>
      </c>
      <c r="V123" s="96">
        <v>0</v>
      </c>
      <c r="W123" s="96">
        <v>0</v>
      </c>
      <c r="X123" s="96">
        <v>0</v>
      </c>
      <c r="Y123" s="96">
        <v>0</v>
      </c>
      <c r="Z123" s="96">
        <v>0</v>
      </c>
      <c r="AA123" s="96">
        <v>0</v>
      </c>
      <c r="AB123" s="96">
        <v>0</v>
      </c>
      <c r="AC123" s="96">
        <v>0</v>
      </c>
      <c r="AD123" s="96">
        <v>0</v>
      </c>
      <c r="AE123" s="96">
        <v>0</v>
      </c>
      <c r="AF123" s="96">
        <v>0</v>
      </c>
      <c r="AG123" s="96">
        <v>0</v>
      </c>
      <c r="AH123" s="96">
        <v>0</v>
      </c>
      <c r="AI123" s="96">
        <v>0</v>
      </c>
      <c r="AJ123" s="96">
        <v>0</v>
      </c>
      <c r="AK123" s="96">
        <v>0</v>
      </c>
      <c r="AL123" s="99">
        <f t="shared" si="3"/>
        <v>11819.73</v>
      </c>
      <c r="AM123" s="354"/>
      <c r="AR123" s="216">
        <v>1200</v>
      </c>
      <c r="AS123" s="216">
        <v>1203</v>
      </c>
      <c r="AT123" s="96">
        <f>+SUMIFS('[1]5'!$M:$M,'[1]5'!$C:$C,$AS123)</f>
        <v>11819.73</v>
      </c>
      <c r="AU123" s="96">
        <f t="shared" si="2"/>
        <v>0</v>
      </c>
      <c r="AW123" s="135" t="s">
        <v>535</v>
      </c>
      <c r="AX123" s="135" t="s">
        <v>535</v>
      </c>
      <c r="AY123" s="135" t="s">
        <v>535</v>
      </c>
      <c r="AZ123" s="135" t="s">
        <v>535</v>
      </c>
      <c r="BA123" s="135" t="s">
        <v>535</v>
      </c>
      <c r="BB123" s="135" t="s">
        <v>535</v>
      </c>
      <c r="BC123" s="135" t="s">
        <v>535</v>
      </c>
      <c r="BD123" s="135" t="s">
        <v>535</v>
      </c>
      <c r="BE123" s="135" t="s">
        <v>535</v>
      </c>
      <c r="BF123" s="135" t="s">
        <v>535</v>
      </c>
      <c r="BG123" s="135" t="s">
        <v>535</v>
      </c>
      <c r="BH123" s="135" t="s">
        <v>535</v>
      </c>
      <c r="BI123" s="135" t="s">
        <v>535</v>
      </c>
      <c r="BJ123" s="135" t="s">
        <v>535</v>
      </c>
    </row>
    <row r="124" spans="1:62" s="129" customFormat="1" x14ac:dyDescent="0.25">
      <c r="A124" s="356"/>
      <c r="B124" s="213" t="s">
        <v>176</v>
      </c>
      <c r="C124" s="214" t="s">
        <v>177</v>
      </c>
      <c r="D124" s="215" t="s">
        <v>889</v>
      </c>
      <c r="E124" s="96">
        <v>2864.39</v>
      </c>
      <c r="F124" s="96">
        <v>0</v>
      </c>
      <c r="G124" s="96">
        <v>0</v>
      </c>
      <c r="H124" s="96">
        <v>0</v>
      </c>
      <c r="I124" s="96">
        <v>0</v>
      </c>
      <c r="J124" s="96">
        <v>0</v>
      </c>
      <c r="K124" s="96">
        <v>0</v>
      </c>
      <c r="L124" s="96">
        <v>0</v>
      </c>
      <c r="M124" s="96">
        <v>0</v>
      </c>
      <c r="N124" s="96">
        <v>0</v>
      </c>
      <c r="O124" s="96">
        <v>0</v>
      </c>
      <c r="P124" s="96">
        <v>0</v>
      </c>
      <c r="Q124" s="96">
        <v>0</v>
      </c>
      <c r="R124" s="96">
        <v>0</v>
      </c>
      <c r="S124" s="96">
        <v>0</v>
      </c>
      <c r="T124" s="96">
        <v>0</v>
      </c>
      <c r="U124" s="96">
        <v>0</v>
      </c>
      <c r="V124" s="96">
        <v>0</v>
      </c>
      <c r="W124" s="96">
        <v>0</v>
      </c>
      <c r="X124" s="96">
        <v>0</v>
      </c>
      <c r="Y124" s="96">
        <v>0</v>
      </c>
      <c r="Z124" s="96">
        <v>0</v>
      </c>
      <c r="AA124" s="96">
        <v>0</v>
      </c>
      <c r="AB124" s="96">
        <v>0</v>
      </c>
      <c r="AC124" s="96">
        <v>0</v>
      </c>
      <c r="AD124" s="96">
        <v>0</v>
      </c>
      <c r="AE124" s="96">
        <v>0</v>
      </c>
      <c r="AF124" s="96">
        <v>0</v>
      </c>
      <c r="AG124" s="96">
        <v>0</v>
      </c>
      <c r="AH124" s="96">
        <v>0</v>
      </c>
      <c r="AI124" s="96">
        <v>0</v>
      </c>
      <c r="AJ124" s="96">
        <v>0</v>
      </c>
      <c r="AK124" s="96">
        <v>0</v>
      </c>
      <c r="AL124" s="99">
        <f t="shared" si="3"/>
        <v>2864.39</v>
      </c>
      <c r="AM124" s="354"/>
      <c r="AR124" s="216">
        <v>1200</v>
      </c>
      <c r="AS124" s="216">
        <v>1204</v>
      </c>
      <c r="AT124" s="96">
        <f>+SUMIFS('[1]5'!$M:$M,'[1]5'!$C:$C,$AS124)</f>
        <v>2864.39</v>
      </c>
      <c r="AU124" s="96">
        <f t="shared" si="2"/>
        <v>0</v>
      </c>
      <c r="AW124" s="135" t="s">
        <v>535</v>
      </c>
      <c r="AX124" s="135" t="s">
        <v>535</v>
      </c>
      <c r="AY124" s="135" t="s">
        <v>535</v>
      </c>
      <c r="AZ124" s="135" t="s">
        <v>535</v>
      </c>
      <c r="BA124" s="135" t="s">
        <v>535</v>
      </c>
      <c r="BB124" s="135" t="s">
        <v>535</v>
      </c>
      <c r="BC124" s="135" t="s">
        <v>535</v>
      </c>
      <c r="BD124" s="135" t="s">
        <v>535</v>
      </c>
      <c r="BE124" s="135" t="s">
        <v>535</v>
      </c>
      <c r="BF124" s="135" t="s">
        <v>535</v>
      </c>
      <c r="BG124" s="135" t="s">
        <v>535</v>
      </c>
      <c r="BH124" s="135" t="s">
        <v>535</v>
      </c>
      <c r="BI124" s="135" t="s">
        <v>535</v>
      </c>
      <c r="BJ124" s="135" t="s">
        <v>535</v>
      </c>
    </row>
    <row r="125" spans="1:62" s="129" customFormat="1" ht="25.5" x14ac:dyDescent="0.25">
      <c r="A125" s="356"/>
      <c r="B125" s="213" t="s">
        <v>178</v>
      </c>
      <c r="C125" s="214" t="s">
        <v>179</v>
      </c>
      <c r="D125" s="215" t="s">
        <v>890</v>
      </c>
      <c r="E125" s="96">
        <v>1290.29</v>
      </c>
      <c r="F125" s="96">
        <v>0</v>
      </c>
      <c r="G125" s="96">
        <v>0</v>
      </c>
      <c r="H125" s="96">
        <v>0</v>
      </c>
      <c r="I125" s="96">
        <v>0</v>
      </c>
      <c r="J125" s="96">
        <v>0</v>
      </c>
      <c r="K125" s="96">
        <v>0</v>
      </c>
      <c r="L125" s="96">
        <v>0</v>
      </c>
      <c r="M125" s="96">
        <v>0</v>
      </c>
      <c r="N125" s="96">
        <v>0</v>
      </c>
      <c r="O125" s="96">
        <v>0</v>
      </c>
      <c r="P125" s="96">
        <v>0</v>
      </c>
      <c r="Q125" s="96">
        <v>0</v>
      </c>
      <c r="R125" s="96">
        <v>0</v>
      </c>
      <c r="S125" s="96">
        <v>0</v>
      </c>
      <c r="T125" s="96">
        <v>0</v>
      </c>
      <c r="U125" s="96">
        <v>0</v>
      </c>
      <c r="V125" s="96">
        <v>0</v>
      </c>
      <c r="W125" s="96">
        <v>0</v>
      </c>
      <c r="X125" s="96">
        <v>0</v>
      </c>
      <c r="Y125" s="96">
        <v>0</v>
      </c>
      <c r="Z125" s="96">
        <v>0</v>
      </c>
      <c r="AA125" s="96">
        <v>0</v>
      </c>
      <c r="AB125" s="96">
        <v>0</v>
      </c>
      <c r="AC125" s="96">
        <v>0</v>
      </c>
      <c r="AD125" s="96">
        <v>0</v>
      </c>
      <c r="AE125" s="96">
        <v>0</v>
      </c>
      <c r="AF125" s="96">
        <v>0</v>
      </c>
      <c r="AG125" s="96">
        <v>0</v>
      </c>
      <c r="AH125" s="96">
        <v>0</v>
      </c>
      <c r="AI125" s="96">
        <v>0</v>
      </c>
      <c r="AJ125" s="96">
        <v>0</v>
      </c>
      <c r="AK125" s="96">
        <v>0</v>
      </c>
      <c r="AL125" s="99">
        <f t="shared" si="3"/>
        <v>1290.29</v>
      </c>
      <c r="AM125" s="354"/>
      <c r="AR125" s="216">
        <v>1200</v>
      </c>
      <c r="AS125" s="216">
        <v>1205</v>
      </c>
      <c r="AT125" s="96">
        <f>+SUMIFS('[1]5'!$M:$M,'[1]5'!$C:$C,$AS125)</f>
        <v>1290.29</v>
      </c>
      <c r="AU125" s="96">
        <f t="shared" si="2"/>
        <v>0</v>
      </c>
      <c r="AW125" s="135" t="s">
        <v>535</v>
      </c>
      <c r="AX125" s="135" t="s">
        <v>535</v>
      </c>
      <c r="AY125" s="135" t="s">
        <v>535</v>
      </c>
      <c r="AZ125" s="135" t="s">
        <v>535</v>
      </c>
      <c r="BA125" s="135" t="s">
        <v>535</v>
      </c>
      <c r="BB125" s="135" t="s">
        <v>535</v>
      </c>
      <c r="BC125" s="135" t="s">
        <v>535</v>
      </c>
      <c r="BD125" s="135" t="s">
        <v>535</v>
      </c>
      <c r="BE125" s="135" t="s">
        <v>535</v>
      </c>
      <c r="BF125" s="135" t="s">
        <v>535</v>
      </c>
      <c r="BG125" s="135" t="s">
        <v>535</v>
      </c>
      <c r="BH125" s="135" t="s">
        <v>535</v>
      </c>
      <c r="BI125" s="135" t="s">
        <v>535</v>
      </c>
      <c r="BJ125" s="135" t="s">
        <v>535</v>
      </c>
    </row>
    <row r="126" spans="1:62" s="129" customFormat="1" x14ac:dyDescent="0.25">
      <c r="A126" s="356"/>
      <c r="B126" s="213" t="s">
        <v>180</v>
      </c>
      <c r="C126" s="214" t="s">
        <v>181</v>
      </c>
      <c r="D126" s="215" t="s">
        <v>891</v>
      </c>
      <c r="E126" s="96">
        <v>13647.33</v>
      </c>
      <c r="F126" s="96">
        <v>0</v>
      </c>
      <c r="G126" s="96">
        <v>0</v>
      </c>
      <c r="H126" s="96">
        <v>0</v>
      </c>
      <c r="I126" s="96">
        <v>0</v>
      </c>
      <c r="J126" s="96">
        <v>0</v>
      </c>
      <c r="K126" s="96">
        <v>0</v>
      </c>
      <c r="L126" s="96">
        <v>0</v>
      </c>
      <c r="M126" s="96">
        <v>0</v>
      </c>
      <c r="N126" s="96">
        <v>0</v>
      </c>
      <c r="O126" s="96">
        <v>0</v>
      </c>
      <c r="P126" s="96">
        <v>0</v>
      </c>
      <c r="Q126" s="96">
        <v>0</v>
      </c>
      <c r="R126" s="96">
        <v>0</v>
      </c>
      <c r="S126" s="96">
        <v>0</v>
      </c>
      <c r="T126" s="96">
        <v>0</v>
      </c>
      <c r="U126" s="96">
        <v>0</v>
      </c>
      <c r="V126" s="96">
        <v>0</v>
      </c>
      <c r="W126" s="96">
        <v>0</v>
      </c>
      <c r="X126" s="96">
        <v>0</v>
      </c>
      <c r="Y126" s="96">
        <v>0</v>
      </c>
      <c r="Z126" s="96">
        <v>0</v>
      </c>
      <c r="AA126" s="96">
        <v>0</v>
      </c>
      <c r="AB126" s="96">
        <v>0</v>
      </c>
      <c r="AC126" s="96">
        <v>0</v>
      </c>
      <c r="AD126" s="96">
        <v>0</v>
      </c>
      <c r="AE126" s="96">
        <v>0</v>
      </c>
      <c r="AF126" s="96">
        <v>0</v>
      </c>
      <c r="AG126" s="96">
        <v>0</v>
      </c>
      <c r="AH126" s="96">
        <v>0</v>
      </c>
      <c r="AI126" s="96">
        <v>0</v>
      </c>
      <c r="AJ126" s="96">
        <v>0</v>
      </c>
      <c r="AK126" s="96">
        <v>0</v>
      </c>
      <c r="AL126" s="99">
        <f t="shared" si="3"/>
        <v>13647.33</v>
      </c>
      <c r="AM126" s="354"/>
      <c r="AR126" s="216">
        <v>1200</v>
      </c>
      <c r="AS126" s="216">
        <v>1206</v>
      </c>
      <c r="AT126" s="96">
        <f>+SUMIFS('[1]5'!$M:$M,'[1]5'!$C:$C,$AS126)</f>
        <v>13647.33</v>
      </c>
      <c r="AU126" s="96">
        <f t="shared" si="2"/>
        <v>0</v>
      </c>
      <c r="AW126" s="135" t="s">
        <v>535</v>
      </c>
      <c r="AX126" s="135" t="s">
        <v>535</v>
      </c>
      <c r="AY126" s="135" t="s">
        <v>535</v>
      </c>
      <c r="AZ126" s="135" t="s">
        <v>535</v>
      </c>
      <c r="BA126" s="135" t="s">
        <v>535</v>
      </c>
      <c r="BB126" s="135" t="s">
        <v>535</v>
      </c>
      <c r="BC126" s="135" t="s">
        <v>535</v>
      </c>
      <c r="BD126" s="135" t="s">
        <v>535</v>
      </c>
      <c r="BE126" s="135" t="s">
        <v>535</v>
      </c>
      <c r="BF126" s="135" t="s">
        <v>535</v>
      </c>
      <c r="BG126" s="135" t="s">
        <v>535</v>
      </c>
      <c r="BH126" s="135" t="s">
        <v>535</v>
      </c>
      <c r="BI126" s="135" t="s">
        <v>535</v>
      </c>
      <c r="BJ126" s="135" t="s">
        <v>535</v>
      </c>
    </row>
    <row r="127" spans="1:62" s="129" customFormat="1" x14ac:dyDescent="0.25">
      <c r="A127" s="356"/>
      <c r="B127" s="213" t="s">
        <v>182</v>
      </c>
      <c r="C127" s="214" t="s">
        <v>183</v>
      </c>
      <c r="D127" s="215" t="s">
        <v>844</v>
      </c>
      <c r="E127" s="96">
        <v>0</v>
      </c>
      <c r="F127" s="96">
        <v>0</v>
      </c>
      <c r="G127" s="96">
        <v>0</v>
      </c>
      <c r="H127" s="96">
        <v>0</v>
      </c>
      <c r="I127" s="96">
        <v>0</v>
      </c>
      <c r="J127" s="96">
        <v>0</v>
      </c>
      <c r="K127" s="96">
        <v>0</v>
      </c>
      <c r="L127" s="96">
        <v>0</v>
      </c>
      <c r="M127" s="96">
        <v>0</v>
      </c>
      <c r="N127" s="96">
        <v>0</v>
      </c>
      <c r="O127" s="96">
        <v>0</v>
      </c>
      <c r="P127" s="96">
        <v>0</v>
      </c>
      <c r="Q127" s="96">
        <v>0</v>
      </c>
      <c r="R127" s="96">
        <v>0</v>
      </c>
      <c r="S127" s="96">
        <v>0</v>
      </c>
      <c r="T127" s="96">
        <v>0</v>
      </c>
      <c r="U127" s="96">
        <v>0</v>
      </c>
      <c r="V127" s="96">
        <v>0</v>
      </c>
      <c r="W127" s="96">
        <v>0</v>
      </c>
      <c r="X127" s="96">
        <v>0</v>
      </c>
      <c r="Y127" s="96">
        <v>0</v>
      </c>
      <c r="Z127" s="96">
        <v>0</v>
      </c>
      <c r="AA127" s="96">
        <v>0</v>
      </c>
      <c r="AB127" s="96">
        <v>0</v>
      </c>
      <c r="AC127" s="96">
        <v>0</v>
      </c>
      <c r="AD127" s="96">
        <v>0</v>
      </c>
      <c r="AE127" s="96">
        <v>0</v>
      </c>
      <c r="AF127" s="96">
        <v>0</v>
      </c>
      <c r="AG127" s="96">
        <v>0</v>
      </c>
      <c r="AH127" s="96">
        <v>0</v>
      </c>
      <c r="AI127" s="96">
        <v>0</v>
      </c>
      <c r="AJ127" s="96">
        <v>0</v>
      </c>
      <c r="AK127" s="96">
        <v>0</v>
      </c>
      <c r="AL127" s="99">
        <f t="shared" si="3"/>
        <v>0</v>
      </c>
      <c r="AM127" s="354"/>
      <c r="AR127" s="216">
        <v>1200</v>
      </c>
      <c r="AS127" s="216">
        <v>1207</v>
      </c>
      <c r="AT127" s="96">
        <f>+SUMIFS('[1]5'!$M:$M,'[1]5'!$C:$C,$AS127)</f>
        <v>0</v>
      </c>
      <c r="AU127" s="96">
        <f t="shared" si="2"/>
        <v>0</v>
      </c>
      <c r="AW127" s="135" t="s">
        <v>535</v>
      </c>
      <c r="AX127" s="135" t="s">
        <v>535</v>
      </c>
      <c r="AY127" s="135" t="s">
        <v>535</v>
      </c>
      <c r="AZ127" s="135" t="s">
        <v>535</v>
      </c>
      <c r="BA127" s="135" t="s">
        <v>535</v>
      </c>
      <c r="BB127" s="135" t="s">
        <v>535</v>
      </c>
      <c r="BC127" s="135" t="s">
        <v>535</v>
      </c>
      <c r="BD127" s="135" t="s">
        <v>535</v>
      </c>
      <c r="BE127" s="135" t="s">
        <v>535</v>
      </c>
      <c r="BF127" s="135" t="s">
        <v>535</v>
      </c>
      <c r="BG127" s="135" t="s">
        <v>535</v>
      </c>
      <c r="BH127" s="135" t="s">
        <v>535</v>
      </c>
      <c r="BI127" s="135" t="s">
        <v>535</v>
      </c>
      <c r="BJ127" s="135" t="s">
        <v>535</v>
      </c>
    </row>
    <row r="128" spans="1:62" s="129" customFormat="1" x14ac:dyDescent="0.25">
      <c r="A128" s="356"/>
      <c r="B128" s="213" t="s">
        <v>184</v>
      </c>
      <c r="C128" s="218" t="s">
        <v>185</v>
      </c>
      <c r="D128" s="215" t="s">
        <v>892</v>
      </c>
      <c r="E128" s="96">
        <v>5279.23</v>
      </c>
      <c r="F128" s="96">
        <v>0</v>
      </c>
      <c r="G128" s="96">
        <v>0</v>
      </c>
      <c r="H128" s="96">
        <v>0</v>
      </c>
      <c r="I128" s="96">
        <v>0</v>
      </c>
      <c r="J128" s="96">
        <v>0</v>
      </c>
      <c r="K128" s="96">
        <v>0</v>
      </c>
      <c r="L128" s="96">
        <v>0</v>
      </c>
      <c r="M128" s="96">
        <v>0</v>
      </c>
      <c r="N128" s="96">
        <v>0</v>
      </c>
      <c r="O128" s="96">
        <v>0</v>
      </c>
      <c r="P128" s="96">
        <v>0</v>
      </c>
      <c r="Q128" s="96">
        <v>0</v>
      </c>
      <c r="R128" s="96">
        <v>0</v>
      </c>
      <c r="S128" s="96">
        <v>0</v>
      </c>
      <c r="T128" s="96">
        <v>0</v>
      </c>
      <c r="U128" s="96">
        <v>0</v>
      </c>
      <c r="V128" s="96">
        <v>0</v>
      </c>
      <c r="W128" s="96">
        <v>0</v>
      </c>
      <c r="X128" s="96">
        <v>0</v>
      </c>
      <c r="Y128" s="96">
        <v>0</v>
      </c>
      <c r="Z128" s="96">
        <v>0</v>
      </c>
      <c r="AA128" s="96">
        <v>0</v>
      </c>
      <c r="AB128" s="96">
        <v>0</v>
      </c>
      <c r="AC128" s="96">
        <v>0</v>
      </c>
      <c r="AD128" s="96">
        <v>0</v>
      </c>
      <c r="AE128" s="96">
        <v>0</v>
      </c>
      <c r="AF128" s="96">
        <v>0</v>
      </c>
      <c r="AG128" s="96">
        <v>0</v>
      </c>
      <c r="AH128" s="96">
        <v>0</v>
      </c>
      <c r="AI128" s="96">
        <v>0</v>
      </c>
      <c r="AJ128" s="96">
        <v>0</v>
      </c>
      <c r="AK128" s="96">
        <v>0</v>
      </c>
      <c r="AL128" s="99">
        <f t="shared" si="3"/>
        <v>5279.23</v>
      </c>
      <c r="AM128" s="354"/>
      <c r="AR128" s="216">
        <v>1200</v>
      </c>
      <c r="AS128" s="216">
        <v>1208</v>
      </c>
      <c r="AT128" s="96">
        <f>+SUMIFS('[1]5'!$M:$M,'[1]5'!$C:$C,$AS128)</f>
        <v>5279.2300000000005</v>
      </c>
      <c r="AU128" s="96">
        <f t="shared" si="2"/>
        <v>0</v>
      </c>
      <c r="AW128" s="135" t="s">
        <v>535</v>
      </c>
      <c r="AX128" s="135" t="s">
        <v>535</v>
      </c>
      <c r="AY128" s="135" t="s">
        <v>535</v>
      </c>
      <c r="AZ128" s="135" t="s">
        <v>535</v>
      </c>
      <c r="BA128" s="135" t="s">
        <v>535</v>
      </c>
      <c r="BB128" s="135" t="s">
        <v>535</v>
      </c>
      <c r="BC128" s="135" t="s">
        <v>535</v>
      </c>
      <c r="BD128" s="135" t="s">
        <v>535</v>
      </c>
      <c r="BE128" s="135" t="s">
        <v>535</v>
      </c>
      <c r="BF128" s="135" t="s">
        <v>535</v>
      </c>
      <c r="BG128" s="135" t="s">
        <v>535</v>
      </c>
      <c r="BH128" s="135" t="s">
        <v>535</v>
      </c>
      <c r="BI128" s="135" t="s">
        <v>535</v>
      </c>
      <c r="BJ128" s="135" t="s">
        <v>535</v>
      </c>
    </row>
    <row r="129" spans="1:62" s="129" customFormat="1" x14ac:dyDescent="0.25">
      <c r="A129" s="356"/>
      <c r="B129" s="213" t="s">
        <v>186</v>
      </c>
      <c r="C129" s="218" t="s">
        <v>187</v>
      </c>
      <c r="D129" s="215" t="s">
        <v>893</v>
      </c>
      <c r="E129" s="96">
        <v>434.1</v>
      </c>
      <c r="F129" s="96">
        <v>0</v>
      </c>
      <c r="G129" s="96">
        <v>0</v>
      </c>
      <c r="H129" s="96">
        <v>0</v>
      </c>
      <c r="I129" s="96">
        <v>0</v>
      </c>
      <c r="J129" s="96">
        <v>0</v>
      </c>
      <c r="K129" s="96">
        <v>0</v>
      </c>
      <c r="L129" s="96">
        <v>0</v>
      </c>
      <c r="M129" s="96">
        <v>0</v>
      </c>
      <c r="N129" s="96">
        <v>0</v>
      </c>
      <c r="O129" s="96">
        <v>0</v>
      </c>
      <c r="P129" s="96">
        <v>0</v>
      </c>
      <c r="Q129" s="96">
        <v>0</v>
      </c>
      <c r="R129" s="96">
        <v>0</v>
      </c>
      <c r="S129" s="96">
        <v>0</v>
      </c>
      <c r="T129" s="96">
        <v>0</v>
      </c>
      <c r="U129" s="96">
        <v>0</v>
      </c>
      <c r="V129" s="96">
        <v>0</v>
      </c>
      <c r="W129" s="96">
        <v>0</v>
      </c>
      <c r="X129" s="96">
        <v>0</v>
      </c>
      <c r="Y129" s="96">
        <v>0</v>
      </c>
      <c r="Z129" s="96">
        <v>0</v>
      </c>
      <c r="AA129" s="96">
        <v>0</v>
      </c>
      <c r="AB129" s="96">
        <v>0</v>
      </c>
      <c r="AC129" s="96">
        <v>0</v>
      </c>
      <c r="AD129" s="96">
        <v>0</v>
      </c>
      <c r="AE129" s="96">
        <v>0</v>
      </c>
      <c r="AF129" s="96">
        <v>0</v>
      </c>
      <c r="AG129" s="96">
        <v>0</v>
      </c>
      <c r="AH129" s="96">
        <v>0</v>
      </c>
      <c r="AI129" s="96">
        <v>0</v>
      </c>
      <c r="AJ129" s="96">
        <v>0</v>
      </c>
      <c r="AK129" s="96">
        <v>0</v>
      </c>
      <c r="AL129" s="99">
        <f t="shared" si="3"/>
        <v>434.1</v>
      </c>
      <c r="AM129" s="354"/>
      <c r="AR129" s="216">
        <v>1200</v>
      </c>
      <c r="AS129" s="216">
        <v>1209</v>
      </c>
      <c r="AT129" s="96">
        <f>+SUMIFS('[1]5'!$M:$M,'[1]5'!$C:$C,$AS129)</f>
        <v>434.1</v>
      </c>
      <c r="AU129" s="96">
        <f t="shared" si="2"/>
        <v>0</v>
      </c>
      <c r="AW129" s="135" t="s">
        <v>535</v>
      </c>
      <c r="AX129" s="135" t="s">
        <v>535</v>
      </c>
      <c r="AY129" s="135" t="s">
        <v>535</v>
      </c>
      <c r="AZ129" s="135" t="s">
        <v>535</v>
      </c>
      <c r="BA129" s="135" t="s">
        <v>535</v>
      </c>
      <c r="BB129" s="135" t="s">
        <v>535</v>
      </c>
      <c r="BC129" s="135" t="s">
        <v>535</v>
      </c>
      <c r="BD129" s="135" t="s">
        <v>535</v>
      </c>
      <c r="BE129" s="135" t="s">
        <v>535</v>
      </c>
      <c r="BF129" s="135" t="s">
        <v>535</v>
      </c>
      <c r="BG129" s="135" t="s">
        <v>535</v>
      </c>
      <c r="BH129" s="135" t="s">
        <v>535</v>
      </c>
      <c r="BI129" s="135" t="s">
        <v>535</v>
      </c>
      <c r="BJ129" s="135" t="s">
        <v>535</v>
      </c>
    </row>
    <row r="130" spans="1:62" s="129" customFormat="1" ht="63.75" x14ac:dyDescent="0.25">
      <c r="A130" s="356"/>
      <c r="B130" s="213" t="s">
        <v>682</v>
      </c>
      <c r="C130" s="218" t="s">
        <v>683</v>
      </c>
      <c r="D130" s="215" t="s">
        <v>894</v>
      </c>
      <c r="E130" s="96">
        <v>18537.650000000001</v>
      </c>
      <c r="F130" s="96">
        <v>0</v>
      </c>
      <c r="G130" s="96">
        <v>0</v>
      </c>
      <c r="H130" s="96">
        <v>0</v>
      </c>
      <c r="I130" s="96">
        <v>0</v>
      </c>
      <c r="J130" s="96">
        <v>0</v>
      </c>
      <c r="K130" s="96">
        <v>0</v>
      </c>
      <c r="L130" s="96">
        <v>0</v>
      </c>
      <c r="M130" s="96">
        <v>0</v>
      </c>
      <c r="N130" s="96">
        <v>0</v>
      </c>
      <c r="O130" s="96">
        <v>0</v>
      </c>
      <c r="P130" s="96">
        <v>0</v>
      </c>
      <c r="Q130" s="96">
        <v>0</v>
      </c>
      <c r="R130" s="96">
        <v>0</v>
      </c>
      <c r="S130" s="96">
        <v>0</v>
      </c>
      <c r="T130" s="96">
        <v>0</v>
      </c>
      <c r="U130" s="96">
        <v>0</v>
      </c>
      <c r="V130" s="96">
        <v>0</v>
      </c>
      <c r="W130" s="96">
        <v>0</v>
      </c>
      <c r="X130" s="96">
        <v>0</v>
      </c>
      <c r="Y130" s="96">
        <v>0</v>
      </c>
      <c r="Z130" s="96">
        <v>0</v>
      </c>
      <c r="AA130" s="96">
        <v>0</v>
      </c>
      <c r="AB130" s="96">
        <v>0</v>
      </c>
      <c r="AC130" s="96">
        <v>0</v>
      </c>
      <c r="AD130" s="96">
        <v>0</v>
      </c>
      <c r="AE130" s="96">
        <v>0</v>
      </c>
      <c r="AF130" s="96">
        <v>0</v>
      </c>
      <c r="AG130" s="96">
        <v>0</v>
      </c>
      <c r="AH130" s="96">
        <v>0</v>
      </c>
      <c r="AI130" s="96">
        <v>0</v>
      </c>
      <c r="AJ130" s="96">
        <v>0</v>
      </c>
      <c r="AK130" s="96">
        <v>0</v>
      </c>
      <c r="AL130" s="99">
        <f t="shared" si="3"/>
        <v>18537.650000000001</v>
      </c>
      <c r="AM130" s="354"/>
      <c r="AR130" s="216">
        <v>1200</v>
      </c>
      <c r="AS130" s="216">
        <v>1210</v>
      </c>
      <c r="AT130" s="96">
        <f>+SUMIFS('[1]5'!$M:$M,'[1]5'!$C:$C,$AS130)</f>
        <v>18537.650000000005</v>
      </c>
      <c r="AU130" s="96">
        <f t="shared" si="2"/>
        <v>0</v>
      </c>
      <c r="AW130" s="135" t="s">
        <v>535</v>
      </c>
      <c r="AX130" s="135" t="s">
        <v>535</v>
      </c>
      <c r="AY130" s="135" t="s">
        <v>535</v>
      </c>
      <c r="AZ130" s="135" t="s">
        <v>535</v>
      </c>
      <c r="BA130" s="135" t="s">
        <v>535</v>
      </c>
      <c r="BB130" s="135" t="s">
        <v>535</v>
      </c>
      <c r="BC130" s="135" t="s">
        <v>535</v>
      </c>
      <c r="BD130" s="135" t="s">
        <v>535</v>
      </c>
      <c r="BE130" s="135" t="s">
        <v>535</v>
      </c>
      <c r="BF130" s="135" t="s">
        <v>535</v>
      </c>
      <c r="BG130" s="135" t="s">
        <v>535</v>
      </c>
      <c r="BH130" s="135" t="s">
        <v>535</v>
      </c>
      <c r="BI130" s="135" t="s">
        <v>535</v>
      </c>
      <c r="BJ130" s="135" t="s">
        <v>535</v>
      </c>
    </row>
    <row r="131" spans="1:62" s="129" customFormat="1" x14ac:dyDescent="0.25">
      <c r="A131" s="356"/>
      <c r="B131" s="206" t="s">
        <v>188</v>
      </c>
      <c r="C131" s="207" t="s">
        <v>189</v>
      </c>
      <c r="D131" s="220"/>
      <c r="E131" s="102">
        <v>0</v>
      </c>
      <c r="F131" s="102"/>
      <c r="G131" s="102"/>
      <c r="H131" s="102"/>
      <c r="I131" s="102"/>
      <c r="J131" s="102"/>
      <c r="K131" s="102">
        <v>0</v>
      </c>
      <c r="L131" s="102">
        <v>0</v>
      </c>
      <c r="M131" s="102">
        <v>0</v>
      </c>
      <c r="N131" s="102">
        <v>0</v>
      </c>
      <c r="O131" s="102">
        <v>0</v>
      </c>
      <c r="P131" s="102">
        <v>0</v>
      </c>
      <c r="Q131" s="102">
        <v>0</v>
      </c>
      <c r="R131" s="102">
        <v>0</v>
      </c>
      <c r="S131" s="102">
        <v>0</v>
      </c>
      <c r="T131" s="102"/>
      <c r="U131" s="102"/>
      <c r="V131" s="102"/>
      <c r="W131" s="102"/>
      <c r="X131" s="102"/>
      <c r="Y131" s="102"/>
      <c r="Z131" s="102"/>
      <c r="AA131" s="102"/>
      <c r="AB131" s="102"/>
      <c r="AC131" s="102">
        <v>0</v>
      </c>
      <c r="AD131" s="102">
        <v>0</v>
      </c>
      <c r="AE131" s="102">
        <v>0</v>
      </c>
      <c r="AF131" s="102">
        <v>0</v>
      </c>
      <c r="AG131" s="102">
        <v>0</v>
      </c>
      <c r="AH131" s="102">
        <v>0</v>
      </c>
      <c r="AI131" s="102"/>
      <c r="AJ131" s="102"/>
      <c r="AK131" s="102"/>
      <c r="AL131" s="98">
        <f t="shared" si="3"/>
        <v>0</v>
      </c>
      <c r="AM131" s="354"/>
      <c r="AR131" s="212">
        <v>1300</v>
      </c>
      <c r="AS131" s="212">
        <v>1300</v>
      </c>
      <c r="AT131" s="96">
        <f>+SUMIFS('[1]5'!$M:$M,'[1]5'!$C:$C,$AS131)</f>
        <v>0</v>
      </c>
      <c r="AU131" s="96">
        <f t="shared" si="2"/>
        <v>0</v>
      </c>
      <c r="AW131" s="135" t="s">
        <v>535</v>
      </c>
      <c r="AX131" s="135" t="s">
        <v>535</v>
      </c>
      <c r="AY131" s="135" t="s">
        <v>535</v>
      </c>
      <c r="AZ131" s="135" t="s">
        <v>535</v>
      </c>
      <c r="BA131" s="135" t="s">
        <v>535</v>
      </c>
      <c r="BB131" s="135" t="s">
        <v>535</v>
      </c>
      <c r="BC131" s="135" t="s">
        <v>535</v>
      </c>
      <c r="BD131" s="135" t="s">
        <v>535</v>
      </c>
      <c r="BE131" s="135" t="s">
        <v>535</v>
      </c>
      <c r="BF131" s="135" t="s">
        <v>535</v>
      </c>
      <c r="BG131" s="135" t="s">
        <v>535</v>
      </c>
      <c r="BH131" s="135" t="s">
        <v>535</v>
      </c>
      <c r="BI131" s="135" t="s">
        <v>535</v>
      </c>
      <c r="BJ131" s="135" t="s">
        <v>535</v>
      </c>
    </row>
    <row r="132" spans="1:62" s="129" customFormat="1" x14ac:dyDescent="0.25">
      <c r="A132" s="356"/>
      <c r="B132" s="213" t="s">
        <v>190</v>
      </c>
      <c r="C132" s="214" t="s">
        <v>191</v>
      </c>
      <c r="D132" s="215" t="s">
        <v>844</v>
      </c>
      <c r="E132" s="96">
        <v>0</v>
      </c>
      <c r="F132" s="96">
        <v>0</v>
      </c>
      <c r="G132" s="96">
        <v>0</v>
      </c>
      <c r="H132" s="96">
        <v>0</v>
      </c>
      <c r="I132" s="96">
        <v>0</v>
      </c>
      <c r="J132" s="96">
        <v>0</v>
      </c>
      <c r="K132" s="96">
        <v>0</v>
      </c>
      <c r="L132" s="96">
        <v>0</v>
      </c>
      <c r="M132" s="96">
        <v>0</v>
      </c>
      <c r="N132" s="96">
        <v>0</v>
      </c>
      <c r="O132" s="96">
        <v>0</v>
      </c>
      <c r="P132" s="96">
        <v>0</v>
      </c>
      <c r="Q132" s="96">
        <v>0</v>
      </c>
      <c r="R132" s="96">
        <v>0</v>
      </c>
      <c r="S132" s="96">
        <v>0</v>
      </c>
      <c r="T132" s="96">
        <v>0</v>
      </c>
      <c r="U132" s="96">
        <v>0</v>
      </c>
      <c r="V132" s="96">
        <v>0</v>
      </c>
      <c r="W132" s="96">
        <v>0</v>
      </c>
      <c r="X132" s="96">
        <v>0</v>
      </c>
      <c r="Y132" s="96">
        <v>0</v>
      </c>
      <c r="Z132" s="96">
        <v>0</v>
      </c>
      <c r="AA132" s="96">
        <v>0</v>
      </c>
      <c r="AB132" s="96">
        <v>0</v>
      </c>
      <c r="AC132" s="96">
        <v>0</v>
      </c>
      <c r="AD132" s="96">
        <v>0</v>
      </c>
      <c r="AE132" s="96">
        <v>0</v>
      </c>
      <c r="AF132" s="96">
        <v>0</v>
      </c>
      <c r="AG132" s="96">
        <v>0</v>
      </c>
      <c r="AH132" s="96">
        <v>0</v>
      </c>
      <c r="AI132" s="96">
        <v>0</v>
      </c>
      <c r="AJ132" s="96">
        <v>0</v>
      </c>
      <c r="AK132" s="96">
        <v>0</v>
      </c>
      <c r="AL132" s="99">
        <f t="shared" si="3"/>
        <v>0</v>
      </c>
      <c r="AM132" s="354"/>
      <c r="AR132" s="216">
        <v>1300</v>
      </c>
      <c r="AS132" s="216">
        <v>1301</v>
      </c>
      <c r="AT132" s="96">
        <f>+SUMIFS('[1]5'!$M:$M,'[1]5'!$C:$C,$AS132)</f>
        <v>0</v>
      </c>
      <c r="AU132" s="96">
        <f t="shared" si="2"/>
        <v>0</v>
      </c>
      <c r="AW132" s="135" t="s">
        <v>535</v>
      </c>
      <c r="AX132" s="135" t="s">
        <v>535</v>
      </c>
      <c r="AY132" s="135" t="s">
        <v>535</v>
      </c>
      <c r="AZ132" s="135" t="s">
        <v>535</v>
      </c>
      <c r="BA132" s="135" t="s">
        <v>535</v>
      </c>
      <c r="BB132" s="135" t="s">
        <v>535</v>
      </c>
      <c r="BC132" s="135" t="s">
        <v>535</v>
      </c>
      <c r="BD132" s="135" t="s">
        <v>535</v>
      </c>
      <c r="BE132" s="135" t="s">
        <v>535</v>
      </c>
      <c r="BF132" s="135" t="s">
        <v>535</v>
      </c>
      <c r="BG132" s="135" t="s">
        <v>535</v>
      </c>
      <c r="BH132" s="135" t="s">
        <v>535</v>
      </c>
      <c r="BI132" s="135" t="s">
        <v>535</v>
      </c>
      <c r="BJ132" s="135" t="s">
        <v>535</v>
      </c>
    </row>
    <row r="133" spans="1:62" s="129" customFormat="1" x14ac:dyDescent="0.25">
      <c r="A133" s="356"/>
      <c r="B133" s="213" t="s">
        <v>192</v>
      </c>
      <c r="C133" s="214" t="s">
        <v>193</v>
      </c>
      <c r="D133" s="215" t="s">
        <v>895</v>
      </c>
      <c r="E133" s="96">
        <v>697.99</v>
      </c>
      <c r="F133" s="96">
        <v>0</v>
      </c>
      <c r="G133" s="96">
        <v>0</v>
      </c>
      <c r="H133" s="96">
        <v>0</v>
      </c>
      <c r="I133" s="96">
        <v>0</v>
      </c>
      <c r="J133" s="96">
        <v>0</v>
      </c>
      <c r="K133" s="96">
        <v>0</v>
      </c>
      <c r="L133" s="96">
        <v>0</v>
      </c>
      <c r="M133" s="96">
        <v>0</v>
      </c>
      <c r="N133" s="96">
        <v>0</v>
      </c>
      <c r="O133" s="96">
        <v>0</v>
      </c>
      <c r="P133" s="96">
        <v>0</v>
      </c>
      <c r="Q133" s="96">
        <v>0</v>
      </c>
      <c r="R133" s="96">
        <v>0</v>
      </c>
      <c r="S133" s="96">
        <v>0</v>
      </c>
      <c r="T133" s="96">
        <v>0</v>
      </c>
      <c r="U133" s="96">
        <v>0</v>
      </c>
      <c r="V133" s="96">
        <v>0</v>
      </c>
      <c r="W133" s="96">
        <v>0</v>
      </c>
      <c r="X133" s="96">
        <v>0</v>
      </c>
      <c r="Y133" s="96">
        <v>0</v>
      </c>
      <c r="Z133" s="96">
        <v>0</v>
      </c>
      <c r="AA133" s="96">
        <v>0</v>
      </c>
      <c r="AB133" s="96">
        <v>0</v>
      </c>
      <c r="AC133" s="96">
        <v>0</v>
      </c>
      <c r="AD133" s="96">
        <v>0</v>
      </c>
      <c r="AE133" s="96">
        <v>-697.99</v>
      </c>
      <c r="AF133" s="96">
        <v>0</v>
      </c>
      <c r="AG133" s="96">
        <v>0</v>
      </c>
      <c r="AH133" s="96">
        <v>0</v>
      </c>
      <c r="AI133" s="96">
        <v>0</v>
      </c>
      <c r="AJ133" s="96">
        <v>0</v>
      </c>
      <c r="AK133" s="96">
        <v>0</v>
      </c>
      <c r="AL133" s="99">
        <f t="shared" si="3"/>
        <v>0</v>
      </c>
      <c r="AM133" s="354"/>
      <c r="AR133" s="216">
        <v>1300</v>
      </c>
      <c r="AS133" s="216">
        <v>1302</v>
      </c>
      <c r="AT133" s="96">
        <f>+SUMIFS('[1]5'!$M:$M,'[1]5'!$C:$C,$AS133)</f>
        <v>0</v>
      </c>
      <c r="AU133" s="96">
        <f t="shared" si="2"/>
        <v>0</v>
      </c>
      <c r="AW133" s="135" t="s">
        <v>535</v>
      </c>
      <c r="AX133" s="135" t="s">
        <v>535</v>
      </c>
      <c r="AY133" s="135" t="s">
        <v>535</v>
      </c>
      <c r="AZ133" s="135" t="s">
        <v>535</v>
      </c>
      <c r="BA133" s="135" t="s">
        <v>535</v>
      </c>
      <c r="BB133" s="135" t="s">
        <v>535</v>
      </c>
      <c r="BC133" s="135" t="s">
        <v>535</v>
      </c>
      <c r="BD133" s="135" t="s">
        <v>535</v>
      </c>
      <c r="BE133" s="135" t="s">
        <v>535</v>
      </c>
      <c r="BF133" s="135" t="s">
        <v>535</v>
      </c>
      <c r="BG133" s="135" t="s">
        <v>535</v>
      </c>
      <c r="BH133" s="135" t="s">
        <v>535</v>
      </c>
      <c r="BI133" s="135" t="s">
        <v>535</v>
      </c>
      <c r="BJ133" s="135" t="s">
        <v>535</v>
      </c>
    </row>
    <row r="134" spans="1:62" s="129" customFormat="1" x14ac:dyDescent="0.25">
      <c r="A134" s="356"/>
      <c r="B134" s="213" t="s">
        <v>194</v>
      </c>
      <c r="C134" s="214" t="s">
        <v>195</v>
      </c>
      <c r="D134" s="215" t="s">
        <v>844</v>
      </c>
      <c r="E134" s="96">
        <v>0</v>
      </c>
      <c r="F134" s="96">
        <v>0</v>
      </c>
      <c r="G134" s="96">
        <v>0</v>
      </c>
      <c r="H134" s="96">
        <v>0</v>
      </c>
      <c r="I134" s="96">
        <v>0</v>
      </c>
      <c r="J134" s="96">
        <v>0</v>
      </c>
      <c r="K134" s="96">
        <v>0</v>
      </c>
      <c r="L134" s="96">
        <v>0</v>
      </c>
      <c r="M134" s="96">
        <v>0</v>
      </c>
      <c r="N134" s="96">
        <v>0</v>
      </c>
      <c r="O134" s="96">
        <v>0</v>
      </c>
      <c r="P134" s="96">
        <v>0</v>
      </c>
      <c r="Q134" s="96">
        <v>0</v>
      </c>
      <c r="R134" s="96">
        <v>0</v>
      </c>
      <c r="S134" s="96">
        <v>0</v>
      </c>
      <c r="T134" s="96">
        <v>0</v>
      </c>
      <c r="U134" s="96">
        <v>0</v>
      </c>
      <c r="V134" s="96">
        <v>0</v>
      </c>
      <c r="W134" s="96">
        <v>0</v>
      </c>
      <c r="X134" s="96">
        <v>0</v>
      </c>
      <c r="Y134" s="96">
        <v>0</v>
      </c>
      <c r="Z134" s="96">
        <v>0</v>
      </c>
      <c r="AA134" s="96">
        <v>0</v>
      </c>
      <c r="AB134" s="96">
        <v>0</v>
      </c>
      <c r="AC134" s="96">
        <v>0</v>
      </c>
      <c r="AD134" s="96">
        <v>0</v>
      </c>
      <c r="AE134" s="96">
        <v>0</v>
      </c>
      <c r="AF134" s="96">
        <v>0</v>
      </c>
      <c r="AG134" s="96">
        <v>0</v>
      </c>
      <c r="AH134" s="96">
        <v>0</v>
      </c>
      <c r="AI134" s="96">
        <v>0</v>
      </c>
      <c r="AJ134" s="96">
        <v>0</v>
      </c>
      <c r="AK134" s="96">
        <v>0</v>
      </c>
      <c r="AL134" s="99">
        <f t="shared" si="3"/>
        <v>0</v>
      </c>
      <c r="AM134" s="354"/>
      <c r="AR134" s="216">
        <v>1300</v>
      </c>
      <c r="AS134" s="216">
        <v>1303</v>
      </c>
      <c r="AT134" s="96">
        <f>+SUMIFS('[1]5'!$M:$M,'[1]5'!$C:$C,$AS134)</f>
        <v>0</v>
      </c>
      <c r="AU134" s="96">
        <f t="shared" si="2"/>
        <v>0</v>
      </c>
      <c r="AW134" s="135" t="s">
        <v>535</v>
      </c>
      <c r="AX134" s="135" t="s">
        <v>535</v>
      </c>
      <c r="AY134" s="135" t="s">
        <v>535</v>
      </c>
      <c r="AZ134" s="135" t="s">
        <v>535</v>
      </c>
      <c r="BA134" s="135" t="s">
        <v>535</v>
      </c>
      <c r="BB134" s="135" t="s">
        <v>535</v>
      </c>
      <c r="BC134" s="135" t="s">
        <v>535</v>
      </c>
      <c r="BD134" s="135" t="s">
        <v>535</v>
      </c>
      <c r="BE134" s="135" t="s">
        <v>535</v>
      </c>
      <c r="BF134" s="135" t="s">
        <v>535</v>
      </c>
      <c r="BG134" s="135" t="s">
        <v>535</v>
      </c>
      <c r="BH134" s="135" t="s">
        <v>535</v>
      </c>
      <c r="BI134" s="135" t="s">
        <v>535</v>
      </c>
      <c r="BJ134" s="135" t="s">
        <v>535</v>
      </c>
    </row>
    <row r="135" spans="1:62" s="129" customFormat="1" x14ac:dyDescent="0.25">
      <c r="A135" s="356"/>
      <c r="B135" s="213" t="s">
        <v>196</v>
      </c>
      <c r="C135" s="214" t="s">
        <v>197</v>
      </c>
      <c r="D135" s="215" t="s">
        <v>844</v>
      </c>
      <c r="E135" s="96">
        <v>0</v>
      </c>
      <c r="F135" s="96">
        <v>0</v>
      </c>
      <c r="G135" s="96">
        <v>0</v>
      </c>
      <c r="H135" s="96">
        <v>0</v>
      </c>
      <c r="I135" s="96">
        <v>0</v>
      </c>
      <c r="J135" s="96">
        <v>0</v>
      </c>
      <c r="K135" s="96">
        <v>0</v>
      </c>
      <c r="L135" s="96">
        <v>0</v>
      </c>
      <c r="M135" s="96">
        <v>0</v>
      </c>
      <c r="N135" s="96">
        <v>0</v>
      </c>
      <c r="O135" s="96">
        <v>0</v>
      </c>
      <c r="P135" s="96">
        <v>0</v>
      </c>
      <c r="Q135" s="96">
        <v>0</v>
      </c>
      <c r="R135" s="96">
        <v>0</v>
      </c>
      <c r="S135" s="96">
        <v>0</v>
      </c>
      <c r="T135" s="96">
        <v>0</v>
      </c>
      <c r="U135" s="96">
        <v>0</v>
      </c>
      <c r="V135" s="96">
        <v>0</v>
      </c>
      <c r="W135" s="96">
        <v>0</v>
      </c>
      <c r="X135" s="96">
        <v>0</v>
      </c>
      <c r="Y135" s="96">
        <v>0</v>
      </c>
      <c r="Z135" s="96">
        <v>0</v>
      </c>
      <c r="AA135" s="96">
        <v>0</v>
      </c>
      <c r="AB135" s="96">
        <v>0</v>
      </c>
      <c r="AC135" s="96">
        <v>0</v>
      </c>
      <c r="AD135" s="96">
        <v>0</v>
      </c>
      <c r="AE135" s="96">
        <v>0</v>
      </c>
      <c r="AF135" s="96">
        <v>0</v>
      </c>
      <c r="AG135" s="96">
        <v>0</v>
      </c>
      <c r="AH135" s="96">
        <v>0</v>
      </c>
      <c r="AI135" s="96">
        <v>0</v>
      </c>
      <c r="AJ135" s="96">
        <v>0</v>
      </c>
      <c r="AK135" s="96">
        <v>0</v>
      </c>
      <c r="AL135" s="99">
        <f t="shared" si="3"/>
        <v>0</v>
      </c>
      <c r="AM135" s="354"/>
      <c r="AR135" s="216">
        <v>1300</v>
      </c>
      <c r="AS135" s="216">
        <v>1304</v>
      </c>
      <c r="AT135" s="96">
        <f>+SUMIFS('[1]5'!$M:$M,'[1]5'!$C:$C,$AS135)</f>
        <v>0</v>
      </c>
      <c r="AU135" s="96">
        <f t="shared" si="2"/>
        <v>0</v>
      </c>
      <c r="AW135" s="135" t="s">
        <v>535</v>
      </c>
      <c r="AX135" s="135" t="s">
        <v>535</v>
      </c>
      <c r="AY135" s="135" t="s">
        <v>535</v>
      </c>
      <c r="AZ135" s="135" t="s">
        <v>535</v>
      </c>
      <c r="BA135" s="135" t="s">
        <v>535</v>
      </c>
      <c r="BB135" s="135" t="s">
        <v>535</v>
      </c>
      <c r="BC135" s="135" t="s">
        <v>535</v>
      </c>
      <c r="BD135" s="135" t="s">
        <v>535</v>
      </c>
      <c r="BE135" s="135" t="s">
        <v>535</v>
      </c>
      <c r="BF135" s="135" t="s">
        <v>535</v>
      </c>
      <c r="BG135" s="135" t="s">
        <v>535</v>
      </c>
      <c r="BH135" s="135" t="s">
        <v>535</v>
      </c>
      <c r="BI135" s="135" t="s">
        <v>535</v>
      </c>
      <c r="BJ135" s="135" t="s">
        <v>535</v>
      </c>
    </row>
    <row r="136" spans="1:62" s="129" customFormat="1" x14ac:dyDescent="0.25">
      <c r="A136" s="356"/>
      <c r="B136" s="213" t="s">
        <v>198</v>
      </c>
      <c r="C136" s="214" t="s">
        <v>199</v>
      </c>
      <c r="D136" s="215" t="s">
        <v>844</v>
      </c>
      <c r="E136" s="96">
        <v>0</v>
      </c>
      <c r="F136" s="96">
        <v>0</v>
      </c>
      <c r="G136" s="96">
        <v>0</v>
      </c>
      <c r="H136" s="96">
        <v>0</v>
      </c>
      <c r="I136" s="96">
        <v>0</v>
      </c>
      <c r="J136" s="96">
        <v>0</v>
      </c>
      <c r="K136" s="96">
        <v>0</v>
      </c>
      <c r="L136" s="96">
        <v>0</v>
      </c>
      <c r="M136" s="96">
        <v>0</v>
      </c>
      <c r="N136" s="96">
        <v>0</v>
      </c>
      <c r="O136" s="96">
        <v>0</v>
      </c>
      <c r="P136" s="96">
        <v>0</v>
      </c>
      <c r="Q136" s="96">
        <v>0</v>
      </c>
      <c r="R136" s="96">
        <v>0</v>
      </c>
      <c r="S136" s="96">
        <v>0</v>
      </c>
      <c r="T136" s="96">
        <v>0</v>
      </c>
      <c r="U136" s="96">
        <v>0</v>
      </c>
      <c r="V136" s="96">
        <v>0</v>
      </c>
      <c r="W136" s="96">
        <v>0</v>
      </c>
      <c r="X136" s="96">
        <v>0</v>
      </c>
      <c r="Y136" s="96">
        <v>0</v>
      </c>
      <c r="Z136" s="96">
        <v>0</v>
      </c>
      <c r="AA136" s="96">
        <v>0</v>
      </c>
      <c r="AB136" s="96">
        <v>0</v>
      </c>
      <c r="AC136" s="96">
        <v>0</v>
      </c>
      <c r="AD136" s="96">
        <v>0</v>
      </c>
      <c r="AE136" s="96">
        <v>0</v>
      </c>
      <c r="AF136" s="96">
        <v>0</v>
      </c>
      <c r="AG136" s="96">
        <v>0</v>
      </c>
      <c r="AH136" s="96">
        <v>0</v>
      </c>
      <c r="AI136" s="96">
        <v>0</v>
      </c>
      <c r="AJ136" s="96">
        <v>0</v>
      </c>
      <c r="AK136" s="96">
        <v>0</v>
      </c>
      <c r="AL136" s="99">
        <f t="shared" si="3"/>
        <v>0</v>
      </c>
      <c r="AM136" s="354"/>
      <c r="AR136" s="216">
        <v>1300</v>
      </c>
      <c r="AS136" s="216">
        <v>1305</v>
      </c>
      <c r="AT136" s="96">
        <f>+SUMIFS('[1]5'!$M:$M,'[1]5'!$C:$C,$AS136)</f>
        <v>0</v>
      </c>
      <c r="AU136" s="96">
        <f t="shared" si="2"/>
        <v>0</v>
      </c>
      <c r="AW136" s="135" t="s">
        <v>535</v>
      </c>
      <c r="AX136" s="135" t="s">
        <v>535</v>
      </c>
      <c r="AY136" s="135" t="s">
        <v>535</v>
      </c>
      <c r="AZ136" s="135" t="s">
        <v>535</v>
      </c>
      <c r="BA136" s="135" t="s">
        <v>535</v>
      </c>
      <c r="BB136" s="135" t="s">
        <v>535</v>
      </c>
      <c r="BC136" s="135" t="s">
        <v>535</v>
      </c>
      <c r="BD136" s="135" t="s">
        <v>535</v>
      </c>
      <c r="BE136" s="135" t="s">
        <v>535</v>
      </c>
      <c r="BF136" s="135" t="s">
        <v>535</v>
      </c>
      <c r="BG136" s="135" t="s">
        <v>535</v>
      </c>
      <c r="BH136" s="135" t="s">
        <v>535</v>
      </c>
      <c r="BI136" s="135" t="s">
        <v>535</v>
      </c>
      <c r="BJ136" s="135" t="s">
        <v>535</v>
      </c>
    </row>
    <row r="137" spans="1:62" s="129" customFormat="1" x14ac:dyDescent="0.25">
      <c r="A137" s="356"/>
      <c r="B137" s="213" t="s">
        <v>200</v>
      </c>
      <c r="C137" s="214" t="s">
        <v>201</v>
      </c>
      <c r="D137" s="215" t="s">
        <v>896</v>
      </c>
      <c r="E137" s="96">
        <v>5737.79</v>
      </c>
      <c r="F137" s="96">
        <v>0</v>
      </c>
      <c r="G137" s="96">
        <v>0</v>
      </c>
      <c r="H137" s="96">
        <v>0</v>
      </c>
      <c r="I137" s="96">
        <v>0</v>
      </c>
      <c r="J137" s="96">
        <v>0</v>
      </c>
      <c r="K137" s="96">
        <v>0</v>
      </c>
      <c r="L137" s="96">
        <v>0</v>
      </c>
      <c r="M137" s="96">
        <v>0</v>
      </c>
      <c r="N137" s="96">
        <v>0</v>
      </c>
      <c r="O137" s="96">
        <v>0</v>
      </c>
      <c r="P137" s="96">
        <v>0</v>
      </c>
      <c r="Q137" s="96">
        <v>0</v>
      </c>
      <c r="R137" s="96">
        <v>0</v>
      </c>
      <c r="S137" s="96">
        <v>0</v>
      </c>
      <c r="T137" s="96">
        <v>0</v>
      </c>
      <c r="U137" s="96">
        <v>0</v>
      </c>
      <c r="V137" s="96">
        <v>0</v>
      </c>
      <c r="W137" s="96">
        <v>0</v>
      </c>
      <c r="X137" s="96">
        <v>0</v>
      </c>
      <c r="Y137" s="96">
        <v>0</v>
      </c>
      <c r="Z137" s="96">
        <v>0</v>
      </c>
      <c r="AA137" s="96">
        <v>0</v>
      </c>
      <c r="AB137" s="96">
        <v>0</v>
      </c>
      <c r="AC137" s="96">
        <v>0</v>
      </c>
      <c r="AD137" s="96">
        <v>0</v>
      </c>
      <c r="AE137" s="96">
        <v>697.99000000000046</v>
      </c>
      <c r="AF137" s="96">
        <v>0</v>
      </c>
      <c r="AG137" s="96">
        <v>0</v>
      </c>
      <c r="AH137" s="96">
        <v>0</v>
      </c>
      <c r="AI137" s="96">
        <v>0</v>
      </c>
      <c r="AJ137" s="96">
        <v>0</v>
      </c>
      <c r="AK137" s="96">
        <v>0</v>
      </c>
      <c r="AL137" s="99">
        <f t="shared" si="3"/>
        <v>6435.7800000000007</v>
      </c>
      <c r="AM137" s="354"/>
      <c r="AR137" s="216">
        <v>1300</v>
      </c>
      <c r="AS137" s="216">
        <v>1306</v>
      </c>
      <c r="AT137" s="96">
        <f>+SUMIFS('[1]5'!$M:$M,'[1]5'!$C:$C,$AS137)</f>
        <v>6435.7800000000007</v>
      </c>
      <c r="AU137" s="96">
        <f t="shared" si="2"/>
        <v>0</v>
      </c>
      <c r="AW137" s="135" t="s">
        <v>535</v>
      </c>
      <c r="AX137" s="135" t="s">
        <v>535</v>
      </c>
      <c r="AY137" s="135" t="s">
        <v>535</v>
      </c>
      <c r="AZ137" s="135" t="s">
        <v>535</v>
      </c>
      <c r="BA137" s="135" t="s">
        <v>535</v>
      </c>
      <c r="BB137" s="135" t="s">
        <v>535</v>
      </c>
      <c r="BC137" s="135" t="s">
        <v>535</v>
      </c>
      <c r="BD137" s="135" t="s">
        <v>535</v>
      </c>
      <c r="BE137" s="135" t="s">
        <v>535</v>
      </c>
      <c r="BF137" s="135" t="s">
        <v>535</v>
      </c>
      <c r="BG137" s="135" t="s">
        <v>535</v>
      </c>
      <c r="BH137" s="135" t="s">
        <v>535</v>
      </c>
      <c r="BI137" s="135" t="s">
        <v>535</v>
      </c>
      <c r="BJ137" s="135" t="s">
        <v>535</v>
      </c>
    </row>
    <row r="138" spans="1:62" s="129" customFormat="1" x14ac:dyDescent="0.25">
      <c r="A138" s="356"/>
      <c r="B138" s="213" t="s">
        <v>202</v>
      </c>
      <c r="C138" s="214" t="s">
        <v>203</v>
      </c>
      <c r="D138" s="215" t="s">
        <v>844</v>
      </c>
      <c r="E138" s="96">
        <v>0</v>
      </c>
      <c r="F138" s="96">
        <v>0</v>
      </c>
      <c r="G138" s="96">
        <v>0</v>
      </c>
      <c r="H138" s="96">
        <v>0</v>
      </c>
      <c r="I138" s="96">
        <v>0</v>
      </c>
      <c r="J138" s="96">
        <v>0</v>
      </c>
      <c r="K138" s="96">
        <v>0</v>
      </c>
      <c r="L138" s="96">
        <v>0</v>
      </c>
      <c r="M138" s="96">
        <v>0</v>
      </c>
      <c r="N138" s="96">
        <v>0</v>
      </c>
      <c r="O138" s="96">
        <v>0</v>
      </c>
      <c r="P138" s="96">
        <v>0</v>
      </c>
      <c r="Q138" s="96">
        <v>0</v>
      </c>
      <c r="R138" s="96">
        <v>0</v>
      </c>
      <c r="S138" s="96">
        <v>0</v>
      </c>
      <c r="T138" s="96">
        <v>0</v>
      </c>
      <c r="U138" s="96">
        <v>0</v>
      </c>
      <c r="V138" s="96">
        <v>0</v>
      </c>
      <c r="W138" s="96">
        <v>0</v>
      </c>
      <c r="X138" s="96">
        <v>0</v>
      </c>
      <c r="Y138" s="96">
        <v>0</v>
      </c>
      <c r="Z138" s="96">
        <v>0</v>
      </c>
      <c r="AA138" s="96">
        <v>0</v>
      </c>
      <c r="AB138" s="96">
        <v>0</v>
      </c>
      <c r="AC138" s="96">
        <v>0</v>
      </c>
      <c r="AD138" s="96">
        <v>0</v>
      </c>
      <c r="AE138" s="96">
        <v>0</v>
      </c>
      <c r="AF138" s="96">
        <v>0</v>
      </c>
      <c r="AG138" s="96">
        <v>0</v>
      </c>
      <c r="AH138" s="96">
        <v>0</v>
      </c>
      <c r="AI138" s="96">
        <v>0</v>
      </c>
      <c r="AJ138" s="96">
        <v>0</v>
      </c>
      <c r="AK138" s="96">
        <v>0</v>
      </c>
      <c r="AL138" s="99">
        <f t="shared" ref="AL138:AL160" si="4">SUM(E138:AK138)</f>
        <v>0</v>
      </c>
      <c r="AM138" s="354"/>
      <c r="AR138" s="216">
        <v>1300</v>
      </c>
      <c r="AS138" s="216">
        <v>1307</v>
      </c>
      <c r="AT138" s="96">
        <f>+SUMIFS('[1]5'!$M:$M,'[1]5'!$C:$C,$AS138)</f>
        <v>0</v>
      </c>
      <c r="AU138" s="96">
        <f t="shared" ref="AU138:AU159" si="5">+AT138-AL138</f>
        <v>0</v>
      </c>
      <c r="AW138" s="135" t="s">
        <v>535</v>
      </c>
      <c r="AX138" s="135" t="s">
        <v>535</v>
      </c>
      <c r="AY138" s="135" t="s">
        <v>535</v>
      </c>
      <c r="AZ138" s="135" t="s">
        <v>535</v>
      </c>
      <c r="BA138" s="135" t="s">
        <v>535</v>
      </c>
      <c r="BB138" s="135" t="s">
        <v>535</v>
      </c>
      <c r="BC138" s="135" t="s">
        <v>535</v>
      </c>
      <c r="BD138" s="135" t="s">
        <v>535</v>
      </c>
      <c r="BE138" s="135" t="s">
        <v>535</v>
      </c>
      <c r="BF138" s="135" t="s">
        <v>535</v>
      </c>
      <c r="BG138" s="135" t="s">
        <v>535</v>
      </c>
      <c r="BH138" s="135" t="s">
        <v>535</v>
      </c>
      <c r="BI138" s="135" t="s">
        <v>535</v>
      </c>
      <c r="BJ138" s="135" t="s">
        <v>535</v>
      </c>
    </row>
    <row r="139" spans="1:62" s="129" customFormat="1" x14ac:dyDescent="0.25">
      <c r="A139" s="356"/>
      <c r="B139" s="213" t="s">
        <v>204</v>
      </c>
      <c r="C139" s="214" t="s">
        <v>684</v>
      </c>
      <c r="D139" s="215" t="s">
        <v>844</v>
      </c>
      <c r="E139" s="96">
        <v>0</v>
      </c>
      <c r="F139" s="96">
        <v>0</v>
      </c>
      <c r="G139" s="96">
        <v>0</v>
      </c>
      <c r="H139" s="96">
        <v>0</v>
      </c>
      <c r="I139" s="96">
        <v>0</v>
      </c>
      <c r="J139" s="96">
        <v>0</v>
      </c>
      <c r="K139" s="96">
        <v>0</v>
      </c>
      <c r="L139" s="96">
        <v>0</v>
      </c>
      <c r="M139" s="96">
        <v>0</v>
      </c>
      <c r="N139" s="96">
        <v>0</v>
      </c>
      <c r="O139" s="96">
        <v>0</v>
      </c>
      <c r="P139" s="96">
        <v>0</v>
      </c>
      <c r="Q139" s="96">
        <v>0</v>
      </c>
      <c r="R139" s="96">
        <v>0</v>
      </c>
      <c r="S139" s="96">
        <v>0</v>
      </c>
      <c r="T139" s="96">
        <v>0</v>
      </c>
      <c r="U139" s="96">
        <v>0</v>
      </c>
      <c r="V139" s="96">
        <v>0</v>
      </c>
      <c r="W139" s="96">
        <v>0</v>
      </c>
      <c r="X139" s="96">
        <v>0</v>
      </c>
      <c r="Y139" s="96">
        <v>0</v>
      </c>
      <c r="Z139" s="96">
        <v>0</v>
      </c>
      <c r="AA139" s="96">
        <v>0</v>
      </c>
      <c r="AB139" s="96">
        <v>0</v>
      </c>
      <c r="AC139" s="96">
        <v>0</v>
      </c>
      <c r="AD139" s="96">
        <v>0</v>
      </c>
      <c r="AE139" s="96">
        <v>0</v>
      </c>
      <c r="AF139" s="96">
        <v>0</v>
      </c>
      <c r="AG139" s="96">
        <v>0</v>
      </c>
      <c r="AH139" s="96">
        <v>0</v>
      </c>
      <c r="AI139" s="96">
        <v>0</v>
      </c>
      <c r="AJ139" s="96">
        <v>0</v>
      </c>
      <c r="AK139" s="96">
        <v>0</v>
      </c>
      <c r="AL139" s="99">
        <f t="shared" si="4"/>
        <v>0</v>
      </c>
      <c r="AM139" s="354"/>
      <c r="AR139" s="216">
        <v>1300</v>
      </c>
      <c r="AS139" s="216">
        <v>1308</v>
      </c>
      <c r="AT139" s="96">
        <f>+SUMIFS('[1]5'!$M:$M,'[1]5'!$C:$C,$AS139)</f>
        <v>0</v>
      </c>
      <c r="AU139" s="96">
        <f t="shared" si="5"/>
        <v>0</v>
      </c>
      <c r="AW139" s="135" t="s">
        <v>535</v>
      </c>
      <c r="AX139" s="135" t="s">
        <v>535</v>
      </c>
      <c r="AY139" s="135" t="s">
        <v>535</v>
      </c>
      <c r="AZ139" s="135" t="s">
        <v>535</v>
      </c>
      <c r="BA139" s="135" t="s">
        <v>535</v>
      </c>
      <c r="BB139" s="135" t="s">
        <v>535</v>
      </c>
      <c r="BC139" s="135" t="s">
        <v>535</v>
      </c>
      <c r="BD139" s="135" t="s">
        <v>535</v>
      </c>
      <c r="BE139" s="135" t="s">
        <v>535</v>
      </c>
      <c r="BF139" s="135" t="s">
        <v>535</v>
      </c>
      <c r="BG139" s="135" t="s">
        <v>535</v>
      </c>
      <c r="BH139" s="135" t="s">
        <v>535</v>
      </c>
      <c r="BI139" s="135" t="s">
        <v>535</v>
      </c>
      <c r="BJ139" s="135" t="s">
        <v>535</v>
      </c>
    </row>
    <row r="140" spans="1:62" s="129" customFormat="1" x14ac:dyDescent="0.25">
      <c r="A140" s="356"/>
      <c r="B140" s="213" t="s">
        <v>685</v>
      </c>
      <c r="C140" s="218" t="s">
        <v>205</v>
      </c>
      <c r="D140" s="215" t="s">
        <v>844</v>
      </c>
      <c r="E140" s="96">
        <v>0</v>
      </c>
      <c r="F140" s="96">
        <v>0</v>
      </c>
      <c r="G140" s="96">
        <v>0</v>
      </c>
      <c r="H140" s="96">
        <v>0</v>
      </c>
      <c r="I140" s="96">
        <v>0</v>
      </c>
      <c r="J140" s="96">
        <v>0</v>
      </c>
      <c r="K140" s="96">
        <v>0</v>
      </c>
      <c r="L140" s="96">
        <v>0</v>
      </c>
      <c r="M140" s="96">
        <v>0</v>
      </c>
      <c r="N140" s="96">
        <v>0</v>
      </c>
      <c r="O140" s="96">
        <v>0</v>
      </c>
      <c r="P140" s="96">
        <v>0</v>
      </c>
      <c r="Q140" s="96">
        <v>0</v>
      </c>
      <c r="R140" s="96">
        <v>0</v>
      </c>
      <c r="S140" s="96">
        <v>0</v>
      </c>
      <c r="T140" s="96">
        <v>0</v>
      </c>
      <c r="U140" s="96">
        <v>0</v>
      </c>
      <c r="V140" s="96">
        <v>0</v>
      </c>
      <c r="W140" s="96">
        <v>0</v>
      </c>
      <c r="X140" s="96">
        <v>0</v>
      </c>
      <c r="Y140" s="96">
        <v>0</v>
      </c>
      <c r="Z140" s="96">
        <v>0</v>
      </c>
      <c r="AA140" s="96">
        <v>0</v>
      </c>
      <c r="AB140" s="96">
        <v>0</v>
      </c>
      <c r="AC140" s="96">
        <v>0</v>
      </c>
      <c r="AD140" s="96">
        <v>0</v>
      </c>
      <c r="AE140" s="96">
        <v>0</v>
      </c>
      <c r="AF140" s="96">
        <v>0</v>
      </c>
      <c r="AG140" s="96">
        <v>0</v>
      </c>
      <c r="AH140" s="96">
        <v>0</v>
      </c>
      <c r="AI140" s="96">
        <v>0</v>
      </c>
      <c r="AJ140" s="96">
        <v>0</v>
      </c>
      <c r="AK140" s="96">
        <v>0</v>
      </c>
      <c r="AL140" s="99">
        <f t="shared" si="4"/>
        <v>0</v>
      </c>
      <c r="AM140" s="354"/>
      <c r="AR140" s="216">
        <v>1300</v>
      </c>
      <c r="AS140" s="216">
        <v>1309</v>
      </c>
      <c r="AT140" s="96">
        <f>+SUMIFS('[1]5'!$M:$M,'[1]5'!$C:$C,$AS140)</f>
        <v>0</v>
      </c>
      <c r="AU140" s="96">
        <f t="shared" si="5"/>
        <v>0</v>
      </c>
      <c r="AW140" s="135" t="s">
        <v>535</v>
      </c>
      <c r="AX140" s="135" t="s">
        <v>535</v>
      </c>
      <c r="AY140" s="135" t="s">
        <v>535</v>
      </c>
      <c r="AZ140" s="135" t="s">
        <v>535</v>
      </c>
      <c r="BA140" s="135" t="s">
        <v>535</v>
      </c>
      <c r="BB140" s="135" t="s">
        <v>535</v>
      </c>
      <c r="BC140" s="135" t="s">
        <v>535</v>
      </c>
      <c r="BD140" s="135" t="s">
        <v>535</v>
      </c>
      <c r="BE140" s="135" t="s">
        <v>535</v>
      </c>
      <c r="BF140" s="135" t="s">
        <v>535</v>
      </c>
      <c r="BG140" s="135" t="s">
        <v>535</v>
      </c>
      <c r="BH140" s="135" t="s">
        <v>535</v>
      </c>
      <c r="BI140" s="135" t="s">
        <v>535</v>
      </c>
      <c r="BJ140" s="135" t="s">
        <v>535</v>
      </c>
    </row>
    <row r="141" spans="1:62" s="129" customFormat="1" x14ac:dyDescent="0.25">
      <c r="A141" s="356"/>
      <c r="B141" s="206" t="s">
        <v>206</v>
      </c>
      <c r="C141" s="207" t="s">
        <v>207</v>
      </c>
      <c r="D141" s="220"/>
      <c r="E141" s="102">
        <v>0</v>
      </c>
      <c r="F141" s="102"/>
      <c r="G141" s="102"/>
      <c r="H141" s="102"/>
      <c r="I141" s="102"/>
      <c r="J141" s="102"/>
      <c r="K141" s="102">
        <v>0</v>
      </c>
      <c r="L141" s="102">
        <v>0</v>
      </c>
      <c r="M141" s="102">
        <v>0</v>
      </c>
      <c r="N141" s="102">
        <v>0</v>
      </c>
      <c r="O141" s="102">
        <v>0</v>
      </c>
      <c r="P141" s="102">
        <v>0</v>
      </c>
      <c r="Q141" s="102">
        <v>0</v>
      </c>
      <c r="R141" s="102">
        <v>0</v>
      </c>
      <c r="S141" s="102">
        <v>0</v>
      </c>
      <c r="T141" s="102"/>
      <c r="U141" s="102"/>
      <c r="V141" s="102"/>
      <c r="W141" s="102"/>
      <c r="X141" s="102"/>
      <c r="Y141" s="102"/>
      <c r="Z141" s="102"/>
      <c r="AA141" s="102"/>
      <c r="AB141" s="102"/>
      <c r="AC141" s="102">
        <v>0</v>
      </c>
      <c r="AD141" s="102">
        <v>0</v>
      </c>
      <c r="AE141" s="102">
        <v>0</v>
      </c>
      <c r="AF141" s="102">
        <v>0</v>
      </c>
      <c r="AG141" s="102">
        <v>0</v>
      </c>
      <c r="AH141" s="102">
        <v>0</v>
      </c>
      <c r="AI141" s="102"/>
      <c r="AJ141" s="102"/>
      <c r="AK141" s="102"/>
      <c r="AL141" s="98">
        <f t="shared" si="4"/>
        <v>0</v>
      </c>
      <c r="AM141" s="354"/>
      <c r="AR141" s="212">
        <v>1400</v>
      </c>
      <c r="AS141" s="212">
        <v>1400</v>
      </c>
      <c r="AT141" s="96">
        <f>+SUMIFS('[1]5'!$M:$M,'[1]5'!$C:$C,$AS141)</f>
        <v>0</v>
      </c>
      <c r="AU141" s="96">
        <f t="shared" si="5"/>
        <v>0</v>
      </c>
      <c r="AW141" s="135" t="s">
        <v>535</v>
      </c>
      <c r="AX141" s="135" t="s">
        <v>535</v>
      </c>
      <c r="AY141" s="135" t="s">
        <v>535</v>
      </c>
      <c r="AZ141" s="135" t="s">
        <v>535</v>
      </c>
      <c r="BA141" s="135" t="s">
        <v>535</v>
      </c>
      <c r="BB141" s="135" t="s">
        <v>535</v>
      </c>
      <c r="BC141" s="135" t="s">
        <v>535</v>
      </c>
      <c r="BD141" s="135" t="s">
        <v>535</v>
      </c>
      <c r="BE141" s="135" t="s">
        <v>535</v>
      </c>
      <c r="BF141" s="135" t="s">
        <v>535</v>
      </c>
      <c r="BG141" s="135" t="s">
        <v>535</v>
      </c>
      <c r="BH141" s="135" t="s">
        <v>535</v>
      </c>
      <c r="BI141" s="135" t="s">
        <v>535</v>
      </c>
      <c r="BJ141" s="135" t="s">
        <v>535</v>
      </c>
    </row>
    <row r="142" spans="1:62" s="129" customFormat="1" x14ac:dyDescent="0.25">
      <c r="A142" s="356"/>
      <c r="B142" s="213" t="s">
        <v>208</v>
      </c>
      <c r="C142" s="214" t="s">
        <v>209</v>
      </c>
      <c r="D142" s="215" t="s">
        <v>844</v>
      </c>
      <c r="E142" s="96">
        <v>0</v>
      </c>
      <c r="F142" s="96">
        <v>0</v>
      </c>
      <c r="G142" s="96">
        <v>0</v>
      </c>
      <c r="H142" s="96">
        <v>0</v>
      </c>
      <c r="I142" s="96">
        <v>0</v>
      </c>
      <c r="J142" s="96">
        <v>0</v>
      </c>
      <c r="K142" s="96">
        <v>0</v>
      </c>
      <c r="L142" s="96">
        <v>0</v>
      </c>
      <c r="M142" s="96">
        <v>0</v>
      </c>
      <c r="N142" s="96">
        <v>0</v>
      </c>
      <c r="O142" s="96">
        <v>0</v>
      </c>
      <c r="P142" s="96">
        <v>0</v>
      </c>
      <c r="Q142" s="96">
        <v>0</v>
      </c>
      <c r="R142" s="96">
        <v>0</v>
      </c>
      <c r="S142" s="96">
        <v>0</v>
      </c>
      <c r="T142" s="96">
        <v>0</v>
      </c>
      <c r="U142" s="96">
        <v>0</v>
      </c>
      <c r="V142" s="96">
        <v>0</v>
      </c>
      <c r="W142" s="96">
        <v>0</v>
      </c>
      <c r="X142" s="96">
        <v>0</v>
      </c>
      <c r="Y142" s="96">
        <v>0</v>
      </c>
      <c r="Z142" s="96">
        <v>0</v>
      </c>
      <c r="AA142" s="96">
        <v>0</v>
      </c>
      <c r="AB142" s="96">
        <v>0</v>
      </c>
      <c r="AC142" s="96">
        <v>0</v>
      </c>
      <c r="AD142" s="96">
        <v>0</v>
      </c>
      <c r="AE142" s="96">
        <v>0</v>
      </c>
      <c r="AF142" s="96">
        <v>0</v>
      </c>
      <c r="AG142" s="96">
        <v>0</v>
      </c>
      <c r="AH142" s="96">
        <v>0</v>
      </c>
      <c r="AI142" s="96">
        <v>0</v>
      </c>
      <c r="AJ142" s="96">
        <v>0</v>
      </c>
      <c r="AK142" s="96">
        <v>0</v>
      </c>
      <c r="AL142" s="99">
        <f t="shared" si="4"/>
        <v>0</v>
      </c>
      <c r="AM142" s="354"/>
      <c r="AR142" s="216">
        <v>1400</v>
      </c>
      <c r="AS142" s="216">
        <v>1401</v>
      </c>
      <c r="AT142" s="96">
        <f>+SUMIFS('[1]5'!$M:$M,'[1]5'!$C:$C,$AS142)</f>
        <v>0</v>
      </c>
      <c r="AU142" s="96">
        <f t="shared" si="5"/>
        <v>0</v>
      </c>
      <c r="AW142" s="135" t="s">
        <v>535</v>
      </c>
      <c r="AX142" s="135" t="s">
        <v>535</v>
      </c>
      <c r="AY142" s="135" t="s">
        <v>535</v>
      </c>
      <c r="AZ142" s="135" t="s">
        <v>535</v>
      </c>
      <c r="BA142" s="135" t="s">
        <v>535</v>
      </c>
      <c r="BB142" s="135" t="s">
        <v>535</v>
      </c>
      <c r="BC142" s="135" t="s">
        <v>535</v>
      </c>
      <c r="BD142" s="135" t="s">
        <v>535</v>
      </c>
      <c r="BE142" s="135" t="s">
        <v>535</v>
      </c>
      <c r="BF142" s="135" t="s">
        <v>535</v>
      </c>
      <c r="BG142" s="135" t="s">
        <v>535</v>
      </c>
      <c r="BH142" s="135" t="s">
        <v>535</v>
      </c>
      <c r="BI142" s="135" t="s">
        <v>535</v>
      </c>
      <c r="BJ142" s="135" t="s">
        <v>535</v>
      </c>
    </row>
    <row r="143" spans="1:62" s="129" customFormat="1" x14ac:dyDescent="0.25">
      <c r="A143" s="356"/>
      <c r="B143" s="213" t="s">
        <v>686</v>
      </c>
      <c r="C143" s="214" t="s">
        <v>687</v>
      </c>
      <c r="D143" s="215" t="s">
        <v>844</v>
      </c>
      <c r="E143" s="96">
        <v>0</v>
      </c>
      <c r="F143" s="96">
        <v>0</v>
      </c>
      <c r="G143" s="96">
        <v>0</v>
      </c>
      <c r="H143" s="96">
        <v>0</v>
      </c>
      <c r="I143" s="96">
        <v>0</v>
      </c>
      <c r="J143" s="96">
        <v>0</v>
      </c>
      <c r="K143" s="96">
        <v>0</v>
      </c>
      <c r="L143" s="96">
        <v>0</v>
      </c>
      <c r="M143" s="96">
        <v>0</v>
      </c>
      <c r="N143" s="96">
        <v>0</v>
      </c>
      <c r="O143" s="96">
        <v>0</v>
      </c>
      <c r="P143" s="96">
        <v>0</v>
      </c>
      <c r="Q143" s="96">
        <v>0</v>
      </c>
      <c r="R143" s="96">
        <v>0</v>
      </c>
      <c r="S143" s="96">
        <v>0</v>
      </c>
      <c r="T143" s="96">
        <v>0</v>
      </c>
      <c r="U143" s="96">
        <v>0</v>
      </c>
      <c r="V143" s="96">
        <v>0</v>
      </c>
      <c r="W143" s="96">
        <v>0</v>
      </c>
      <c r="X143" s="96">
        <v>0</v>
      </c>
      <c r="Y143" s="96">
        <v>0</v>
      </c>
      <c r="Z143" s="96">
        <v>0</v>
      </c>
      <c r="AA143" s="96">
        <v>0</v>
      </c>
      <c r="AB143" s="96">
        <v>0</v>
      </c>
      <c r="AC143" s="96">
        <v>0</v>
      </c>
      <c r="AD143" s="96">
        <v>0</v>
      </c>
      <c r="AE143" s="96">
        <v>0</v>
      </c>
      <c r="AF143" s="96">
        <v>0</v>
      </c>
      <c r="AG143" s="96">
        <v>0</v>
      </c>
      <c r="AH143" s="96">
        <v>0</v>
      </c>
      <c r="AI143" s="96">
        <v>0</v>
      </c>
      <c r="AJ143" s="96">
        <v>0</v>
      </c>
      <c r="AK143" s="96">
        <v>0</v>
      </c>
      <c r="AL143" s="99">
        <f t="shared" si="4"/>
        <v>0</v>
      </c>
      <c r="AM143" s="354"/>
      <c r="AR143" s="216">
        <v>1400</v>
      </c>
      <c r="AS143" s="216">
        <v>1402</v>
      </c>
      <c r="AT143" s="96">
        <f>+SUMIFS('[1]5'!$M:$M,'[1]5'!$C:$C,$AS143)</f>
        <v>0</v>
      </c>
      <c r="AU143" s="96">
        <f t="shared" si="5"/>
        <v>0</v>
      </c>
      <c r="AW143" s="135" t="s">
        <v>535</v>
      </c>
      <c r="AX143" s="135" t="s">
        <v>535</v>
      </c>
      <c r="AY143" s="135" t="s">
        <v>535</v>
      </c>
      <c r="AZ143" s="135" t="s">
        <v>535</v>
      </c>
      <c r="BA143" s="135" t="s">
        <v>535</v>
      </c>
      <c r="BB143" s="135" t="s">
        <v>535</v>
      </c>
      <c r="BC143" s="135" t="s">
        <v>535</v>
      </c>
      <c r="BD143" s="135" t="s">
        <v>535</v>
      </c>
      <c r="BE143" s="135" t="s">
        <v>535</v>
      </c>
      <c r="BF143" s="135" t="s">
        <v>535</v>
      </c>
      <c r="BG143" s="135" t="s">
        <v>535</v>
      </c>
      <c r="BH143" s="135" t="s">
        <v>535</v>
      </c>
      <c r="BI143" s="135" t="s">
        <v>535</v>
      </c>
      <c r="BJ143" s="135" t="s">
        <v>535</v>
      </c>
    </row>
    <row r="144" spans="1:62" s="129" customFormat="1" x14ac:dyDescent="0.25">
      <c r="A144" s="356"/>
      <c r="B144" s="206" t="s">
        <v>210</v>
      </c>
      <c r="C144" s="207" t="s">
        <v>211</v>
      </c>
      <c r="D144" s="220"/>
      <c r="E144" s="102">
        <v>0</v>
      </c>
      <c r="F144" s="102"/>
      <c r="G144" s="102"/>
      <c r="H144" s="102"/>
      <c r="I144" s="102"/>
      <c r="J144" s="102"/>
      <c r="K144" s="102">
        <v>0</v>
      </c>
      <c r="L144" s="102">
        <v>0</v>
      </c>
      <c r="M144" s="102">
        <v>0</v>
      </c>
      <c r="N144" s="102">
        <v>0</v>
      </c>
      <c r="O144" s="102">
        <v>0</v>
      </c>
      <c r="P144" s="102">
        <v>0</v>
      </c>
      <c r="Q144" s="102">
        <v>0</v>
      </c>
      <c r="R144" s="102">
        <v>0</v>
      </c>
      <c r="S144" s="102">
        <v>0</v>
      </c>
      <c r="T144" s="102"/>
      <c r="U144" s="102"/>
      <c r="V144" s="102"/>
      <c r="W144" s="102"/>
      <c r="X144" s="102"/>
      <c r="Y144" s="102"/>
      <c r="Z144" s="102"/>
      <c r="AA144" s="102"/>
      <c r="AB144" s="102"/>
      <c r="AC144" s="102">
        <v>0</v>
      </c>
      <c r="AD144" s="102">
        <v>0</v>
      </c>
      <c r="AE144" s="102">
        <v>0</v>
      </c>
      <c r="AF144" s="102">
        <v>0</v>
      </c>
      <c r="AG144" s="102">
        <v>0</v>
      </c>
      <c r="AH144" s="102">
        <v>0</v>
      </c>
      <c r="AI144" s="102"/>
      <c r="AJ144" s="102"/>
      <c r="AK144" s="102"/>
      <c r="AL144" s="98">
        <f t="shared" si="4"/>
        <v>0</v>
      </c>
      <c r="AM144" s="354"/>
      <c r="AR144" s="212">
        <v>1500</v>
      </c>
      <c r="AS144" s="212">
        <v>1500</v>
      </c>
      <c r="AT144" s="96">
        <f>+SUMIFS('[1]5'!$M:$M,'[1]5'!$C:$C,$AS144)</f>
        <v>0</v>
      </c>
      <c r="AU144" s="96">
        <f t="shared" si="5"/>
        <v>0</v>
      </c>
      <c r="AW144" s="135" t="s">
        <v>535</v>
      </c>
      <c r="AX144" s="135" t="s">
        <v>535</v>
      </c>
      <c r="AY144" s="135" t="s">
        <v>535</v>
      </c>
      <c r="AZ144" s="135" t="s">
        <v>535</v>
      </c>
      <c r="BA144" s="135" t="s">
        <v>535</v>
      </c>
      <c r="BB144" s="135" t="s">
        <v>535</v>
      </c>
      <c r="BC144" s="135" t="s">
        <v>535</v>
      </c>
      <c r="BD144" s="135" t="s">
        <v>535</v>
      </c>
      <c r="BE144" s="135" t="s">
        <v>535</v>
      </c>
      <c r="BF144" s="135" t="s">
        <v>535</v>
      </c>
      <c r="BG144" s="135" t="s">
        <v>535</v>
      </c>
      <c r="BH144" s="135" t="s">
        <v>535</v>
      </c>
      <c r="BI144" s="135" t="s">
        <v>535</v>
      </c>
      <c r="BJ144" s="135" t="s">
        <v>535</v>
      </c>
    </row>
    <row r="145" spans="1:62" s="129" customFormat="1" x14ac:dyDescent="0.25">
      <c r="A145" s="356"/>
      <c r="B145" s="213" t="s">
        <v>212</v>
      </c>
      <c r="C145" s="214" t="s">
        <v>213</v>
      </c>
      <c r="D145" s="215" t="s">
        <v>897</v>
      </c>
      <c r="E145" s="96">
        <v>2585.9699999999998</v>
      </c>
      <c r="F145" s="96">
        <v>0</v>
      </c>
      <c r="G145" s="96">
        <v>0</v>
      </c>
      <c r="H145" s="96">
        <v>0</v>
      </c>
      <c r="I145" s="96">
        <v>0</v>
      </c>
      <c r="J145" s="96">
        <v>0</v>
      </c>
      <c r="K145" s="96">
        <v>0</v>
      </c>
      <c r="L145" s="96">
        <v>0</v>
      </c>
      <c r="M145" s="96">
        <v>0</v>
      </c>
      <c r="N145" s="96">
        <v>0</v>
      </c>
      <c r="O145" s="96">
        <v>0</v>
      </c>
      <c r="P145" s="96">
        <v>0</v>
      </c>
      <c r="Q145" s="96">
        <v>0</v>
      </c>
      <c r="R145" s="96">
        <v>0</v>
      </c>
      <c r="S145" s="96">
        <v>0</v>
      </c>
      <c r="T145" s="96">
        <v>0</v>
      </c>
      <c r="U145" s="96">
        <v>0</v>
      </c>
      <c r="V145" s="96">
        <v>0</v>
      </c>
      <c r="W145" s="96">
        <v>0</v>
      </c>
      <c r="X145" s="96">
        <v>0</v>
      </c>
      <c r="Y145" s="96">
        <v>0</v>
      </c>
      <c r="Z145" s="96">
        <v>0</v>
      </c>
      <c r="AA145" s="96">
        <v>0</v>
      </c>
      <c r="AB145" s="96">
        <v>0</v>
      </c>
      <c r="AC145" s="96">
        <v>0</v>
      </c>
      <c r="AD145" s="96">
        <v>0</v>
      </c>
      <c r="AE145" s="96">
        <v>0</v>
      </c>
      <c r="AF145" s="96">
        <v>0</v>
      </c>
      <c r="AG145" s="96">
        <v>0</v>
      </c>
      <c r="AH145" s="96">
        <v>0</v>
      </c>
      <c r="AI145" s="96">
        <v>0</v>
      </c>
      <c r="AJ145" s="96">
        <v>0</v>
      </c>
      <c r="AK145" s="96">
        <v>0</v>
      </c>
      <c r="AL145" s="99">
        <f t="shared" si="4"/>
        <v>2585.9699999999998</v>
      </c>
      <c r="AM145" s="354"/>
      <c r="AR145" s="216">
        <v>1500</v>
      </c>
      <c r="AS145" s="216">
        <v>1501</v>
      </c>
      <c r="AT145" s="96">
        <f>+SUMIFS('[1]5'!$M:$M,'[1]5'!$C:$C,$AS145)</f>
        <v>2585.9700000000003</v>
      </c>
      <c r="AU145" s="96">
        <f t="shared" si="5"/>
        <v>0</v>
      </c>
      <c r="AW145" s="135" t="s">
        <v>535</v>
      </c>
      <c r="AX145" s="135" t="s">
        <v>535</v>
      </c>
      <c r="AY145" s="135" t="s">
        <v>535</v>
      </c>
      <c r="AZ145" s="135" t="s">
        <v>535</v>
      </c>
      <c r="BA145" s="135" t="s">
        <v>535</v>
      </c>
      <c r="BB145" s="135" t="s">
        <v>535</v>
      </c>
      <c r="BC145" s="135" t="s">
        <v>535</v>
      </c>
      <c r="BD145" s="135" t="s">
        <v>535</v>
      </c>
      <c r="BE145" s="135" t="s">
        <v>535</v>
      </c>
      <c r="BF145" s="135" t="s">
        <v>535</v>
      </c>
      <c r="BG145" s="135" t="s">
        <v>535</v>
      </c>
      <c r="BH145" s="135" t="s">
        <v>535</v>
      </c>
      <c r="BI145" s="135" t="s">
        <v>535</v>
      </c>
      <c r="BJ145" s="135" t="s">
        <v>535</v>
      </c>
    </row>
    <row r="146" spans="1:62" s="129" customFormat="1" x14ac:dyDescent="0.25">
      <c r="A146" s="356"/>
      <c r="B146" s="213" t="s">
        <v>214</v>
      </c>
      <c r="C146" s="214" t="s">
        <v>215</v>
      </c>
      <c r="D146" s="215" t="s">
        <v>898</v>
      </c>
      <c r="E146" s="96">
        <v>976.66</v>
      </c>
      <c r="F146" s="96">
        <v>0</v>
      </c>
      <c r="G146" s="96">
        <v>0</v>
      </c>
      <c r="H146" s="96">
        <v>0</v>
      </c>
      <c r="I146" s="96">
        <v>0</v>
      </c>
      <c r="J146" s="96">
        <v>0</v>
      </c>
      <c r="K146" s="96">
        <v>0</v>
      </c>
      <c r="L146" s="96">
        <v>0</v>
      </c>
      <c r="M146" s="96">
        <v>0</v>
      </c>
      <c r="N146" s="96">
        <v>0</v>
      </c>
      <c r="O146" s="96">
        <v>0</v>
      </c>
      <c r="P146" s="96">
        <v>0</v>
      </c>
      <c r="Q146" s="96">
        <v>0</v>
      </c>
      <c r="R146" s="96">
        <v>0</v>
      </c>
      <c r="S146" s="96">
        <v>0</v>
      </c>
      <c r="T146" s="96">
        <v>0</v>
      </c>
      <c r="U146" s="96">
        <v>0</v>
      </c>
      <c r="V146" s="96">
        <v>0</v>
      </c>
      <c r="W146" s="96">
        <v>0</v>
      </c>
      <c r="X146" s="96">
        <v>0</v>
      </c>
      <c r="Y146" s="96">
        <v>0</v>
      </c>
      <c r="Z146" s="96">
        <v>0</v>
      </c>
      <c r="AA146" s="96">
        <v>0</v>
      </c>
      <c r="AB146" s="96">
        <v>0</v>
      </c>
      <c r="AC146" s="96">
        <v>0</v>
      </c>
      <c r="AD146" s="96">
        <v>0</v>
      </c>
      <c r="AE146" s="96">
        <v>0</v>
      </c>
      <c r="AF146" s="96">
        <v>0</v>
      </c>
      <c r="AG146" s="96">
        <v>0</v>
      </c>
      <c r="AH146" s="96">
        <v>0</v>
      </c>
      <c r="AI146" s="96">
        <v>0</v>
      </c>
      <c r="AJ146" s="96">
        <v>0</v>
      </c>
      <c r="AK146" s="96">
        <v>0</v>
      </c>
      <c r="AL146" s="99">
        <f t="shared" si="4"/>
        <v>976.66</v>
      </c>
      <c r="AM146" s="354"/>
      <c r="AR146" s="216">
        <v>1500</v>
      </c>
      <c r="AS146" s="216">
        <v>1502</v>
      </c>
      <c r="AT146" s="96">
        <f>+SUMIFS('[1]5'!$M:$M,'[1]5'!$C:$C,$AS146)</f>
        <v>976.66</v>
      </c>
      <c r="AU146" s="96">
        <f t="shared" si="5"/>
        <v>0</v>
      </c>
      <c r="AW146" s="135" t="s">
        <v>535</v>
      </c>
      <c r="AX146" s="135" t="s">
        <v>535</v>
      </c>
      <c r="AY146" s="135" t="s">
        <v>535</v>
      </c>
      <c r="AZ146" s="135" t="s">
        <v>535</v>
      </c>
      <c r="BA146" s="135" t="s">
        <v>535</v>
      </c>
      <c r="BB146" s="135" t="s">
        <v>535</v>
      </c>
      <c r="BC146" s="135" t="s">
        <v>535</v>
      </c>
      <c r="BD146" s="135" t="s">
        <v>535</v>
      </c>
      <c r="BE146" s="135" t="s">
        <v>535</v>
      </c>
      <c r="BF146" s="135" t="s">
        <v>535</v>
      </c>
      <c r="BG146" s="135" t="s">
        <v>535</v>
      </c>
      <c r="BH146" s="135" t="s">
        <v>535</v>
      </c>
      <c r="BI146" s="135" t="s">
        <v>535</v>
      </c>
      <c r="BJ146" s="135" t="s">
        <v>535</v>
      </c>
    </row>
    <row r="147" spans="1:62" s="129" customFormat="1" x14ac:dyDescent="0.25">
      <c r="A147" s="356"/>
      <c r="B147" s="213" t="s">
        <v>216</v>
      </c>
      <c r="C147" s="214" t="s">
        <v>217</v>
      </c>
      <c r="D147" s="215" t="s">
        <v>899</v>
      </c>
      <c r="E147" s="96">
        <v>624.12</v>
      </c>
      <c r="F147" s="96">
        <v>0</v>
      </c>
      <c r="G147" s="96">
        <v>0</v>
      </c>
      <c r="H147" s="96">
        <v>0</v>
      </c>
      <c r="I147" s="96">
        <v>0</v>
      </c>
      <c r="J147" s="96">
        <v>0</v>
      </c>
      <c r="K147" s="96">
        <v>0</v>
      </c>
      <c r="L147" s="96">
        <v>0</v>
      </c>
      <c r="M147" s="96">
        <v>0</v>
      </c>
      <c r="N147" s="96">
        <v>0</v>
      </c>
      <c r="O147" s="96">
        <v>0</v>
      </c>
      <c r="P147" s="96">
        <v>0</v>
      </c>
      <c r="Q147" s="96">
        <v>0</v>
      </c>
      <c r="R147" s="96">
        <v>0</v>
      </c>
      <c r="S147" s="96">
        <v>0</v>
      </c>
      <c r="T147" s="96">
        <v>0</v>
      </c>
      <c r="U147" s="96">
        <v>0</v>
      </c>
      <c r="V147" s="96">
        <v>0</v>
      </c>
      <c r="W147" s="96">
        <v>0</v>
      </c>
      <c r="X147" s="96">
        <v>0</v>
      </c>
      <c r="Y147" s="96">
        <v>0</v>
      </c>
      <c r="Z147" s="96">
        <v>0</v>
      </c>
      <c r="AA147" s="96">
        <v>0</v>
      </c>
      <c r="AB147" s="96">
        <v>0</v>
      </c>
      <c r="AC147" s="96">
        <v>0</v>
      </c>
      <c r="AD147" s="96">
        <v>0</v>
      </c>
      <c r="AE147" s="96">
        <v>0</v>
      </c>
      <c r="AF147" s="96">
        <v>0</v>
      </c>
      <c r="AG147" s="96">
        <v>0</v>
      </c>
      <c r="AH147" s="96">
        <v>0</v>
      </c>
      <c r="AI147" s="96">
        <v>0</v>
      </c>
      <c r="AJ147" s="96">
        <v>0</v>
      </c>
      <c r="AK147" s="96">
        <v>0</v>
      </c>
      <c r="AL147" s="99">
        <f t="shared" si="4"/>
        <v>624.12</v>
      </c>
      <c r="AM147" s="354"/>
      <c r="AR147" s="216">
        <v>1500</v>
      </c>
      <c r="AS147" s="216">
        <v>1503</v>
      </c>
      <c r="AT147" s="96">
        <f>+SUMIFS('[1]5'!$M:$M,'[1]5'!$C:$C,$AS147)</f>
        <v>624.12</v>
      </c>
      <c r="AU147" s="96">
        <f t="shared" si="5"/>
        <v>0</v>
      </c>
      <c r="AW147" s="135" t="s">
        <v>535</v>
      </c>
      <c r="AX147" s="135" t="s">
        <v>535</v>
      </c>
      <c r="AY147" s="135" t="s">
        <v>535</v>
      </c>
      <c r="AZ147" s="135" t="s">
        <v>535</v>
      </c>
      <c r="BA147" s="135" t="s">
        <v>535</v>
      </c>
      <c r="BB147" s="135" t="s">
        <v>535</v>
      </c>
      <c r="BC147" s="135" t="s">
        <v>535</v>
      </c>
      <c r="BD147" s="135" t="s">
        <v>535</v>
      </c>
      <c r="BE147" s="135" t="s">
        <v>535</v>
      </c>
      <c r="BF147" s="135" t="s">
        <v>535</v>
      </c>
      <c r="BG147" s="135" t="s">
        <v>535</v>
      </c>
      <c r="BH147" s="135" t="s">
        <v>535</v>
      </c>
      <c r="BI147" s="135" t="s">
        <v>535</v>
      </c>
      <c r="BJ147" s="135" t="s">
        <v>535</v>
      </c>
    </row>
    <row r="148" spans="1:62" s="129" customFormat="1" x14ac:dyDescent="0.25">
      <c r="A148" s="356"/>
      <c r="B148" s="213" t="s">
        <v>218</v>
      </c>
      <c r="C148" s="214" t="s">
        <v>688</v>
      </c>
      <c r="D148" s="215" t="s">
        <v>900</v>
      </c>
      <c r="E148" s="96">
        <v>1000</v>
      </c>
      <c r="F148" s="96">
        <v>0</v>
      </c>
      <c r="G148" s="96">
        <v>0</v>
      </c>
      <c r="H148" s="96">
        <v>0</v>
      </c>
      <c r="I148" s="96">
        <v>0</v>
      </c>
      <c r="J148" s="96">
        <v>0</v>
      </c>
      <c r="K148" s="96">
        <v>0</v>
      </c>
      <c r="L148" s="96">
        <v>0</v>
      </c>
      <c r="M148" s="96">
        <v>0</v>
      </c>
      <c r="N148" s="96">
        <v>0</v>
      </c>
      <c r="O148" s="96">
        <v>0</v>
      </c>
      <c r="P148" s="96">
        <v>0</v>
      </c>
      <c r="Q148" s="96">
        <v>0</v>
      </c>
      <c r="R148" s="96">
        <v>0</v>
      </c>
      <c r="S148" s="96">
        <v>0</v>
      </c>
      <c r="T148" s="96">
        <v>0</v>
      </c>
      <c r="U148" s="96">
        <v>0</v>
      </c>
      <c r="V148" s="96">
        <v>0</v>
      </c>
      <c r="W148" s="96">
        <v>0</v>
      </c>
      <c r="X148" s="96">
        <v>0</v>
      </c>
      <c r="Y148" s="96">
        <v>0</v>
      </c>
      <c r="Z148" s="96">
        <v>0</v>
      </c>
      <c r="AA148" s="96">
        <v>0</v>
      </c>
      <c r="AB148" s="96">
        <v>0</v>
      </c>
      <c r="AC148" s="96">
        <v>0</v>
      </c>
      <c r="AD148" s="96">
        <v>0</v>
      </c>
      <c r="AE148" s="96">
        <v>0</v>
      </c>
      <c r="AF148" s="96">
        <v>0</v>
      </c>
      <c r="AG148" s="96">
        <v>0</v>
      </c>
      <c r="AH148" s="96">
        <v>0</v>
      </c>
      <c r="AI148" s="96">
        <v>0</v>
      </c>
      <c r="AJ148" s="96">
        <v>0</v>
      </c>
      <c r="AK148" s="96">
        <v>0</v>
      </c>
      <c r="AL148" s="99">
        <f t="shared" si="4"/>
        <v>1000</v>
      </c>
      <c r="AM148" s="354"/>
      <c r="AR148" s="216">
        <v>1500</v>
      </c>
      <c r="AS148" s="216">
        <v>1504</v>
      </c>
      <c r="AT148" s="96">
        <f>+SUMIFS('[1]5'!$M:$M,'[1]5'!$C:$C,$AS148)</f>
        <v>1000</v>
      </c>
      <c r="AU148" s="96">
        <f t="shared" si="5"/>
        <v>0</v>
      </c>
      <c r="AW148" s="135" t="s">
        <v>535</v>
      </c>
      <c r="AX148" s="135" t="s">
        <v>535</v>
      </c>
      <c r="AY148" s="135" t="s">
        <v>535</v>
      </c>
      <c r="AZ148" s="135" t="s">
        <v>535</v>
      </c>
      <c r="BA148" s="135" t="s">
        <v>535</v>
      </c>
      <c r="BB148" s="135" t="s">
        <v>535</v>
      </c>
      <c r="BC148" s="135" t="s">
        <v>535</v>
      </c>
      <c r="BD148" s="135" t="s">
        <v>535</v>
      </c>
      <c r="BE148" s="135" t="s">
        <v>535</v>
      </c>
      <c r="BF148" s="135" t="s">
        <v>535</v>
      </c>
      <c r="BG148" s="135" t="s">
        <v>535</v>
      </c>
      <c r="BH148" s="135" t="s">
        <v>535</v>
      </c>
      <c r="BI148" s="135" t="s">
        <v>535</v>
      </c>
      <c r="BJ148" s="135" t="s">
        <v>535</v>
      </c>
    </row>
    <row r="149" spans="1:62" s="129" customFormat="1" x14ac:dyDescent="0.25">
      <c r="A149" s="356"/>
      <c r="B149" s="213" t="s">
        <v>219</v>
      </c>
      <c r="C149" s="214" t="s">
        <v>220</v>
      </c>
      <c r="D149" s="215" t="s">
        <v>901</v>
      </c>
      <c r="E149" s="96">
        <v>0</v>
      </c>
      <c r="F149" s="96">
        <v>0</v>
      </c>
      <c r="G149" s="96">
        <v>0</v>
      </c>
      <c r="H149" s="96">
        <v>0</v>
      </c>
      <c r="I149" s="96">
        <v>0</v>
      </c>
      <c r="J149" s="96">
        <v>0</v>
      </c>
      <c r="K149" s="96">
        <v>0</v>
      </c>
      <c r="L149" s="96">
        <v>0</v>
      </c>
      <c r="M149" s="96">
        <v>0</v>
      </c>
      <c r="N149" s="96">
        <v>0</v>
      </c>
      <c r="O149" s="96">
        <v>0</v>
      </c>
      <c r="P149" s="96">
        <v>0</v>
      </c>
      <c r="Q149" s="96">
        <v>0</v>
      </c>
      <c r="R149" s="96">
        <v>0</v>
      </c>
      <c r="S149" s="96">
        <v>0</v>
      </c>
      <c r="T149" s="96">
        <v>0</v>
      </c>
      <c r="U149" s="96">
        <v>0</v>
      </c>
      <c r="V149" s="96">
        <v>0</v>
      </c>
      <c r="W149" s="96">
        <v>0</v>
      </c>
      <c r="X149" s="96">
        <v>0</v>
      </c>
      <c r="Y149" s="96">
        <v>0</v>
      </c>
      <c r="Z149" s="96">
        <v>0</v>
      </c>
      <c r="AA149" s="96">
        <v>0</v>
      </c>
      <c r="AB149" s="96">
        <v>0</v>
      </c>
      <c r="AC149" s="96">
        <v>0</v>
      </c>
      <c r="AD149" s="96">
        <v>0</v>
      </c>
      <c r="AE149" s="96">
        <v>0</v>
      </c>
      <c r="AF149" s="96">
        <v>0</v>
      </c>
      <c r="AG149" s="96">
        <v>0</v>
      </c>
      <c r="AH149" s="96">
        <v>0</v>
      </c>
      <c r="AI149" s="96">
        <v>0</v>
      </c>
      <c r="AJ149" s="96">
        <v>0</v>
      </c>
      <c r="AK149" s="96">
        <v>0</v>
      </c>
      <c r="AL149" s="99">
        <f t="shared" si="4"/>
        <v>0</v>
      </c>
      <c r="AM149" s="354"/>
      <c r="AR149" s="216">
        <v>1500</v>
      </c>
      <c r="AS149" s="216">
        <v>1505</v>
      </c>
      <c r="AT149" s="96">
        <f>+SUMIFS('[1]5'!$M:$M,'[1]5'!$C:$C,$AS149)</f>
        <v>0</v>
      </c>
      <c r="AU149" s="96">
        <f t="shared" si="5"/>
        <v>0</v>
      </c>
      <c r="AW149" s="135" t="s">
        <v>535</v>
      </c>
      <c r="AX149" s="135" t="s">
        <v>535</v>
      </c>
      <c r="AY149" s="135" t="s">
        <v>535</v>
      </c>
      <c r="AZ149" s="135" t="s">
        <v>535</v>
      </c>
      <c r="BA149" s="135" t="s">
        <v>535</v>
      </c>
      <c r="BB149" s="135" t="s">
        <v>535</v>
      </c>
      <c r="BC149" s="135" t="s">
        <v>535</v>
      </c>
      <c r="BD149" s="135" t="s">
        <v>535</v>
      </c>
      <c r="BE149" s="135" t="s">
        <v>535</v>
      </c>
      <c r="BF149" s="135" t="s">
        <v>535</v>
      </c>
      <c r="BG149" s="135" t="s">
        <v>535</v>
      </c>
      <c r="BH149" s="135" t="s">
        <v>535</v>
      </c>
      <c r="BI149" s="135" t="s">
        <v>535</v>
      </c>
      <c r="BJ149" s="135" t="s">
        <v>535</v>
      </c>
    </row>
    <row r="150" spans="1:62" s="129" customFormat="1" x14ac:dyDescent="0.25">
      <c r="A150" s="356"/>
      <c r="B150" s="213" t="s">
        <v>221</v>
      </c>
      <c r="C150" s="214" t="s">
        <v>222</v>
      </c>
      <c r="D150" s="215" t="s">
        <v>844</v>
      </c>
      <c r="E150" s="96">
        <v>0</v>
      </c>
      <c r="F150" s="96">
        <v>0</v>
      </c>
      <c r="G150" s="96">
        <v>0</v>
      </c>
      <c r="H150" s="96">
        <v>0</v>
      </c>
      <c r="I150" s="96">
        <v>0</v>
      </c>
      <c r="J150" s="96">
        <v>0</v>
      </c>
      <c r="K150" s="96">
        <v>0</v>
      </c>
      <c r="L150" s="96">
        <v>0</v>
      </c>
      <c r="M150" s="96">
        <v>0</v>
      </c>
      <c r="N150" s="96">
        <v>0</v>
      </c>
      <c r="O150" s="96">
        <v>0</v>
      </c>
      <c r="P150" s="96">
        <v>0</v>
      </c>
      <c r="Q150" s="96">
        <v>0</v>
      </c>
      <c r="R150" s="96">
        <v>0</v>
      </c>
      <c r="S150" s="96">
        <v>0</v>
      </c>
      <c r="T150" s="96">
        <v>0</v>
      </c>
      <c r="U150" s="96">
        <v>0</v>
      </c>
      <c r="V150" s="96">
        <v>0</v>
      </c>
      <c r="W150" s="96">
        <v>0</v>
      </c>
      <c r="X150" s="96">
        <v>0</v>
      </c>
      <c r="Y150" s="96">
        <v>0</v>
      </c>
      <c r="Z150" s="96">
        <v>0</v>
      </c>
      <c r="AA150" s="96">
        <v>0</v>
      </c>
      <c r="AB150" s="96">
        <v>0</v>
      </c>
      <c r="AC150" s="96">
        <v>0</v>
      </c>
      <c r="AD150" s="96">
        <v>0</v>
      </c>
      <c r="AE150" s="96">
        <v>0</v>
      </c>
      <c r="AF150" s="96">
        <v>0</v>
      </c>
      <c r="AG150" s="96">
        <v>0</v>
      </c>
      <c r="AH150" s="96">
        <v>0</v>
      </c>
      <c r="AI150" s="96">
        <v>0</v>
      </c>
      <c r="AJ150" s="96">
        <v>0</v>
      </c>
      <c r="AK150" s="96">
        <v>0</v>
      </c>
      <c r="AL150" s="99">
        <f t="shared" si="4"/>
        <v>0</v>
      </c>
      <c r="AM150" s="354"/>
      <c r="AR150" s="216">
        <v>1500</v>
      </c>
      <c r="AS150" s="216">
        <v>1506</v>
      </c>
      <c r="AT150" s="96">
        <f>+SUMIFS('[1]5'!$M:$M,'[1]5'!$C:$C,$AS150)</f>
        <v>0</v>
      </c>
      <c r="AU150" s="96">
        <f t="shared" si="5"/>
        <v>0</v>
      </c>
      <c r="AW150" s="135" t="s">
        <v>535</v>
      </c>
      <c r="AX150" s="135" t="s">
        <v>535</v>
      </c>
      <c r="AY150" s="135" t="s">
        <v>535</v>
      </c>
      <c r="AZ150" s="135" t="s">
        <v>535</v>
      </c>
      <c r="BA150" s="135" t="s">
        <v>535</v>
      </c>
      <c r="BB150" s="135" t="s">
        <v>535</v>
      </c>
      <c r="BC150" s="135" t="s">
        <v>535</v>
      </c>
      <c r="BD150" s="135" t="s">
        <v>535</v>
      </c>
      <c r="BE150" s="135" t="s">
        <v>535</v>
      </c>
      <c r="BF150" s="135" t="s">
        <v>535</v>
      </c>
      <c r="BG150" s="135" t="s">
        <v>535</v>
      </c>
      <c r="BH150" s="135" t="s">
        <v>535</v>
      </c>
      <c r="BI150" s="135" t="s">
        <v>535</v>
      </c>
      <c r="BJ150" s="135" t="s">
        <v>535</v>
      </c>
    </row>
    <row r="151" spans="1:62" s="129" customFormat="1" x14ac:dyDescent="0.25">
      <c r="A151" s="356"/>
      <c r="B151" s="213" t="s">
        <v>223</v>
      </c>
      <c r="C151" s="214" t="s">
        <v>224</v>
      </c>
      <c r="D151" s="215" t="s">
        <v>844</v>
      </c>
      <c r="E151" s="96">
        <v>0</v>
      </c>
      <c r="F151" s="96">
        <v>0</v>
      </c>
      <c r="G151" s="96">
        <v>0</v>
      </c>
      <c r="H151" s="96">
        <v>0</v>
      </c>
      <c r="I151" s="96">
        <v>0</v>
      </c>
      <c r="J151" s="96">
        <v>0</v>
      </c>
      <c r="K151" s="96">
        <v>0</v>
      </c>
      <c r="L151" s="96">
        <v>0</v>
      </c>
      <c r="M151" s="96">
        <v>0</v>
      </c>
      <c r="N151" s="96">
        <v>0</v>
      </c>
      <c r="O151" s="96">
        <v>0</v>
      </c>
      <c r="P151" s="96">
        <v>0</v>
      </c>
      <c r="Q151" s="96">
        <v>0</v>
      </c>
      <c r="R151" s="96">
        <v>0</v>
      </c>
      <c r="S151" s="96">
        <v>0</v>
      </c>
      <c r="T151" s="96">
        <v>0</v>
      </c>
      <c r="U151" s="96">
        <v>0</v>
      </c>
      <c r="V151" s="96">
        <v>0</v>
      </c>
      <c r="W151" s="96">
        <v>0</v>
      </c>
      <c r="X151" s="96">
        <v>0</v>
      </c>
      <c r="Y151" s="96">
        <v>0</v>
      </c>
      <c r="Z151" s="96">
        <v>0</v>
      </c>
      <c r="AA151" s="96">
        <v>0</v>
      </c>
      <c r="AB151" s="96">
        <v>0</v>
      </c>
      <c r="AC151" s="96">
        <v>0</v>
      </c>
      <c r="AD151" s="96">
        <v>0</v>
      </c>
      <c r="AE151" s="96">
        <v>0</v>
      </c>
      <c r="AF151" s="96">
        <v>0</v>
      </c>
      <c r="AG151" s="96">
        <v>0</v>
      </c>
      <c r="AH151" s="96">
        <v>0</v>
      </c>
      <c r="AI151" s="96">
        <v>0</v>
      </c>
      <c r="AJ151" s="96">
        <v>0</v>
      </c>
      <c r="AK151" s="96">
        <v>0</v>
      </c>
      <c r="AL151" s="99">
        <f t="shared" si="4"/>
        <v>0</v>
      </c>
      <c r="AM151" s="354"/>
      <c r="AR151" s="216">
        <v>1500</v>
      </c>
      <c r="AS151" s="216">
        <v>1507</v>
      </c>
      <c r="AT151" s="96">
        <f>+SUMIFS('[1]5'!$M:$M,'[1]5'!$C:$C,$AS151)</f>
        <v>0</v>
      </c>
      <c r="AU151" s="96">
        <f t="shared" si="5"/>
        <v>0</v>
      </c>
      <c r="AW151" s="135" t="s">
        <v>535</v>
      </c>
      <c r="AX151" s="135" t="s">
        <v>535</v>
      </c>
      <c r="AY151" s="135" t="s">
        <v>535</v>
      </c>
      <c r="AZ151" s="135" t="s">
        <v>535</v>
      </c>
      <c r="BA151" s="135" t="s">
        <v>535</v>
      </c>
      <c r="BB151" s="135" t="s">
        <v>535</v>
      </c>
      <c r="BC151" s="135" t="s">
        <v>535</v>
      </c>
      <c r="BD151" s="135" t="s">
        <v>535</v>
      </c>
      <c r="BE151" s="135" t="s">
        <v>535</v>
      </c>
      <c r="BF151" s="135" t="s">
        <v>535</v>
      </c>
      <c r="BG151" s="135" t="s">
        <v>535</v>
      </c>
      <c r="BH151" s="135" t="s">
        <v>535</v>
      </c>
      <c r="BI151" s="135" t="s">
        <v>535</v>
      </c>
      <c r="BJ151" s="135" t="s">
        <v>535</v>
      </c>
    </row>
    <row r="152" spans="1:62" s="129" customFormat="1" ht="25.5" x14ac:dyDescent="0.25">
      <c r="A152" s="356"/>
      <c r="B152" s="213" t="s">
        <v>225</v>
      </c>
      <c r="C152" s="214" t="s">
        <v>226</v>
      </c>
      <c r="D152" s="215" t="s">
        <v>902</v>
      </c>
      <c r="E152" s="96">
        <v>1.29</v>
      </c>
      <c r="F152" s="96">
        <v>0</v>
      </c>
      <c r="G152" s="96">
        <v>0</v>
      </c>
      <c r="H152" s="96">
        <v>0</v>
      </c>
      <c r="I152" s="96">
        <v>0</v>
      </c>
      <c r="J152" s="96">
        <v>0</v>
      </c>
      <c r="K152" s="96">
        <v>0</v>
      </c>
      <c r="L152" s="96">
        <v>0</v>
      </c>
      <c r="M152" s="96">
        <v>0</v>
      </c>
      <c r="N152" s="96">
        <v>0</v>
      </c>
      <c r="O152" s="96">
        <v>0</v>
      </c>
      <c r="P152" s="96">
        <v>0</v>
      </c>
      <c r="Q152" s="96">
        <v>0</v>
      </c>
      <c r="R152" s="96">
        <v>0</v>
      </c>
      <c r="S152" s="96">
        <v>0</v>
      </c>
      <c r="T152" s="96">
        <v>0</v>
      </c>
      <c r="U152" s="96">
        <v>0</v>
      </c>
      <c r="V152" s="96">
        <v>0</v>
      </c>
      <c r="W152" s="96">
        <v>0</v>
      </c>
      <c r="X152" s="96">
        <v>0</v>
      </c>
      <c r="Y152" s="96">
        <v>0</v>
      </c>
      <c r="Z152" s="96">
        <v>0</v>
      </c>
      <c r="AA152" s="96">
        <v>0</v>
      </c>
      <c r="AB152" s="96">
        <v>0</v>
      </c>
      <c r="AC152" s="96">
        <v>0</v>
      </c>
      <c r="AD152" s="96">
        <v>0</v>
      </c>
      <c r="AE152" s="96">
        <v>0</v>
      </c>
      <c r="AF152" s="96">
        <v>0</v>
      </c>
      <c r="AG152" s="96">
        <v>0</v>
      </c>
      <c r="AH152" s="96">
        <v>0</v>
      </c>
      <c r="AI152" s="96">
        <v>0</v>
      </c>
      <c r="AJ152" s="96">
        <v>0</v>
      </c>
      <c r="AK152" s="96">
        <v>0</v>
      </c>
      <c r="AL152" s="99">
        <f t="shared" si="4"/>
        <v>1.29</v>
      </c>
      <c r="AM152" s="354"/>
      <c r="AR152" s="216">
        <v>1500</v>
      </c>
      <c r="AS152" s="216">
        <v>1508</v>
      </c>
      <c r="AT152" s="96">
        <f>+SUMIFS('[1]5'!$M:$M,'[1]5'!$C:$C,$AS152)</f>
        <v>1.29</v>
      </c>
      <c r="AU152" s="96">
        <f t="shared" si="5"/>
        <v>0</v>
      </c>
      <c r="AW152" s="135" t="s">
        <v>535</v>
      </c>
      <c r="AX152" s="135" t="s">
        <v>535</v>
      </c>
      <c r="AY152" s="135" t="s">
        <v>535</v>
      </c>
      <c r="AZ152" s="135" t="s">
        <v>535</v>
      </c>
      <c r="BA152" s="135" t="s">
        <v>535</v>
      </c>
      <c r="BB152" s="135" t="s">
        <v>535</v>
      </c>
      <c r="BC152" s="135" t="s">
        <v>535</v>
      </c>
      <c r="BD152" s="135" t="s">
        <v>535</v>
      </c>
      <c r="BE152" s="135" t="s">
        <v>535</v>
      </c>
      <c r="BF152" s="135" t="s">
        <v>535</v>
      </c>
      <c r="BG152" s="135" t="s">
        <v>535</v>
      </c>
      <c r="BH152" s="135" t="s">
        <v>535</v>
      </c>
      <c r="BI152" s="135" t="s">
        <v>535</v>
      </c>
      <c r="BJ152" s="135" t="s">
        <v>535</v>
      </c>
    </row>
    <row r="153" spans="1:62" s="129" customFormat="1" x14ac:dyDescent="0.25">
      <c r="A153" s="356"/>
      <c r="B153" s="213" t="s">
        <v>227</v>
      </c>
      <c r="C153" s="214" t="s">
        <v>689</v>
      </c>
      <c r="D153" s="215" t="s">
        <v>844</v>
      </c>
      <c r="E153" s="96">
        <v>0</v>
      </c>
      <c r="F153" s="96">
        <v>0</v>
      </c>
      <c r="G153" s="96">
        <v>0</v>
      </c>
      <c r="H153" s="96">
        <v>0</v>
      </c>
      <c r="I153" s="96">
        <v>0</v>
      </c>
      <c r="J153" s="96">
        <v>0</v>
      </c>
      <c r="K153" s="96">
        <v>0</v>
      </c>
      <c r="L153" s="96">
        <v>0</v>
      </c>
      <c r="M153" s="96">
        <v>0</v>
      </c>
      <c r="N153" s="96">
        <v>0</v>
      </c>
      <c r="O153" s="96">
        <v>0</v>
      </c>
      <c r="P153" s="96">
        <v>0</v>
      </c>
      <c r="Q153" s="96">
        <v>0</v>
      </c>
      <c r="R153" s="96">
        <v>0</v>
      </c>
      <c r="S153" s="96">
        <v>0</v>
      </c>
      <c r="T153" s="96">
        <v>0</v>
      </c>
      <c r="U153" s="96">
        <v>0</v>
      </c>
      <c r="V153" s="96">
        <v>0</v>
      </c>
      <c r="W153" s="96">
        <v>0</v>
      </c>
      <c r="X153" s="96">
        <v>0</v>
      </c>
      <c r="Y153" s="96">
        <v>0</v>
      </c>
      <c r="Z153" s="96">
        <v>0</v>
      </c>
      <c r="AA153" s="96">
        <v>0</v>
      </c>
      <c r="AB153" s="96">
        <v>0</v>
      </c>
      <c r="AC153" s="96">
        <v>0</v>
      </c>
      <c r="AD153" s="96">
        <v>0</v>
      </c>
      <c r="AE153" s="96">
        <v>0</v>
      </c>
      <c r="AF153" s="96">
        <v>0</v>
      </c>
      <c r="AG153" s="96">
        <v>0</v>
      </c>
      <c r="AH153" s="96">
        <v>0</v>
      </c>
      <c r="AI153" s="96">
        <v>0</v>
      </c>
      <c r="AJ153" s="96">
        <v>0</v>
      </c>
      <c r="AK153" s="96">
        <v>0</v>
      </c>
      <c r="AL153" s="99">
        <f t="shared" si="4"/>
        <v>0</v>
      </c>
      <c r="AM153" s="354"/>
      <c r="AR153" s="216">
        <v>1500</v>
      </c>
      <c r="AS153" s="216">
        <v>1509</v>
      </c>
      <c r="AT153" s="96">
        <f>+SUMIFS('[1]5'!$M:$M,'[1]5'!$C:$C,$AS153)</f>
        <v>0</v>
      </c>
      <c r="AU153" s="96">
        <f t="shared" si="5"/>
        <v>0</v>
      </c>
      <c r="AW153" s="135" t="s">
        <v>535</v>
      </c>
      <c r="AX153" s="135" t="s">
        <v>535</v>
      </c>
      <c r="AY153" s="135" t="s">
        <v>535</v>
      </c>
      <c r="AZ153" s="135" t="s">
        <v>535</v>
      </c>
      <c r="BA153" s="135" t="s">
        <v>535</v>
      </c>
      <c r="BB153" s="135" t="s">
        <v>535</v>
      </c>
      <c r="BC153" s="135" t="s">
        <v>535</v>
      </c>
      <c r="BD153" s="135" t="s">
        <v>535</v>
      </c>
      <c r="BE153" s="135" t="s">
        <v>535</v>
      </c>
      <c r="BF153" s="135" t="s">
        <v>535</v>
      </c>
      <c r="BG153" s="135" t="s">
        <v>535</v>
      </c>
      <c r="BH153" s="135" t="s">
        <v>535</v>
      </c>
      <c r="BI153" s="135" t="s">
        <v>535</v>
      </c>
      <c r="BJ153" s="135" t="s">
        <v>535</v>
      </c>
    </row>
    <row r="154" spans="1:62" s="129" customFormat="1" x14ac:dyDescent="0.25">
      <c r="A154" s="356"/>
      <c r="B154" s="213" t="s">
        <v>228</v>
      </c>
      <c r="C154" s="214" t="s">
        <v>229</v>
      </c>
      <c r="D154" s="215" t="s">
        <v>844</v>
      </c>
      <c r="E154" s="96">
        <v>0</v>
      </c>
      <c r="F154" s="96">
        <v>0</v>
      </c>
      <c r="G154" s="96">
        <v>0</v>
      </c>
      <c r="H154" s="96">
        <v>0</v>
      </c>
      <c r="I154" s="96">
        <v>0</v>
      </c>
      <c r="J154" s="96">
        <v>0</v>
      </c>
      <c r="K154" s="96">
        <v>0</v>
      </c>
      <c r="L154" s="96">
        <v>0</v>
      </c>
      <c r="M154" s="96">
        <v>0</v>
      </c>
      <c r="N154" s="96">
        <v>0</v>
      </c>
      <c r="O154" s="96">
        <v>0</v>
      </c>
      <c r="P154" s="96">
        <v>0</v>
      </c>
      <c r="Q154" s="96">
        <v>0</v>
      </c>
      <c r="R154" s="96">
        <v>0</v>
      </c>
      <c r="S154" s="96">
        <v>0</v>
      </c>
      <c r="T154" s="96">
        <v>0</v>
      </c>
      <c r="U154" s="96">
        <v>0</v>
      </c>
      <c r="V154" s="96">
        <v>0</v>
      </c>
      <c r="W154" s="96">
        <v>0</v>
      </c>
      <c r="X154" s="96">
        <v>0</v>
      </c>
      <c r="Y154" s="96">
        <v>0</v>
      </c>
      <c r="Z154" s="96">
        <v>0</v>
      </c>
      <c r="AA154" s="96">
        <v>0</v>
      </c>
      <c r="AB154" s="96">
        <v>0</v>
      </c>
      <c r="AC154" s="96">
        <v>0</v>
      </c>
      <c r="AD154" s="96">
        <v>0</v>
      </c>
      <c r="AE154" s="96">
        <v>0</v>
      </c>
      <c r="AF154" s="96">
        <v>0</v>
      </c>
      <c r="AG154" s="96">
        <v>0</v>
      </c>
      <c r="AH154" s="96">
        <v>0</v>
      </c>
      <c r="AI154" s="96">
        <v>0</v>
      </c>
      <c r="AJ154" s="96">
        <v>0</v>
      </c>
      <c r="AK154" s="96">
        <v>0</v>
      </c>
      <c r="AL154" s="99">
        <f t="shared" si="4"/>
        <v>0</v>
      </c>
      <c r="AM154" s="354"/>
      <c r="AR154" s="216">
        <v>1500</v>
      </c>
      <c r="AS154" s="216">
        <v>1510</v>
      </c>
      <c r="AT154" s="96">
        <f>+SUMIFS('[1]5'!$M:$M,'[1]5'!$C:$C,$AS154)</f>
        <v>0</v>
      </c>
      <c r="AU154" s="96">
        <f t="shared" si="5"/>
        <v>0</v>
      </c>
      <c r="AW154" s="135" t="s">
        <v>535</v>
      </c>
      <c r="AX154" s="135" t="s">
        <v>535</v>
      </c>
      <c r="AY154" s="135" t="s">
        <v>535</v>
      </c>
      <c r="AZ154" s="135" t="s">
        <v>535</v>
      </c>
      <c r="BA154" s="135" t="s">
        <v>535</v>
      </c>
      <c r="BB154" s="135" t="s">
        <v>535</v>
      </c>
      <c r="BC154" s="135" t="s">
        <v>535</v>
      </c>
      <c r="BD154" s="135" t="s">
        <v>535</v>
      </c>
      <c r="BE154" s="135" t="s">
        <v>535</v>
      </c>
      <c r="BF154" s="135" t="s">
        <v>535</v>
      </c>
      <c r="BG154" s="135" t="s">
        <v>535</v>
      </c>
      <c r="BH154" s="135" t="s">
        <v>535</v>
      </c>
      <c r="BI154" s="135" t="s">
        <v>535</v>
      </c>
      <c r="BJ154" s="135" t="s">
        <v>535</v>
      </c>
    </row>
    <row r="155" spans="1:62" s="129" customFormat="1" x14ac:dyDescent="0.25">
      <c r="A155" s="356"/>
      <c r="B155" s="213" t="s">
        <v>230</v>
      </c>
      <c r="C155" s="214" t="s">
        <v>231</v>
      </c>
      <c r="D155" s="215" t="s">
        <v>844</v>
      </c>
      <c r="E155" s="96">
        <v>0</v>
      </c>
      <c r="F155" s="96">
        <v>0</v>
      </c>
      <c r="G155" s="96">
        <v>0</v>
      </c>
      <c r="H155" s="96">
        <v>0</v>
      </c>
      <c r="I155" s="96">
        <v>0</v>
      </c>
      <c r="J155" s="96">
        <v>0</v>
      </c>
      <c r="K155" s="96">
        <v>0</v>
      </c>
      <c r="L155" s="96">
        <v>0</v>
      </c>
      <c r="M155" s="96">
        <v>0</v>
      </c>
      <c r="N155" s="96">
        <v>0</v>
      </c>
      <c r="O155" s="96">
        <v>0</v>
      </c>
      <c r="P155" s="96">
        <v>0</v>
      </c>
      <c r="Q155" s="96">
        <v>0</v>
      </c>
      <c r="R155" s="96">
        <v>0</v>
      </c>
      <c r="S155" s="96">
        <v>0</v>
      </c>
      <c r="T155" s="96">
        <v>0</v>
      </c>
      <c r="U155" s="96">
        <v>0</v>
      </c>
      <c r="V155" s="96">
        <v>0</v>
      </c>
      <c r="W155" s="96">
        <v>0</v>
      </c>
      <c r="X155" s="96">
        <v>0</v>
      </c>
      <c r="Y155" s="96">
        <v>0</v>
      </c>
      <c r="Z155" s="96">
        <v>0</v>
      </c>
      <c r="AA155" s="96">
        <v>0</v>
      </c>
      <c r="AB155" s="96">
        <v>0</v>
      </c>
      <c r="AC155" s="96">
        <v>0</v>
      </c>
      <c r="AD155" s="96">
        <v>0</v>
      </c>
      <c r="AE155" s="96">
        <v>0</v>
      </c>
      <c r="AF155" s="96">
        <v>0</v>
      </c>
      <c r="AG155" s="96">
        <v>0</v>
      </c>
      <c r="AH155" s="96">
        <v>0</v>
      </c>
      <c r="AI155" s="96">
        <v>0</v>
      </c>
      <c r="AJ155" s="96">
        <v>0</v>
      </c>
      <c r="AK155" s="96">
        <v>0</v>
      </c>
      <c r="AL155" s="99">
        <f t="shared" si="4"/>
        <v>0</v>
      </c>
      <c r="AM155" s="354"/>
      <c r="AR155" s="216">
        <v>1500</v>
      </c>
      <c r="AS155" s="216">
        <v>1511</v>
      </c>
      <c r="AT155" s="96">
        <f>+SUMIFS('[1]5'!$M:$M,'[1]5'!$C:$C,$AS155)</f>
        <v>0</v>
      </c>
      <c r="AU155" s="96">
        <f t="shared" si="5"/>
        <v>0</v>
      </c>
      <c r="AW155" s="135" t="s">
        <v>535</v>
      </c>
      <c r="AX155" s="135" t="s">
        <v>535</v>
      </c>
      <c r="AY155" s="135" t="s">
        <v>535</v>
      </c>
      <c r="AZ155" s="135" t="s">
        <v>535</v>
      </c>
      <c r="BA155" s="135" t="s">
        <v>535</v>
      </c>
      <c r="BB155" s="135" t="s">
        <v>535</v>
      </c>
      <c r="BC155" s="135" t="s">
        <v>535</v>
      </c>
      <c r="BD155" s="135" t="s">
        <v>535</v>
      </c>
      <c r="BE155" s="135" t="s">
        <v>535</v>
      </c>
      <c r="BF155" s="135" t="s">
        <v>535</v>
      </c>
      <c r="BG155" s="135" t="s">
        <v>535</v>
      </c>
      <c r="BH155" s="135" t="s">
        <v>535</v>
      </c>
      <c r="BI155" s="135" t="s">
        <v>535</v>
      </c>
      <c r="BJ155" s="135" t="s">
        <v>535</v>
      </c>
    </row>
    <row r="156" spans="1:62" s="129" customFormat="1" x14ac:dyDescent="0.25">
      <c r="A156" s="356"/>
      <c r="B156" s="213" t="s">
        <v>232</v>
      </c>
      <c r="C156" s="214" t="s">
        <v>233</v>
      </c>
      <c r="D156" s="215" t="s">
        <v>903</v>
      </c>
      <c r="E156" s="96">
        <v>7903.61</v>
      </c>
      <c r="F156" s="96">
        <v>0</v>
      </c>
      <c r="G156" s="96">
        <v>0</v>
      </c>
      <c r="H156" s="96">
        <v>0</v>
      </c>
      <c r="I156" s="96">
        <v>0</v>
      </c>
      <c r="J156" s="96">
        <v>0</v>
      </c>
      <c r="K156" s="96">
        <v>0</v>
      </c>
      <c r="L156" s="96">
        <v>0</v>
      </c>
      <c r="M156" s="96">
        <v>0</v>
      </c>
      <c r="N156" s="96">
        <v>0</v>
      </c>
      <c r="O156" s="96">
        <v>0</v>
      </c>
      <c r="P156" s="96">
        <v>0</v>
      </c>
      <c r="Q156" s="96">
        <v>276</v>
      </c>
      <c r="R156" s="96">
        <v>0</v>
      </c>
      <c r="S156" s="96">
        <v>0</v>
      </c>
      <c r="T156" s="96">
        <v>0</v>
      </c>
      <c r="U156" s="96">
        <v>0</v>
      </c>
      <c r="V156" s="96">
        <v>0</v>
      </c>
      <c r="W156" s="96">
        <v>0</v>
      </c>
      <c r="X156" s="96">
        <v>0</v>
      </c>
      <c r="Y156" s="96">
        <v>0</v>
      </c>
      <c r="Z156" s="96">
        <v>0</v>
      </c>
      <c r="AA156" s="96">
        <v>0</v>
      </c>
      <c r="AB156" s="96">
        <v>0</v>
      </c>
      <c r="AC156" s="96">
        <v>0</v>
      </c>
      <c r="AD156" s="96">
        <v>0</v>
      </c>
      <c r="AE156" s="96">
        <v>0</v>
      </c>
      <c r="AF156" s="96">
        <v>0</v>
      </c>
      <c r="AG156" s="96">
        <v>0</v>
      </c>
      <c r="AH156" s="96">
        <v>0</v>
      </c>
      <c r="AI156" s="96">
        <v>0</v>
      </c>
      <c r="AJ156" s="96">
        <v>0</v>
      </c>
      <c r="AK156" s="96">
        <v>0</v>
      </c>
      <c r="AL156" s="99">
        <f t="shared" si="4"/>
        <v>8179.61</v>
      </c>
      <c r="AM156" s="354"/>
      <c r="AR156" s="216">
        <v>1500</v>
      </c>
      <c r="AS156" s="216">
        <v>1512</v>
      </c>
      <c r="AT156" s="96">
        <f>+SUMIFS('[1]5'!$M:$M,'[1]5'!$C:$C,$AS156)</f>
        <v>8179.61</v>
      </c>
      <c r="AU156" s="96">
        <f t="shared" si="5"/>
        <v>0</v>
      </c>
      <c r="AW156" s="135" t="s">
        <v>535</v>
      </c>
      <c r="AX156" s="135" t="s">
        <v>535</v>
      </c>
      <c r="AY156" s="135" t="s">
        <v>535</v>
      </c>
      <c r="AZ156" s="135" t="s">
        <v>535</v>
      </c>
      <c r="BA156" s="135" t="s">
        <v>535</v>
      </c>
      <c r="BB156" s="135" t="s">
        <v>535</v>
      </c>
      <c r="BC156" s="135" t="s">
        <v>535</v>
      </c>
      <c r="BD156" s="135" t="s">
        <v>535</v>
      </c>
      <c r="BE156" s="135" t="s">
        <v>535</v>
      </c>
      <c r="BF156" s="135" t="s">
        <v>535</v>
      </c>
      <c r="BG156" s="135" t="s">
        <v>535</v>
      </c>
      <c r="BH156" s="135" t="s">
        <v>535</v>
      </c>
      <c r="BI156" s="135" t="s">
        <v>535</v>
      </c>
      <c r="BJ156" s="135" t="s">
        <v>535</v>
      </c>
    </row>
    <row r="157" spans="1:62" s="129" customFormat="1" x14ac:dyDescent="0.25">
      <c r="A157" s="356"/>
      <c r="B157" s="213" t="s">
        <v>234</v>
      </c>
      <c r="C157" s="214" t="s">
        <v>235</v>
      </c>
      <c r="D157" s="215" t="s">
        <v>844</v>
      </c>
      <c r="E157" s="96">
        <v>0</v>
      </c>
      <c r="F157" s="96">
        <v>0</v>
      </c>
      <c r="G157" s="96">
        <v>0</v>
      </c>
      <c r="H157" s="96">
        <v>0</v>
      </c>
      <c r="I157" s="96">
        <v>0</v>
      </c>
      <c r="J157" s="96">
        <v>0</v>
      </c>
      <c r="K157" s="96">
        <v>0</v>
      </c>
      <c r="L157" s="96">
        <v>0</v>
      </c>
      <c r="M157" s="96">
        <v>0</v>
      </c>
      <c r="N157" s="96">
        <v>0</v>
      </c>
      <c r="O157" s="96">
        <v>0</v>
      </c>
      <c r="P157" s="96">
        <v>0</v>
      </c>
      <c r="Q157" s="96">
        <v>0</v>
      </c>
      <c r="R157" s="96">
        <v>0</v>
      </c>
      <c r="S157" s="96">
        <v>0</v>
      </c>
      <c r="T157" s="96">
        <v>0</v>
      </c>
      <c r="U157" s="96">
        <v>0</v>
      </c>
      <c r="V157" s="96">
        <v>0</v>
      </c>
      <c r="W157" s="96">
        <v>0</v>
      </c>
      <c r="X157" s="96">
        <v>0</v>
      </c>
      <c r="Y157" s="96">
        <v>0</v>
      </c>
      <c r="Z157" s="96">
        <v>0</v>
      </c>
      <c r="AA157" s="96">
        <v>0</v>
      </c>
      <c r="AB157" s="96">
        <v>0</v>
      </c>
      <c r="AC157" s="96">
        <v>0</v>
      </c>
      <c r="AD157" s="96">
        <v>0</v>
      </c>
      <c r="AE157" s="96">
        <v>0</v>
      </c>
      <c r="AF157" s="96">
        <v>0</v>
      </c>
      <c r="AG157" s="96">
        <v>0</v>
      </c>
      <c r="AH157" s="96">
        <v>0</v>
      </c>
      <c r="AI157" s="96">
        <v>0</v>
      </c>
      <c r="AJ157" s="96">
        <v>0</v>
      </c>
      <c r="AK157" s="96">
        <v>0</v>
      </c>
      <c r="AL157" s="99">
        <f t="shared" si="4"/>
        <v>0</v>
      </c>
      <c r="AM157" s="354"/>
      <c r="AR157" s="216">
        <v>1500</v>
      </c>
      <c r="AS157" s="216">
        <v>1513</v>
      </c>
      <c r="AT157" s="96">
        <f>+SUMIFS('[1]5'!$M:$M,'[1]5'!$C:$C,$AS157)</f>
        <v>0</v>
      </c>
      <c r="AU157" s="96">
        <f t="shared" si="5"/>
        <v>0</v>
      </c>
      <c r="AW157" s="135" t="s">
        <v>535</v>
      </c>
      <c r="AX157" s="135" t="s">
        <v>535</v>
      </c>
      <c r="AY157" s="135" t="s">
        <v>535</v>
      </c>
      <c r="AZ157" s="135" t="s">
        <v>535</v>
      </c>
      <c r="BA157" s="135" t="s">
        <v>535</v>
      </c>
      <c r="BB157" s="135" t="s">
        <v>535</v>
      </c>
      <c r="BC157" s="135" t="s">
        <v>535</v>
      </c>
      <c r="BD157" s="135" t="s">
        <v>535</v>
      </c>
      <c r="BE157" s="135" t="s">
        <v>535</v>
      </c>
      <c r="BF157" s="135" t="s">
        <v>535</v>
      </c>
      <c r="BG157" s="135" t="s">
        <v>535</v>
      </c>
      <c r="BH157" s="135" t="s">
        <v>535</v>
      </c>
      <c r="BI157" s="135" t="s">
        <v>535</v>
      </c>
      <c r="BJ157" s="135" t="s">
        <v>535</v>
      </c>
    </row>
    <row r="158" spans="1:62" s="129" customFormat="1" x14ac:dyDescent="0.25">
      <c r="A158" s="356"/>
      <c r="B158" s="213" t="s">
        <v>236</v>
      </c>
      <c r="C158" s="214" t="s">
        <v>235</v>
      </c>
      <c r="D158" s="215" t="s">
        <v>844</v>
      </c>
      <c r="E158" s="96">
        <v>0</v>
      </c>
      <c r="F158" s="96">
        <v>0</v>
      </c>
      <c r="G158" s="96">
        <v>0</v>
      </c>
      <c r="H158" s="96">
        <v>0</v>
      </c>
      <c r="I158" s="96">
        <v>0</v>
      </c>
      <c r="J158" s="96">
        <v>0</v>
      </c>
      <c r="K158" s="96">
        <v>0</v>
      </c>
      <c r="L158" s="96">
        <v>0</v>
      </c>
      <c r="M158" s="96">
        <v>0</v>
      </c>
      <c r="N158" s="96">
        <v>0</v>
      </c>
      <c r="O158" s="96">
        <v>0</v>
      </c>
      <c r="P158" s="96">
        <v>0</v>
      </c>
      <c r="Q158" s="96">
        <v>0</v>
      </c>
      <c r="R158" s="96">
        <v>0</v>
      </c>
      <c r="S158" s="96">
        <v>0</v>
      </c>
      <c r="T158" s="96">
        <v>0</v>
      </c>
      <c r="U158" s="96">
        <v>0</v>
      </c>
      <c r="V158" s="96">
        <v>0</v>
      </c>
      <c r="W158" s="96">
        <v>0</v>
      </c>
      <c r="X158" s="96">
        <v>0</v>
      </c>
      <c r="Y158" s="96">
        <v>0</v>
      </c>
      <c r="Z158" s="96">
        <v>0</v>
      </c>
      <c r="AA158" s="96">
        <v>0</v>
      </c>
      <c r="AB158" s="96">
        <v>0</v>
      </c>
      <c r="AC158" s="96">
        <v>0</v>
      </c>
      <c r="AD158" s="96">
        <v>0</v>
      </c>
      <c r="AE158" s="96">
        <v>0</v>
      </c>
      <c r="AF158" s="96">
        <v>0</v>
      </c>
      <c r="AG158" s="96">
        <v>0</v>
      </c>
      <c r="AH158" s="96">
        <v>0</v>
      </c>
      <c r="AI158" s="96">
        <v>0</v>
      </c>
      <c r="AJ158" s="96">
        <v>0</v>
      </c>
      <c r="AK158" s="96">
        <v>0</v>
      </c>
      <c r="AL158" s="99">
        <f t="shared" si="4"/>
        <v>0</v>
      </c>
      <c r="AM158" s="354"/>
      <c r="AR158" s="216">
        <v>1500</v>
      </c>
      <c r="AS158" s="216">
        <v>1514</v>
      </c>
      <c r="AT158" s="96">
        <f>+SUMIFS('[1]5'!$M:$M,'[1]5'!$C:$C,$AS158)</f>
        <v>0</v>
      </c>
      <c r="AU158" s="96">
        <f t="shared" si="5"/>
        <v>0</v>
      </c>
      <c r="AW158" s="135" t="s">
        <v>535</v>
      </c>
      <c r="AX158" s="135" t="s">
        <v>535</v>
      </c>
      <c r="AY158" s="135" t="s">
        <v>535</v>
      </c>
      <c r="AZ158" s="135" t="s">
        <v>535</v>
      </c>
      <c r="BA158" s="135" t="s">
        <v>535</v>
      </c>
      <c r="BB158" s="135" t="s">
        <v>535</v>
      </c>
      <c r="BC158" s="135" t="s">
        <v>535</v>
      </c>
      <c r="BD158" s="135" t="s">
        <v>535</v>
      </c>
      <c r="BE158" s="135" t="s">
        <v>535</v>
      </c>
      <c r="BF158" s="135" t="s">
        <v>535</v>
      </c>
      <c r="BG158" s="135" t="s">
        <v>535</v>
      </c>
      <c r="BH158" s="135" t="s">
        <v>535</v>
      </c>
      <c r="BI158" s="135" t="s">
        <v>535</v>
      </c>
      <c r="BJ158" s="135" t="s">
        <v>535</v>
      </c>
    </row>
    <row r="159" spans="1:62" s="129" customFormat="1" ht="63.75" x14ac:dyDescent="0.25">
      <c r="A159" s="356"/>
      <c r="B159" s="213" t="s">
        <v>690</v>
      </c>
      <c r="C159" s="214" t="s">
        <v>691</v>
      </c>
      <c r="D159" s="215" t="s">
        <v>904</v>
      </c>
      <c r="E159" s="96">
        <v>22515.22</v>
      </c>
      <c r="F159" s="96">
        <v>0</v>
      </c>
      <c r="G159" s="96">
        <v>0</v>
      </c>
      <c r="H159" s="96">
        <v>0</v>
      </c>
      <c r="I159" s="96">
        <v>0</v>
      </c>
      <c r="J159" s="96">
        <v>0</v>
      </c>
      <c r="K159" s="96">
        <v>0</v>
      </c>
      <c r="L159" s="96">
        <v>0</v>
      </c>
      <c r="M159" s="96">
        <v>0</v>
      </c>
      <c r="N159" s="96">
        <v>0</v>
      </c>
      <c r="O159" s="96">
        <v>0</v>
      </c>
      <c r="P159" s="96">
        <v>0</v>
      </c>
      <c r="Q159" s="96">
        <v>0</v>
      </c>
      <c r="R159" s="96">
        <v>0</v>
      </c>
      <c r="S159" s="96">
        <v>0</v>
      </c>
      <c r="T159" s="96">
        <v>0</v>
      </c>
      <c r="U159" s="96">
        <v>0</v>
      </c>
      <c r="V159" s="96">
        <v>0</v>
      </c>
      <c r="W159" s="96">
        <v>0</v>
      </c>
      <c r="X159" s="96">
        <v>0</v>
      </c>
      <c r="Y159" s="96">
        <v>0</v>
      </c>
      <c r="Z159" s="96">
        <v>0</v>
      </c>
      <c r="AA159" s="96">
        <v>0</v>
      </c>
      <c r="AB159" s="96">
        <v>0</v>
      </c>
      <c r="AC159" s="96">
        <v>0</v>
      </c>
      <c r="AD159" s="96">
        <v>0</v>
      </c>
      <c r="AE159" s="96">
        <v>0</v>
      </c>
      <c r="AF159" s="96">
        <v>0</v>
      </c>
      <c r="AG159" s="96">
        <v>0</v>
      </c>
      <c r="AH159" s="96">
        <v>0</v>
      </c>
      <c r="AI159" s="96">
        <v>0</v>
      </c>
      <c r="AJ159" s="96">
        <v>0</v>
      </c>
      <c r="AK159" s="96">
        <v>0</v>
      </c>
      <c r="AL159" s="99">
        <f t="shared" si="4"/>
        <v>22515.22</v>
      </c>
      <c r="AM159" s="354"/>
      <c r="AR159" s="216">
        <v>1500</v>
      </c>
      <c r="AS159" s="216">
        <v>1515</v>
      </c>
      <c r="AT159" s="96">
        <f>+SUMIFS('[1]5'!$M:$M,'[1]5'!$C:$C,$AS159)</f>
        <v>22515.22</v>
      </c>
      <c r="AU159" s="96">
        <f t="shared" si="5"/>
        <v>0</v>
      </c>
      <c r="AW159" s="135" t="s">
        <v>535</v>
      </c>
      <c r="AX159" s="135" t="s">
        <v>535</v>
      </c>
      <c r="AY159" s="135" t="s">
        <v>535</v>
      </c>
      <c r="AZ159" s="135" t="s">
        <v>535</v>
      </c>
      <c r="BA159" s="135" t="s">
        <v>535</v>
      </c>
      <c r="BB159" s="135" t="s">
        <v>535</v>
      </c>
      <c r="BC159" s="135" t="s">
        <v>535</v>
      </c>
      <c r="BD159" s="135" t="s">
        <v>535</v>
      </c>
      <c r="BE159" s="135" t="s">
        <v>535</v>
      </c>
      <c r="BF159" s="135" t="s">
        <v>535</v>
      </c>
      <c r="BG159" s="135" t="s">
        <v>535</v>
      </c>
      <c r="BH159" s="135" t="s">
        <v>535</v>
      </c>
      <c r="BI159" s="135" t="s">
        <v>535</v>
      </c>
      <c r="BJ159" s="135" t="s">
        <v>535</v>
      </c>
    </row>
    <row r="160" spans="1:62" s="129" customFormat="1" ht="51.75" thickBot="1" x14ac:dyDescent="0.3">
      <c r="A160" s="356"/>
      <c r="B160" s="213" t="s">
        <v>692</v>
      </c>
      <c r="C160" s="214" t="s">
        <v>693</v>
      </c>
      <c r="D160" s="215" t="s">
        <v>905</v>
      </c>
      <c r="E160" s="96">
        <v>72580.77</v>
      </c>
      <c r="F160" s="96">
        <v>0</v>
      </c>
      <c r="G160" s="96">
        <v>0</v>
      </c>
      <c r="H160" s="96">
        <v>0</v>
      </c>
      <c r="I160" s="96">
        <v>0</v>
      </c>
      <c r="J160" s="96">
        <v>0</v>
      </c>
      <c r="K160" s="96">
        <v>4280.9699999999993</v>
      </c>
      <c r="L160" s="96">
        <v>0</v>
      </c>
      <c r="M160" s="96">
        <v>0</v>
      </c>
      <c r="N160" s="96">
        <v>0</v>
      </c>
      <c r="O160" s="96">
        <v>0</v>
      </c>
      <c r="P160" s="96">
        <v>40.93</v>
      </c>
      <c r="Q160" s="96">
        <v>0</v>
      </c>
      <c r="R160" s="96">
        <v>0</v>
      </c>
      <c r="S160" s="96">
        <v>0</v>
      </c>
      <c r="T160" s="96">
        <v>0</v>
      </c>
      <c r="U160" s="96">
        <v>0</v>
      </c>
      <c r="V160" s="96">
        <v>0</v>
      </c>
      <c r="W160" s="96">
        <v>0</v>
      </c>
      <c r="X160" s="96">
        <v>0</v>
      </c>
      <c r="Y160" s="96">
        <v>0</v>
      </c>
      <c r="Z160" s="96">
        <v>0</v>
      </c>
      <c r="AA160" s="96">
        <v>0</v>
      </c>
      <c r="AB160" s="96">
        <v>0</v>
      </c>
      <c r="AC160" s="96">
        <v>0</v>
      </c>
      <c r="AD160" s="96">
        <v>0</v>
      </c>
      <c r="AE160" s="96">
        <v>0</v>
      </c>
      <c r="AF160" s="96">
        <v>0</v>
      </c>
      <c r="AG160" s="96">
        <v>0</v>
      </c>
      <c r="AH160" s="96">
        <v>0</v>
      </c>
      <c r="AI160" s="96">
        <v>0</v>
      </c>
      <c r="AJ160" s="96">
        <v>0</v>
      </c>
      <c r="AK160" s="96">
        <v>0</v>
      </c>
      <c r="AL160" s="99">
        <f t="shared" si="4"/>
        <v>76902.67</v>
      </c>
      <c r="AM160" s="355"/>
      <c r="AR160" s="216">
        <v>1500</v>
      </c>
      <c r="AS160" s="216">
        <v>1516</v>
      </c>
      <c r="AT160" s="96">
        <f>+SUMIFS('[1]5'!$M:$M,'[1]5'!$C:$C,$AS160)</f>
        <v>76902.67</v>
      </c>
      <c r="AU160" s="96">
        <f>+AT160-AL160</f>
        <v>0</v>
      </c>
      <c r="AW160" s="135" t="s">
        <v>535</v>
      </c>
      <c r="AX160" s="135" t="s">
        <v>535</v>
      </c>
      <c r="AY160" s="135" t="s">
        <v>535</v>
      </c>
      <c r="AZ160" s="135" t="s">
        <v>535</v>
      </c>
      <c r="BA160" s="135" t="s">
        <v>535</v>
      </c>
      <c r="BB160" s="135" t="s">
        <v>535</v>
      </c>
      <c r="BC160" s="135" t="s">
        <v>535</v>
      </c>
      <c r="BD160" s="135" t="s">
        <v>535</v>
      </c>
      <c r="BE160" s="135" t="s">
        <v>535</v>
      </c>
      <c r="BF160" s="135" t="s">
        <v>535</v>
      </c>
      <c r="BG160" s="135" t="s">
        <v>535</v>
      </c>
      <c r="BH160" s="135" t="s">
        <v>535</v>
      </c>
      <c r="BI160" s="135" t="s">
        <v>535</v>
      </c>
      <c r="BJ160" s="135" t="s">
        <v>535</v>
      </c>
    </row>
    <row r="161" spans="1:48" ht="13.5" thickTop="1" x14ac:dyDescent="0.2">
      <c r="A161" s="379" t="s">
        <v>735</v>
      </c>
      <c r="B161" s="227" t="s">
        <v>238</v>
      </c>
      <c r="C161" s="228" t="s">
        <v>239</v>
      </c>
      <c r="D161" s="82" t="s">
        <v>953</v>
      </c>
      <c r="E161" s="87">
        <v>341.33000000000004</v>
      </c>
      <c r="F161" s="87" t="s">
        <v>22</v>
      </c>
      <c r="G161" s="87" t="s">
        <v>22</v>
      </c>
      <c r="H161" s="87">
        <v>0</v>
      </c>
      <c r="I161" s="229">
        <v>0</v>
      </c>
      <c r="J161" s="229">
        <v>0</v>
      </c>
      <c r="K161" s="101">
        <v>868.57</v>
      </c>
      <c r="L161" s="101">
        <v>0</v>
      </c>
      <c r="M161" s="101">
        <v>0</v>
      </c>
      <c r="N161" s="101">
        <v>0</v>
      </c>
      <c r="O161" s="101">
        <v>0</v>
      </c>
      <c r="P161" s="101">
        <v>0</v>
      </c>
      <c r="Q161" s="101">
        <v>0</v>
      </c>
      <c r="R161" s="101">
        <v>0</v>
      </c>
      <c r="S161" s="101">
        <v>0</v>
      </c>
      <c r="T161" s="101">
        <v>0</v>
      </c>
      <c r="U161" s="101">
        <v>0</v>
      </c>
      <c r="V161" s="101">
        <v>0</v>
      </c>
      <c r="W161" s="101">
        <v>0</v>
      </c>
      <c r="X161" s="101">
        <v>0</v>
      </c>
      <c r="Y161" s="101">
        <v>0</v>
      </c>
      <c r="Z161" s="101">
        <v>0</v>
      </c>
      <c r="AA161" s="101">
        <v>0</v>
      </c>
      <c r="AB161" s="101">
        <v>0</v>
      </c>
      <c r="AC161" s="101">
        <v>0</v>
      </c>
      <c r="AD161" s="101">
        <v>0</v>
      </c>
      <c r="AE161" s="101">
        <v>0</v>
      </c>
      <c r="AF161" s="101">
        <v>0</v>
      </c>
      <c r="AG161" s="101">
        <v>0</v>
      </c>
      <c r="AH161" s="101">
        <v>0</v>
      </c>
      <c r="AI161" s="101">
        <v>0</v>
      </c>
      <c r="AJ161" s="101">
        <v>0</v>
      </c>
      <c r="AK161" s="101">
        <v>0</v>
      </c>
      <c r="AL161" s="87">
        <f t="shared" ref="AL161:AL166" si="6">SUM(E161:AK161)</f>
        <v>1209.9000000000001</v>
      </c>
      <c r="AM161" s="365" t="s">
        <v>696</v>
      </c>
      <c r="AO161" s="230"/>
      <c r="AP161" s="195"/>
      <c r="AT161" s="96">
        <f>+IFERROR(SUMIFS('[2]4'!$D$30:$D$143,'[2]4'!$C$30:$C$143,$C161),0)*1000+IFERROR(SUMIFS('[2]4'!$D$192:$D$240,'[2]4'!$C$192:$C$240,$C161),0)*1000</f>
        <v>1209.9000000000001</v>
      </c>
      <c r="AU161" s="96">
        <f>AL161-AT161</f>
        <v>0</v>
      </c>
      <c r="AV161" s="231"/>
    </row>
    <row r="162" spans="1:48" ht="12.75" x14ac:dyDescent="0.2">
      <c r="A162" s="380"/>
      <c r="B162" s="232" t="s">
        <v>240</v>
      </c>
      <c r="C162" s="233" t="s">
        <v>241</v>
      </c>
      <c r="D162" s="78" t="s">
        <v>535</v>
      </c>
      <c r="E162" s="88">
        <v>0</v>
      </c>
      <c r="F162" s="88"/>
      <c r="G162" s="88"/>
      <c r="H162" s="88"/>
      <c r="I162" s="106" t="s">
        <v>22</v>
      </c>
      <c r="J162" s="106" t="s">
        <v>22</v>
      </c>
      <c r="K162" s="102"/>
      <c r="L162" s="102"/>
      <c r="M162" s="102"/>
      <c r="N162" s="102"/>
      <c r="O162" s="102"/>
      <c r="P162" s="102"/>
      <c r="Q162" s="102"/>
      <c r="R162" s="102"/>
      <c r="S162" s="102"/>
      <c r="T162" s="102"/>
      <c r="U162" s="102"/>
      <c r="V162" s="102"/>
      <c r="W162" s="102"/>
      <c r="X162" s="102"/>
      <c r="Y162" s="102"/>
      <c r="Z162" s="102"/>
      <c r="AA162" s="102"/>
      <c r="AB162" s="102"/>
      <c r="AC162" s="102"/>
      <c r="AD162" s="102"/>
      <c r="AE162" s="102"/>
      <c r="AF162" s="102"/>
      <c r="AG162" s="102"/>
      <c r="AH162" s="102"/>
      <c r="AI162" s="102"/>
      <c r="AJ162" s="102"/>
      <c r="AK162" s="102"/>
      <c r="AL162" s="98">
        <f t="shared" si="6"/>
        <v>0</v>
      </c>
      <c r="AM162" s="366"/>
      <c r="AO162" s="230"/>
      <c r="AP162" s="195"/>
      <c r="AT162" s="102"/>
      <c r="AU162" s="102"/>
      <c r="AV162" s="231"/>
    </row>
    <row r="163" spans="1:48" ht="12.75" x14ac:dyDescent="0.2">
      <c r="A163" s="380"/>
      <c r="B163" s="234" t="s">
        <v>242</v>
      </c>
      <c r="C163" s="235" t="s">
        <v>241</v>
      </c>
      <c r="D163" s="79" t="s">
        <v>954</v>
      </c>
      <c r="E163" s="89">
        <v>130644.75000000004</v>
      </c>
      <c r="F163" s="89" t="s">
        <v>22</v>
      </c>
      <c r="G163" s="89" t="s">
        <v>22</v>
      </c>
      <c r="H163" s="89">
        <v>0</v>
      </c>
      <c r="I163" s="107">
        <v>0</v>
      </c>
      <c r="J163" s="107">
        <v>0</v>
      </c>
      <c r="K163" s="96">
        <v>-5149.4713999999876</v>
      </c>
      <c r="L163" s="96">
        <v>0</v>
      </c>
      <c r="M163" s="96">
        <v>0</v>
      </c>
      <c r="N163" s="96">
        <v>0</v>
      </c>
      <c r="O163" s="96">
        <v>0</v>
      </c>
      <c r="P163" s="96">
        <v>0</v>
      </c>
      <c r="Q163" s="96">
        <v>0</v>
      </c>
      <c r="R163" s="96">
        <v>0</v>
      </c>
      <c r="S163" s="96">
        <v>0</v>
      </c>
      <c r="T163" s="96">
        <v>0</v>
      </c>
      <c r="U163" s="96">
        <v>0</v>
      </c>
      <c r="V163" s="96">
        <v>0</v>
      </c>
      <c r="W163" s="96">
        <v>0</v>
      </c>
      <c r="X163" s="96">
        <v>0</v>
      </c>
      <c r="Y163" s="96">
        <v>0</v>
      </c>
      <c r="Z163" s="96">
        <v>0</v>
      </c>
      <c r="AA163" s="96">
        <v>0</v>
      </c>
      <c r="AB163" s="96">
        <v>0</v>
      </c>
      <c r="AC163" s="96">
        <v>0</v>
      </c>
      <c r="AD163" s="96">
        <v>0</v>
      </c>
      <c r="AE163" s="96">
        <v>0</v>
      </c>
      <c r="AF163" s="96">
        <v>0</v>
      </c>
      <c r="AG163" s="96">
        <v>0</v>
      </c>
      <c r="AH163" s="96">
        <v>0</v>
      </c>
      <c r="AI163" s="96">
        <v>0</v>
      </c>
      <c r="AJ163" s="96">
        <v>0</v>
      </c>
      <c r="AK163" s="96">
        <v>0</v>
      </c>
      <c r="AL163" s="99">
        <f t="shared" si="6"/>
        <v>125495.27860000005</v>
      </c>
      <c r="AM163" s="366"/>
      <c r="AO163" s="230"/>
      <c r="AP163" s="195"/>
      <c r="AT163" s="96">
        <f>+IFERROR(SUMIFS('[2]4'!$D$30:$D$143,'[2]4'!$C$30:$C$143,$C163),0)*1000+IFERROR(SUMIFS('[2]4'!$D$192:$D$240,'[2]4'!$C$192:$C$240,$C163),0)*1000</f>
        <v>125495.27860000001</v>
      </c>
      <c r="AU163" s="96">
        <f>AL163-AT163</f>
        <v>0</v>
      </c>
      <c r="AV163" s="231"/>
    </row>
    <row r="164" spans="1:48" ht="12.75" x14ac:dyDescent="0.2">
      <c r="A164" s="380"/>
      <c r="B164" s="234" t="s">
        <v>243</v>
      </c>
      <c r="C164" s="235" t="s">
        <v>244</v>
      </c>
      <c r="D164" s="79" t="s">
        <v>329</v>
      </c>
      <c r="E164" s="89">
        <v>0</v>
      </c>
      <c r="F164" s="89" t="s">
        <v>22</v>
      </c>
      <c r="G164" s="89" t="s">
        <v>22</v>
      </c>
      <c r="H164" s="89">
        <v>0</v>
      </c>
      <c r="I164" s="107">
        <v>0</v>
      </c>
      <c r="J164" s="107">
        <v>0</v>
      </c>
      <c r="K164" s="96">
        <v>0</v>
      </c>
      <c r="L164" s="96">
        <v>0</v>
      </c>
      <c r="M164" s="96">
        <v>0</v>
      </c>
      <c r="N164" s="96">
        <v>0</v>
      </c>
      <c r="O164" s="96">
        <v>0</v>
      </c>
      <c r="P164" s="96">
        <v>0</v>
      </c>
      <c r="Q164" s="96">
        <v>0</v>
      </c>
      <c r="R164" s="96">
        <v>0</v>
      </c>
      <c r="S164" s="96">
        <v>0</v>
      </c>
      <c r="T164" s="96">
        <v>0</v>
      </c>
      <c r="U164" s="96">
        <v>0</v>
      </c>
      <c r="V164" s="96">
        <v>0</v>
      </c>
      <c r="W164" s="96">
        <v>0</v>
      </c>
      <c r="X164" s="96">
        <v>0</v>
      </c>
      <c r="Y164" s="96">
        <v>0</v>
      </c>
      <c r="Z164" s="96">
        <v>0</v>
      </c>
      <c r="AA164" s="96">
        <v>0</v>
      </c>
      <c r="AB164" s="96">
        <v>0</v>
      </c>
      <c r="AC164" s="96">
        <v>0</v>
      </c>
      <c r="AD164" s="96">
        <v>0</v>
      </c>
      <c r="AE164" s="96">
        <v>0</v>
      </c>
      <c r="AF164" s="96">
        <v>0</v>
      </c>
      <c r="AG164" s="96">
        <v>0</v>
      </c>
      <c r="AH164" s="96">
        <v>0</v>
      </c>
      <c r="AI164" s="96">
        <v>0</v>
      </c>
      <c r="AJ164" s="96">
        <v>0</v>
      </c>
      <c r="AK164" s="96">
        <v>0</v>
      </c>
      <c r="AL164" s="99">
        <f t="shared" si="6"/>
        <v>0</v>
      </c>
      <c r="AM164" s="366"/>
      <c r="AO164" s="230"/>
      <c r="AP164" s="195"/>
      <c r="AT164" s="96">
        <f>+IFERROR(SUMIFS('[2]4'!$D$30:$D$143,'[2]4'!$C$30:$C$143,$C164),0)*1000+IFERROR(SUMIFS('[2]4'!$D$192:$D$240,'[2]4'!$C$192:$C$240,$C164),0)*1000</f>
        <v>0</v>
      </c>
      <c r="AU164" s="96">
        <f>AL164-AT164</f>
        <v>0</v>
      </c>
      <c r="AV164" s="231"/>
    </row>
    <row r="165" spans="1:48" ht="12.75" x14ac:dyDescent="0.2">
      <c r="A165" s="380"/>
      <c r="B165" s="232" t="s">
        <v>245</v>
      </c>
      <c r="C165" s="233" t="s">
        <v>246</v>
      </c>
      <c r="D165" s="78" t="s">
        <v>535</v>
      </c>
      <c r="E165" s="88">
        <v>0</v>
      </c>
      <c r="F165" s="88"/>
      <c r="G165" s="88"/>
      <c r="H165" s="88"/>
      <c r="I165" s="106"/>
      <c r="J165" s="106"/>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K165" s="102"/>
      <c r="AL165" s="98">
        <f t="shared" si="6"/>
        <v>0</v>
      </c>
      <c r="AM165" s="366"/>
      <c r="AO165" s="230"/>
      <c r="AP165" s="195"/>
      <c r="AT165" s="102"/>
      <c r="AU165" s="102"/>
      <c r="AV165" s="231"/>
    </row>
    <row r="166" spans="1:48" ht="25.5" x14ac:dyDescent="0.2">
      <c r="A166" s="380"/>
      <c r="B166" s="234" t="s">
        <v>247</v>
      </c>
      <c r="C166" s="235" t="s">
        <v>248</v>
      </c>
      <c r="D166" s="79" t="s">
        <v>955</v>
      </c>
      <c r="E166" s="89">
        <v>408753.78</v>
      </c>
      <c r="F166" s="89" t="s">
        <v>22</v>
      </c>
      <c r="G166" s="89" t="s">
        <v>22</v>
      </c>
      <c r="H166" s="89">
        <v>0</v>
      </c>
      <c r="I166" s="107">
        <v>0</v>
      </c>
      <c r="J166" s="107">
        <v>0</v>
      </c>
      <c r="K166" s="96">
        <v>0</v>
      </c>
      <c r="L166" s="96">
        <v>-3168.21</v>
      </c>
      <c r="M166" s="96">
        <v>0</v>
      </c>
      <c r="N166" s="96">
        <v>0</v>
      </c>
      <c r="O166" s="96">
        <v>0</v>
      </c>
      <c r="P166" s="96">
        <v>0</v>
      </c>
      <c r="Q166" s="96">
        <v>0</v>
      </c>
      <c r="R166" s="96">
        <v>0</v>
      </c>
      <c r="S166" s="96">
        <v>0</v>
      </c>
      <c r="T166" s="96">
        <v>0</v>
      </c>
      <c r="U166" s="96">
        <v>0</v>
      </c>
      <c r="V166" s="96">
        <v>0</v>
      </c>
      <c r="W166" s="96">
        <v>0</v>
      </c>
      <c r="X166" s="96">
        <v>0</v>
      </c>
      <c r="Y166" s="96">
        <v>0</v>
      </c>
      <c r="Z166" s="96">
        <v>0</v>
      </c>
      <c r="AA166" s="96">
        <v>0</v>
      </c>
      <c r="AB166" s="96">
        <v>0</v>
      </c>
      <c r="AC166" s="96">
        <v>0</v>
      </c>
      <c r="AD166" s="96">
        <v>0</v>
      </c>
      <c r="AE166" s="96">
        <v>0</v>
      </c>
      <c r="AF166" s="96">
        <v>0</v>
      </c>
      <c r="AG166" s="96">
        <v>0</v>
      </c>
      <c r="AH166" s="96">
        <v>0</v>
      </c>
      <c r="AI166" s="96">
        <v>0</v>
      </c>
      <c r="AJ166" s="96">
        <v>0</v>
      </c>
      <c r="AK166" s="96">
        <v>0</v>
      </c>
      <c r="AL166" s="99">
        <f t="shared" si="6"/>
        <v>405585.57</v>
      </c>
      <c r="AM166" s="366"/>
      <c r="AO166" s="230"/>
      <c r="AP166" s="195"/>
      <c r="AT166" s="96">
        <f>+IFERROR(SUMIFS('[2]4'!$D$30:$D$143,'[2]4'!$C$30:$C$143,$C166),0)*1000+IFERROR(SUMIFS('[2]4'!$D$192:$D$240,'[2]4'!$C$192:$C$240,$C166),0)*1000</f>
        <v>405585.56999999995</v>
      </c>
      <c r="AU166" s="96">
        <f>AL166-AT166</f>
        <v>0</v>
      </c>
      <c r="AV166" s="231"/>
    </row>
    <row r="167" spans="1:48" ht="25.5" x14ac:dyDescent="0.2">
      <c r="A167" s="380"/>
      <c r="B167" s="236" t="s">
        <v>249</v>
      </c>
      <c r="C167" s="237" t="s">
        <v>250</v>
      </c>
      <c r="D167" s="79" t="s">
        <v>956</v>
      </c>
      <c r="E167" s="89">
        <v>0</v>
      </c>
      <c r="F167" s="100" t="s">
        <v>22</v>
      </c>
      <c r="G167" s="100" t="s">
        <v>22</v>
      </c>
      <c r="H167" s="100">
        <v>0</v>
      </c>
      <c r="I167" s="238">
        <v>0</v>
      </c>
      <c r="J167" s="238">
        <v>0</v>
      </c>
      <c r="K167" s="103">
        <v>0</v>
      </c>
      <c r="L167" s="103">
        <v>3168.21</v>
      </c>
      <c r="M167" s="103">
        <v>0</v>
      </c>
      <c r="N167" s="103">
        <v>0</v>
      </c>
      <c r="O167" s="103">
        <v>0</v>
      </c>
      <c r="P167" s="103">
        <v>0</v>
      </c>
      <c r="Q167" s="103">
        <v>0</v>
      </c>
      <c r="R167" s="103">
        <v>0</v>
      </c>
      <c r="S167" s="103">
        <v>0</v>
      </c>
      <c r="T167" s="103">
        <v>0</v>
      </c>
      <c r="U167" s="103">
        <v>0</v>
      </c>
      <c r="V167" s="103">
        <v>0</v>
      </c>
      <c r="W167" s="103">
        <v>0</v>
      </c>
      <c r="X167" s="103">
        <v>0</v>
      </c>
      <c r="Y167" s="103">
        <v>0</v>
      </c>
      <c r="Z167" s="103">
        <v>0</v>
      </c>
      <c r="AA167" s="103">
        <v>0</v>
      </c>
      <c r="AB167" s="103">
        <v>0</v>
      </c>
      <c r="AC167" s="103">
        <v>0</v>
      </c>
      <c r="AD167" s="103">
        <v>0</v>
      </c>
      <c r="AE167" s="103">
        <v>0</v>
      </c>
      <c r="AF167" s="103">
        <v>0</v>
      </c>
      <c r="AG167" s="103">
        <v>0</v>
      </c>
      <c r="AH167" s="103">
        <v>0</v>
      </c>
      <c r="AI167" s="103">
        <v>0</v>
      </c>
      <c r="AJ167" s="103">
        <v>0</v>
      </c>
      <c r="AK167" s="103">
        <v>0</v>
      </c>
      <c r="AL167" s="100">
        <f>SUM(E167:AK167)</f>
        <v>3168.21</v>
      </c>
      <c r="AM167" s="366"/>
      <c r="AO167" s="230"/>
      <c r="AP167" s="195"/>
      <c r="AT167" s="103">
        <f>+IFERROR(SUMIFS('[2]4'!$D$30:$D$143,'[2]4'!$C$30:$C$143,$C167),0)*1000+IFERROR(SUMIFS('[2]4'!$D$192:$D$240,'[2]4'!$C$192:$C$240,$C167),0)*1000</f>
        <v>3168.21</v>
      </c>
      <c r="AU167" s="103">
        <f>AL167-AT167</f>
        <v>0</v>
      </c>
      <c r="AV167" s="231"/>
    </row>
    <row r="168" spans="1:48" ht="25.5" x14ac:dyDescent="0.2">
      <c r="A168" s="380"/>
      <c r="B168" s="232" t="s">
        <v>251</v>
      </c>
      <c r="C168" s="233" t="s">
        <v>252</v>
      </c>
      <c r="D168" s="78" t="s">
        <v>535</v>
      </c>
      <c r="E168" s="88">
        <v>0</v>
      </c>
      <c r="F168" s="88"/>
      <c r="G168" s="88"/>
      <c r="H168" s="88"/>
      <c r="I168" s="106"/>
      <c r="J168" s="106"/>
      <c r="K168" s="102"/>
      <c r="L168" s="102"/>
      <c r="M168" s="102"/>
      <c r="N168" s="102"/>
      <c r="O168" s="102"/>
      <c r="P168" s="102"/>
      <c r="Q168" s="102"/>
      <c r="R168" s="102"/>
      <c r="S168" s="102"/>
      <c r="T168" s="102"/>
      <c r="U168" s="102"/>
      <c r="V168" s="102"/>
      <c r="W168" s="102"/>
      <c r="X168" s="102"/>
      <c r="Y168" s="102"/>
      <c r="Z168" s="102"/>
      <c r="AA168" s="102"/>
      <c r="AB168" s="102"/>
      <c r="AC168" s="102"/>
      <c r="AD168" s="102"/>
      <c r="AE168" s="102"/>
      <c r="AF168" s="102"/>
      <c r="AG168" s="102"/>
      <c r="AH168" s="102"/>
      <c r="AI168" s="102"/>
      <c r="AJ168" s="102"/>
      <c r="AK168" s="102"/>
      <c r="AL168" s="98">
        <f>SUM(E168:AK168)</f>
        <v>0</v>
      </c>
      <c r="AM168" s="366"/>
      <c r="AO168" s="230"/>
      <c r="AP168" s="195"/>
      <c r="AT168" s="102"/>
      <c r="AU168" s="102"/>
      <c r="AV168" s="231"/>
    </row>
    <row r="169" spans="1:48" ht="12.75" x14ac:dyDescent="0.2">
      <c r="A169" s="380"/>
      <c r="B169" s="367" t="s">
        <v>253</v>
      </c>
      <c r="C169" s="369" t="s">
        <v>254</v>
      </c>
      <c r="D169" s="79" t="s">
        <v>957</v>
      </c>
      <c r="E169" s="89">
        <v>0</v>
      </c>
      <c r="F169" s="357" t="s">
        <v>22</v>
      </c>
      <c r="G169" s="357" t="s">
        <v>22</v>
      </c>
      <c r="H169" s="357">
        <v>0</v>
      </c>
      <c r="I169" s="357">
        <v>0</v>
      </c>
      <c r="J169" s="357">
        <v>0</v>
      </c>
      <c r="K169" s="357">
        <v>0</v>
      </c>
      <c r="L169" s="357">
        <v>0</v>
      </c>
      <c r="M169" s="357">
        <v>0</v>
      </c>
      <c r="N169" s="357">
        <v>223.2</v>
      </c>
      <c r="O169" s="357">
        <v>0</v>
      </c>
      <c r="P169" s="357">
        <v>0</v>
      </c>
      <c r="Q169" s="357">
        <v>0</v>
      </c>
      <c r="R169" s="357">
        <v>0</v>
      </c>
      <c r="S169" s="357">
        <v>0</v>
      </c>
      <c r="T169" s="357">
        <v>0</v>
      </c>
      <c r="U169" s="357">
        <v>0</v>
      </c>
      <c r="V169" s="357">
        <v>0</v>
      </c>
      <c r="W169" s="357">
        <v>0</v>
      </c>
      <c r="X169" s="357">
        <v>-2286.02</v>
      </c>
      <c r="Y169" s="357">
        <v>0</v>
      </c>
      <c r="Z169" s="357">
        <v>0</v>
      </c>
      <c r="AA169" s="357">
        <v>0</v>
      </c>
      <c r="AB169" s="357">
        <v>0</v>
      </c>
      <c r="AC169" s="357">
        <v>0</v>
      </c>
      <c r="AD169" s="357">
        <v>0</v>
      </c>
      <c r="AE169" s="357">
        <v>0</v>
      </c>
      <c r="AF169" s="357">
        <v>0</v>
      </c>
      <c r="AG169" s="357">
        <v>0</v>
      </c>
      <c r="AH169" s="357">
        <v>0</v>
      </c>
      <c r="AI169" s="357">
        <v>0</v>
      </c>
      <c r="AJ169" s="357">
        <v>0</v>
      </c>
      <c r="AK169" s="357">
        <v>-4358.0600000000004</v>
      </c>
      <c r="AL169" s="357">
        <f>SUM(E169:AK180)</f>
        <v>921846.87651055574</v>
      </c>
      <c r="AM169" s="366"/>
      <c r="AO169" s="230"/>
      <c r="AP169" s="195"/>
      <c r="AT169" s="383">
        <f>+IFERROR(SUMIFS('[2]4'!$D$30:$D$143,'[2]4'!$C$30:$C$143,$C169),0)*1000+IFERROR(SUMIFS('[2]4'!$D$192:$D$240,'[2]4'!$C$192:$C$240,$C169),0)*1000</f>
        <v>921846.87651055562</v>
      </c>
      <c r="AU169" s="383">
        <f>AL169-AT169</f>
        <v>0</v>
      </c>
      <c r="AV169" s="231"/>
    </row>
    <row r="170" spans="1:48" ht="12.75" x14ac:dyDescent="0.2">
      <c r="A170" s="380"/>
      <c r="B170" s="368"/>
      <c r="C170" s="370"/>
      <c r="D170" s="79" t="s">
        <v>958</v>
      </c>
      <c r="E170" s="89">
        <v>113007.87</v>
      </c>
      <c r="F170" s="358"/>
      <c r="G170" s="358"/>
      <c r="H170" s="358"/>
      <c r="I170" s="358"/>
      <c r="J170" s="358"/>
      <c r="K170" s="358"/>
      <c r="L170" s="358"/>
      <c r="M170" s="358"/>
      <c r="N170" s="358"/>
      <c r="O170" s="358"/>
      <c r="P170" s="358"/>
      <c r="Q170" s="358"/>
      <c r="R170" s="358"/>
      <c r="S170" s="358"/>
      <c r="T170" s="358"/>
      <c r="U170" s="358"/>
      <c r="V170" s="358"/>
      <c r="W170" s="358"/>
      <c r="X170" s="358"/>
      <c r="Y170" s="358"/>
      <c r="Z170" s="358"/>
      <c r="AA170" s="358"/>
      <c r="AB170" s="358"/>
      <c r="AC170" s="358"/>
      <c r="AD170" s="358"/>
      <c r="AE170" s="358"/>
      <c r="AF170" s="358"/>
      <c r="AG170" s="358"/>
      <c r="AH170" s="358"/>
      <c r="AI170" s="358"/>
      <c r="AJ170" s="358"/>
      <c r="AK170" s="358"/>
      <c r="AL170" s="358"/>
      <c r="AM170" s="366"/>
      <c r="AO170" s="230"/>
      <c r="AP170" s="195"/>
      <c r="AT170" s="384"/>
      <c r="AU170" s="384"/>
      <c r="AV170" s="231"/>
    </row>
    <row r="171" spans="1:48" ht="12.75" x14ac:dyDescent="0.2">
      <c r="A171" s="380"/>
      <c r="B171" s="368"/>
      <c r="C171" s="370"/>
      <c r="D171" s="79" t="s">
        <v>959</v>
      </c>
      <c r="E171" s="89">
        <v>0</v>
      </c>
      <c r="F171" s="358"/>
      <c r="G171" s="358"/>
      <c r="H171" s="358"/>
      <c r="I171" s="358"/>
      <c r="J171" s="358"/>
      <c r="K171" s="358"/>
      <c r="L171" s="358"/>
      <c r="M171" s="358"/>
      <c r="N171" s="358"/>
      <c r="O171" s="358"/>
      <c r="P171" s="358"/>
      <c r="Q171" s="358"/>
      <c r="R171" s="358"/>
      <c r="S171" s="358"/>
      <c r="T171" s="358"/>
      <c r="U171" s="358"/>
      <c r="V171" s="358"/>
      <c r="W171" s="358"/>
      <c r="X171" s="358"/>
      <c r="Y171" s="358"/>
      <c r="Z171" s="358"/>
      <c r="AA171" s="358"/>
      <c r="AB171" s="358"/>
      <c r="AC171" s="358"/>
      <c r="AD171" s="358"/>
      <c r="AE171" s="358"/>
      <c r="AF171" s="358"/>
      <c r="AG171" s="358"/>
      <c r="AH171" s="358"/>
      <c r="AI171" s="358"/>
      <c r="AJ171" s="358"/>
      <c r="AK171" s="358"/>
      <c r="AL171" s="358"/>
      <c r="AM171" s="366"/>
      <c r="AO171" s="230"/>
      <c r="AP171" s="195"/>
      <c r="AT171" s="384"/>
      <c r="AU171" s="384"/>
      <c r="AV171" s="231"/>
    </row>
    <row r="172" spans="1:48" ht="12.75" x14ac:dyDescent="0.2">
      <c r="A172" s="380"/>
      <c r="B172" s="368"/>
      <c r="C172" s="370"/>
      <c r="D172" s="79" t="s">
        <v>960</v>
      </c>
      <c r="E172" s="89">
        <v>0</v>
      </c>
      <c r="F172" s="358"/>
      <c r="G172" s="358"/>
      <c r="H172" s="358"/>
      <c r="I172" s="358"/>
      <c r="J172" s="358"/>
      <c r="K172" s="358"/>
      <c r="L172" s="358"/>
      <c r="M172" s="358"/>
      <c r="N172" s="358"/>
      <c r="O172" s="358"/>
      <c r="P172" s="358"/>
      <c r="Q172" s="358"/>
      <c r="R172" s="358"/>
      <c r="S172" s="358"/>
      <c r="T172" s="358"/>
      <c r="U172" s="358"/>
      <c r="V172" s="358"/>
      <c r="W172" s="358"/>
      <c r="X172" s="358"/>
      <c r="Y172" s="358"/>
      <c r="Z172" s="358"/>
      <c r="AA172" s="358"/>
      <c r="AB172" s="358"/>
      <c r="AC172" s="358"/>
      <c r="AD172" s="358"/>
      <c r="AE172" s="358"/>
      <c r="AF172" s="358"/>
      <c r="AG172" s="358"/>
      <c r="AH172" s="358"/>
      <c r="AI172" s="358"/>
      <c r="AJ172" s="358"/>
      <c r="AK172" s="358"/>
      <c r="AL172" s="358"/>
      <c r="AM172" s="366"/>
      <c r="AO172" s="230"/>
      <c r="AP172" s="195"/>
      <c r="AT172" s="384"/>
      <c r="AU172" s="384"/>
      <c r="AV172" s="231"/>
    </row>
    <row r="173" spans="1:48" ht="12.75" x14ac:dyDescent="0.2">
      <c r="A173" s="380"/>
      <c r="B173" s="368"/>
      <c r="C173" s="370"/>
      <c r="D173" s="79" t="s">
        <v>961</v>
      </c>
      <c r="E173" s="89">
        <v>211014.36</v>
      </c>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8"/>
      <c r="AF173" s="358"/>
      <c r="AG173" s="358"/>
      <c r="AH173" s="358"/>
      <c r="AI173" s="358"/>
      <c r="AJ173" s="358"/>
      <c r="AK173" s="358"/>
      <c r="AL173" s="358"/>
      <c r="AM173" s="366"/>
      <c r="AO173" s="230"/>
      <c r="AP173" s="195"/>
      <c r="AT173" s="384"/>
      <c r="AU173" s="384"/>
      <c r="AV173" s="231"/>
    </row>
    <row r="174" spans="1:48" ht="12.75" x14ac:dyDescent="0.2">
      <c r="A174" s="380"/>
      <c r="B174" s="368"/>
      <c r="C174" s="370"/>
      <c r="D174" s="79" t="s">
        <v>962</v>
      </c>
      <c r="E174" s="89">
        <v>45165.69</v>
      </c>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8"/>
      <c r="AF174" s="358"/>
      <c r="AG174" s="358"/>
      <c r="AH174" s="358"/>
      <c r="AI174" s="358"/>
      <c r="AJ174" s="358"/>
      <c r="AK174" s="358"/>
      <c r="AL174" s="358"/>
      <c r="AM174" s="366"/>
      <c r="AO174" s="230"/>
      <c r="AP174" s="195"/>
      <c r="AT174" s="384"/>
      <c r="AU174" s="384"/>
      <c r="AV174" s="231"/>
    </row>
    <row r="175" spans="1:48" ht="12.75" x14ac:dyDescent="0.2">
      <c r="A175" s="380"/>
      <c r="B175" s="368"/>
      <c r="C175" s="370"/>
      <c r="D175" s="79" t="s">
        <v>963</v>
      </c>
      <c r="E175" s="89">
        <v>2948.32</v>
      </c>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8"/>
      <c r="AF175" s="358"/>
      <c r="AG175" s="358"/>
      <c r="AH175" s="358"/>
      <c r="AI175" s="358"/>
      <c r="AJ175" s="358"/>
      <c r="AK175" s="358"/>
      <c r="AL175" s="358"/>
      <c r="AM175" s="366"/>
      <c r="AO175" s="230"/>
      <c r="AP175" s="195"/>
      <c r="AT175" s="384"/>
      <c r="AU175" s="384"/>
      <c r="AV175" s="231"/>
    </row>
    <row r="176" spans="1:48" ht="12.75" x14ac:dyDescent="0.2">
      <c r="A176" s="380"/>
      <c r="B176" s="368"/>
      <c r="C176" s="370"/>
      <c r="D176" s="79" t="s">
        <v>964</v>
      </c>
      <c r="E176" s="89">
        <v>313.20999999999998</v>
      </c>
      <c r="F176" s="358"/>
      <c r="G176" s="358"/>
      <c r="H176" s="358"/>
      <c r="I176" s="358"/>
      <c r="J176" s="358"/>
      <c r="K176" s="358"/>
      <c r="L176" s="358"/>
      <c r="M176" s="358"/>
      <c r="N176" s="358"/>
      <c r="O176" s="358"/>
      <c r="P176" s="358"/>
      <c r="Q176" s="358"/>
      <c r="R176" s="358"/>
      <c r="S176" s="358"/>
      <c r="T176" s="358"/>
      <c r="U176" s="358"/>
      <c r="V176" s="358"/>
      <c r="W176" s="358"/>
      <c r="X176" s="358"/>
      <c r="Y176" s="358"/>
      <c r="Z176" s="358"/>
      <c r="AA176" s="358"/>
      <c r="AB176" s="358"/>
      <c r="AC176" s="358"/>
      <c r="AD176" s="358"/>
      <c r="AE176" s="358"/>
      <c r="AF176" s="358"/>
      <c r="AG176" s="358"/>
      <c r="AH176" s="358"/>
      <c r="AI176" s="358"/>
      <c r="AJ176" s="358"/>
      <c r="AK176" s="358"/>
      <c r="AL176" s="358"/>
      <c r="AM176" s="366"/>
      <c r="AO176" s="230"/>
      <c r="AP176" s="195"/>
      <c r="AT176" s="384"/>
      <c r="AU176" s="384"/>
      <c r="AV176" s="231"/>
    </row>
    <row r="177" spans="1:48" ht="12.75" x14ac:dyDescent="0.2">
      <c r="A177" s="380"/>
      <c r="B177" s="368"/>
      <c r="C177" s="370"/>
      <c r="D177" s="79" t="s">
        <v>965</v>
      </c>
      <c r="E177" s="89">
        <v>0</v>
      </c>
      <c r="F177" s="358"/>
      <c r="G177" s="358"/>
      <c r="H177" s="358"/>
      <c r="I177" s="358"/>
      <c r="J177" s="358"/>
      <c r="K177" s="358"/>
      <c r="L177" s="358"/>
      <c r="M177" s="358"/>
      <c r="N177" s="358"/>
      <c r="O177" s="358"/>
      <c r="P177" s="358"/>
      <c r="Q177" s="358"/>
      <c r="R177" s="358"/>
      <c r="S177" s="358"/>
      <c r="T177" s="358"/>
      <c r="U177" s="358"/>
      <c r="V177" s="358"/>
      <c r="W177" s="358"/>
      <c r="X177" s="358"/>
      <c r="Y177" s="358"/>
      <c r="Z177" s="358"/>
      <c r="AA177" s="358"/>
      <c r="AB177" s="358"/>
      <c r="AC177" s="358"/>
      <c r="AD177" s="358"/>
      <c r="AE177" s="358"/>
      <c r="AF177" s="358"/>
      <c r="AG177" s="358"/>
      <c r="AH177" s="358"/>
      <c r="AI177" s="358"/>
      <c r="AJ177" s="358"/>
      <c r="AK177" s="358"/>
      <c r="AL177" s="358"/>
      <c r="AM177" s="366"/>
      <c r="AO177" s="230"/>
      <c r="AP177" s="195"/>
      <c r="AT177" s="384"/>
      <c r="AU177" s="384"/>
      <c r="AV177" s="231"/>
    </row>
    <row r="178" spans="1:48" ht="12.75" x14ac:dyDescent="0.2">
      <c r="A178" s="380"/>
      <c r="B178" s="368"/>
      <c r="C178" s="370"/>
      <c r="D178" s="79" t="s">
        <v>966</v>
      </c>
      <c r="E178" s="89">
        <v>6115.97</v>
      </c>
      <c r="F178" s="358"/>
      <c r="G178" s="358"/>
      <c r="H178" s="358"/>
      <c r="I178" s="358"/>
      <c r="J178" s="358"/>
      <c r="K178" s="358"/>
      <c r="L178" s="358"/>
      <c r="M178" s="358"/>
      <c r="N178" s="358"/>
      <c r="O178" s="358"/>
      <c r="P178" s="358"/>
      <c r="Q178" s="358"/>
      <c r="R178" s="358"/>
      <c r="S178" s="358"/>
      <c r="T178" s="358"/>
      <c r="U178" s="358"/>
      <c r="V178" s="358"/>
      <c r="W178" s="358"/>
      <c r="X178" s="358"/>
      <c r="Y178" s="358"/>
      <c r="Z178" s="358"/>
      <c r="AA178" s="358"/>
      <c r="AB178" s="358"/>
      <c r="AC178" s="358"/>
      <c r="AD178" s="358"/>
      <c r="AE178" s="358"/>
      <c r="AF178" s="358"/>
      <c r="AG178" s="358"/>
      <c r="AH178" s="358"/>
      <c r="AI178" s="358"/>
      <c r="AJ178" s="358"/>
      <c r="AK178" s="358"/>
      <c r="AL178" s="358"/>
      <c r="AM178" s="366"/>
      <c r="AO178" s="230"/>
      <c r="AP178" s="195"/>
      <c r="AT178" s="384"/>
      <c r="AU178" s="384"/>
      <c r="AV178" s="231"/>
    </row>
    <row r="179" spans="1:48" ht="12.75" x14ac:dyDescent="0.2">
      <c r="A179" s="380"/>
      <c r="B179" s="368"/>
      <c r="C179" s="370"/>
      <c r="D179" s="79" t="s">
        <v>967</v>
      </c>
      <c r="E179" s="89">
        <v>500919.17651055573</v>
      </c>
      <c r="F179" s="358"/>
      <c r="G179" s="358"/>
      <c r="H179" s="358"/>
      <c r="I179" s="358"/>
      <c r="J179" s="358"/>
      <c r="K179" s="358"/>
      <c r="L179" s="358"/>
      <c r="M179" s="358"/>
      <c r="N179" s="358"/>
      <c r="O179" s="358"/>
      <c r="P179" s="358"/>
      <c r="Q179" s="358"/>
      <c r="R179" s="358"/>
      <c r="S179" s="358"/>
      <c r="T179" s="358"/>
      <c r="U179" s="358"/>
      <c r="V179" s="358"/>
      <c r="W179" s="358"/>
      <c r="X179" s="358"/>
      <c r="Y179" s="358"/>
      <c r="Z179" s="358"/>
      <c r="AA179" s="358"/>
      <c r="AB179" s="358"/>
      <c r="AC179" s="358"/>
      <c r="AD179" s="358"/>
      <c r="AE179" s="358"/>
      <c r="AF179" s="358"/>
      <c r="AG179" s="358"/>
      <c r="AH179" s="358"/>
      <c r="AI179" s="358"/>
      <c r="AJ179" s="358"/>
      <c r="AK179" s="358"/>
      <c r="AL179" s="358"/>
      <c r="AM179" s="366"/>
      <c r="AO179" s="230"/>
      <c r="AP179" s="195"/>
      <c r="AT179" s="384"/>
      <c r="AU179" s="384"/>
      <c r="AV179" s="231"/>
    </row>
    <row r="180" spans="1:48" ht="12.75" x14ac:dyDescent="0.2">
      <c r="A180" s="380"/>
      <c r="B180" s="382"/>
      <c r="C180" s="378"/>
      <c r="D180" s="79">
        <v>8710105</v>
      </c>
      <c r="E180" s="89">
        <v>48783.16</v>
      </c>
      <c r="F180" s="359"/>
      <c r="G180" s="359"/>
      <c r="H180" s="359"/>
      <c r="I180" s="359"/>
      <c r="J180" s="359"/>
      <c r="K180" s="359"/>
      <c r="L180" s="359"/>
      <c r="M180" s="359"/>
      <c r="N180" s="359"/>
      <c r="O180" s="359"/>
      <c r="P180" s="359"/>
      <c r="Q180" s="359"/>
      <c r="R180" s="359"/>
      <c r="S180" s="359"/>
      <c r="T180" s="359"/>
      <c r="U180" s="359"/>
      <c r="V180" s="359"/>
      <c r="W180" s="359"/>
      <c r="X180" s="359"/>
      <c r="Y180" s="359"/>
      <c r="Z180" s="359"/>
      <c r="AA180" s="359"/>
      <c r="AB180" s="359"/>
      <c r="AC180" s="359"/>
      <c r="AD180" s="359"/>
      <c r="AE180" s="359"/>
      <c r="AF180" s="359"/>
      <c r="AG180" s="359"/>
      <c r="AH180" s="359"/>
      <c r="AI180" s="359"/>
      <c r="AJ180" s="359"/>
      <c r="AK180" s="359"/>
      <c r="AL180" s="359"/>
      <c r="AM180" s="366"/>
      <c r="AO180" s="230"/>
      <c r="AP180" s="195"/>
      <c r="AT180" s="385"/>
      <c r="AU180" s="385"/>
      <c r="AV180" s="231"/>
    </row>
    <row r="181" spans="1:48" ht="12.75" x14ac:dyDescent="0.2">
      <c r="A181" s="380"/>
      <c r="B181" s="234" t="s">
        <v>255</v>
      </c>
      <c r="C181" s="235" t="s">
        <v>256</v>
      </c>
      <c r="D181" s="79" t="s">
        <v>329</v>
      </c>
      <c r="E181" s="89">
        <v>0</v>
      </c>
      <c r="F181" s="89" t="s">
        <v>22</v>
      </c>
      <c r="G181" s="89" t="s">
        <v>22</v>
      </c>
      <c r="H181" s="89">
        <v>0</v>
      </c>
      <c r="I181" s="107">
        <v>0</v>
      </c>
      <c r="J181" s="107">
        <v>0</v>
      </c>
      <c r="K181" s="96">
        <v>0</v>
      </c>
      <c r="L181" s="96">
        <v>0</v>
      </c>
      <c r="M181" s="96">
        <v>0</v>
      </c>
      <c r="N181" s="96">
        <v>0</v>
      </c>
      <c r="O181" s="96">
        <v>0</v>
      </c>
      <c r="P181" s="96">
        <v>0</v>
      </c>
      <c r="Q181" s="96">
        <v>0</v>
      </c>
      <c r="R181" s="96">
        <v>0</v>
      </c>
      <c r="S181" s="96">
        <v>0</v>
      </c>
      <c r="T181" s="96">
        <v>0</v>
      </c>
      <c r="U181" s="96">
        <v>0</v>
      </c>
      <c r="V181" s="96">
        <v>0</v>
      </c>
      <c r="W181" s="96">
        <v>0</v>
      </c>
      <c r="X181" s="96">
        <v>0</v>
      </c>
      <c r="Y181" s="96">
        <v>0</v>
      </c>
      <c r="Z181" s="96">
        <v>0</v>
      </c>
      <c r="AA181" s="96">
        <v>0</v>
      </c>
      <c r="AB181" s="96">
        <v>0</v>
      </c>
      <c r="AC181" s="96">
        <v>0</v>
      </c>
      <c r="AD181" s="96">
        <v>0</v>
      </c>
      <c r="AE181" s="96">
        <v>0</v>
      </c>
      <c r="AF181" s="96">
        <v>0</v>
      </c>
      <c r="AG181" s="96">
        <v>0</v>
      </c>
      <c r="AH181" s="96">
        <v>0</v>
      </c>
      <c r="AI181" s="96">
        <v>0</v>
      </c>
      <c r="AJ181" s="96">
        <v>0</v>
      </c>
      <c r="AK181" s="96">
        <v>0</v>
      </c>
      <c r="AL181" s="99">
        <f t="shared" ref="AL181:AL187" si="7">SUM(E181:AK181)</f>
        <v>0</v>
      </c>
      <c r="AM181" s="366"/>
      <c r="AO181" s="230"/>
      <c r="AP181" s="195"/>
      <c r="AT181" s="96">
        <f>+IFERROR(SUMIFS('[2]4'!$D$30:$D$143,'[2]4'!$C$30:$C$143,$C181),0)*1000+IFERROR(SUMIFS('[2]4'!$D$192:$D$240,'[2]4'!$C$192:$C$240,$C181),0)*1000</f>
        <v>0</v>
      </c>
      <c r="AU181" s="96">
        <f>AL181-AT181</f>
        <v>0</v>
      </c>
      <c r="AV181" s="231"/>
    </row>
    <row r="182" spans="1:48" ht="12.75" x14ac:dyDescent="0.2">
      <c r="A182" s="380"/>
      <c r="B182" s="232" t="s">
        <v>257</v>
      </c>
      <c r="C182" s="233" t="s">
        <v>258</v>
      </c>
      <c r="D182" s="78" t="s">
        <v>535</v>
      </c>
      <c r="E182" s="88">
        <v>0</v>
      </c>
      <c r="F182" s="88"/>
      <c r="G182" s="88"/>
      <c r="H182" s="88"/>
      <c r="I182" s="106"/>
      <c r="J182" s="106"/>
      <c r="K182" s="102"/>
      <c r="L182" s="102"/>
      <c r="M182" s="102"/>
      <c r="N182" s="102"/>
      <c r="O182" s="102"/>
      <c r="P182" s="102"/>
      <c r="Q182" s="102"/>
      <c r="R182" s="102"/>
      <c r="S182" s="102"/>
      <c r="T182" s="102"/>
      <c r="U182" s="102"/>
      <c r="V182" s="102"/>
      <c r="W182" s="102"/>
      <c r="X182" s="102"/>
      <c r="Y182" s="102"/>
      <c r="Z182" s="102"/>
      <c r="AA182" s="102"/>
      <c r="AB182" s="102"/>
      <c r="AC182" s="102"/>
      <c r="AD182" s="102"/>
      <c r="AE182" s="102"/>
      <c r="AF182" s="102"/>
      <c r="AG182" s="102"/>
      <c r="AH182" s="102"/>
      <c r="AI182" s="102"/>
      <c r="AJ182" s="102"/>
      <c r="AK182" s="102"/>
      <c r="AL182" s="98">
        <f t="shared" si="7"/>
        <v>0</v>
      </c>
      <c r="AM182" s="366"/>
      <c r="AO182" s="230"/>
      <c r="AP182" s="195"/>
      <c r="AT182" s="102"/>
      <c r="AU182" s="102"/>
      <c r="AV182" s="231"/>
    </row>
    <row r="183" spans="1:48" ht="12.75" customHeight="1" x14ac:dyDescent="0.2">
      <c r="A183" s="380"/>
      <c r="B183" s="236" t="s">
        <v>259</v>
      </c>
      <c r="C183" s="237" t="s">
        <v>260</v>
      </c>
      <c r="D183" s="79" t="s">
        <v>968</v>
      </c>
      <c r="E183" s="89">
        <v>51296.600000000013</v>
      </c>
      <c r="F183" s="100" t="s">
        <v>22</v>
      </c>
      <c r="G183" s="100" t="s">
        <v>22</v>
      </c>
      <c r="H183" s="100">
        <v>0</v>
      </c>
      <c r="I183" s="238">
        <v>0</v>
      </c>
      <c r="J183" s="238">
        <v>0</v>
      </c>
      <c r="K183" s="103">
        <v>0</v>
      </c>
      <c r="L183" s="103">
        <v>0</v>
      </c>
      <c r="M183" s="103">
        <v>0</v>
      </c>
      <c r="N183" s="103">
        <v>0</v>
      </c>
      <c r="O183" s="103">
        <v>0</v>
      </c>
      <c r="P183" s="103">
        <v>0</v>
      </c>
      <c r="Q183" s="103">
        <v>0</v>
      </c>
      <c r="R183" s="103">
        <v>0</v>
      </c>
      <c r="S183" s="103">
        <v>0</v>
      </c>
      <c r="T183" s="103">
        <v>0</v>
      </c>
      <c r="U183" s="103">
        <v>0</v>
      </c>
      <c r="V183" s="103">
        <v>0</v>
      </c>
      <c r="W183" s="103">
        <v>0</v>
      </c>
      <c r="X183" s="103">
        <v>0</v>
      </c>
      <c r="Y183" s="103">
        <v>0</v>
      </c>
      <c r="Z183" s="103">
        <v>0</v>
      </c>
      <c r="AA183" s="103">
        <v>0</v>
      </c>
      <c r="AB183" s="103">
        <v>0</v>
      </c>
      <c r="AC183" s="103">
        <v>0</v>
      </c>
      <c r="AD183" s="103">
        <v>0</v>
      </c>
      <c r="AE183" s="103">
        <v>0</v>
      </c>
      <c r="AF183" s="103">
        <v>0</v>
      </c>
      <c r="AG183" s="103">
        <v>0</v>
      </c>
      <c r="AH183" s="103">
        <v>0</v>
      </c>
      <c r="AI183" s="103">
        <v>0</v>
      </c>
      <c r="AJ183" s="103">
        <v>0</v>
      </c>
      <c r="AK183" s="103">
        <v>0</v>
      </c>
      <c r="AL183" s="100">
        <f t="shared" si="7"/>
        <v>51296.600000000013</v>
      </c>
      <c r="AM183" s="366"/>
      <c r="AO183" s="230"/>
      <c r="AP183" s="195"/>
      <c r="AT183" s="103">
        <f>+IFERROR(SUMIFS('[2]4'!$D$30:$D$143,'[2]4'!$C$30:$C$143,$C183),0)*1000+IFERROR(SUMIFS('[2]4'!$D$192:$D$240,'[2]4'!$C$192:$C$240,$C183),0)*1000</f>
        <v>51296.599999999991</v>
      </c>
      <c r="AU183" s="103">
        <f>AL183-AT183</f>
        <v>0</v>
      </c>
      <c r="AV183" s="231"/>
    </row>
    <row r="184" spans="1:48" ht="12.75" x14ac:dyDescent="0.2">
      <c r="A184" s="380"/>
      <c r="B184" s="234" t="s">
        <v>261</v>
      </c>
      <c r="C184" s="235" t="s">
        <v>262</v>
      </c>
      <c r="D184" s="79" t="s">
        <v>329</v>
      </c>
      <c r="E184" s="89">
        <v>0</v>
      </c>
      <c r="F184" s="89" t="s">
        <v>22</v>
      </c>
      <c r="G184" s="89" t="s">
        <v>22</v>
      </c>
      <c r="H184" s="89">
        <v>0</v>
      </c>
      <c r="I184" s="107">
        <v>0</v>
      </c>
      <c r="J184" s="107">
        <v>0</v>
      </c>
      <c r="K184" s="96">
        <v>0</v>
      </c>
      <c r="L184" s="96">
        <v>0</v>
      </c>
      <c r="M184" s="96">
        <v>0</v>
      </c>
      <c r="N184" s="96">
        <v>0</v>
      </c>
      <c r="O184" s="96">
        <v>0</v>
      </c>
      <c r="P184" s="96">
        <v>0</v>
      </c>
      <c r="Q184" s="96">
        <v>0</v>
      </c>
      <c r="R184" s="96">
        <v>0</v>
      </c>
      <c r="S184" s="96">
        <v>0</v>
      </c>
      <c r="T184" s="96">
        <v>0</v>
      </c>
      <c r="U184" s="96">
        <v>0</v>
      </c>
      <c r="V184" s="96">
        <v>0</v>
      </c>
      <c r="W184" s="96">
        <v>0</v>
      </c>
      <c r="X184" s="96">
        <v>0</v>
      </c>
      <c r="Y184" s="96">
        <v>0</v>
      </c>
      <c r="Z184" s="96">
        <v>0</v>
      </c>
      <c r="AA184" s="96">
        <v>0</v>
      </c>
      <c r="AB184" s="96">
        <v>0</v>
      </c>
      <c r="AC184" s="96">
        <v>0</v>
      </c>
      <c r="AD184" s="96">
        <v>0</v>
      </c>
      <c r="AE184" s="96">
        <v>0</v>
      </c>
      <c r="AF184" s="96">
        <v>0</v>
      </c>
      <c r="AG184" s="96">
        <v>0</v>
      </c>
      <c r="AH184" s="96">
        <v>0</v>
      </c>
      <c r="AI184" s="96">
        <v>0</v>
      </c>
      <c r="AJ184" s="96">
        <v>0</v>
      </c>
      <c r="AK184" s="96">
        <v>0</v>
      </c>
      <c r="AL184" s="99">
        <f t="shared" si="7"/>
        <v>0</v>
      </c>
      <c r="AM184" s="366"/>
      <c r="AO184" s="230"/>
      <c r="AP184" s="195"/>
      <c r="AT184" s="96">
        <f>+IFERROR(SUMIFS('[2]4'!$D$30:$D$143,'[2]4'!$C$30:$C$143,$C184),0)*1000+IFERROR(SUMIFS('[2]4'!$D$192:$D$240,'[2]4'!$C$192:$C$240,$C184),0)*1000</f>
        <v>0</v>
      </c>
      <c r="AU184" s="96">
        <f>AL184-AT184</f>
        <v>0</v>
      </c>
      <c r="AV184" s="231"/>
    </row>
    <row r="185" spans="1:48" ht="12.75" x14ac:dyDescent="0.2">
      <c r="A185" s="380"/>
      <c r="B185" s="232" t="s">
        <v>263</v>
      </c>
      <c r="C185" s="233" t="s">
        <v>264</v>
      </c>
      <c r="D185" s="78" t="s">
        <v>535</v>
      </c>
      <c r="E185" s="88">
        <v>0</v>
      </c>
      <c r="F185" s="88"/>
      <c r="G185" s="88"/>
      <c r="H185" s="88"/>
      <c r="I185" s="106"/>
      <c r="J185" s="106"/>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G185" s="102"/>
      <c r="AH185" s="102"/>
      <c r="AI185" s="102"/>
      <c r="AJ185" s="102"/>
      <c r="AK185" s="102"/>
      <c r="AL185" s="98">
        <f t="shared" si="7"/>
        <v>0</v>
      </c>
      <c r="AM185" s="366"/>
      <c r="AT185" s="102"/>
      <c r="AU185" s="102"/>
      <c r="AV185" s="231"/>
    </row>
    <row r="186" spans="1:48" ht="12.75" x14ac:dyDescent="0.2">
      <c r="A186" s="380"/>
      <c r="B186" s="234" t="s">
        <v>265</v>
      </c>
      <c r="C186" s="235" t="s">
        <v>554</v>
      </c>
      <c r="D186" s="79" t="s">
        <v>329</v>
      </c>
      <c r="E186" s="89">
        <v>0</v>
      </c>
      <c r="F186" s="89" t="s">
        <v>22</v>
      </c>
      <c r="G186" s="89" t="s">
        <v>22</v>
      </c>
      <c r="H186" s="89">
        <v>0</v>
      </c>
      <c r="I186" s="107">
        <v>0</v>
      </c>
      <c r="J186" s="107">
        <v>0</v>
      </c>
      <c r="K186" s="96">
        <v>0</v>
      </c>
      <c r="L186" s="96">
        <v>0</v>
      </c>
      <c r="M186" s="96">
        <v>0</v>
      </c>
      <c r="N186" s="96">
        <v>0</v>
      </c>
      <c r="O186" s="96">
        <v>0</v>
      </c>
      <c r="P186" s="96">
        <v>0</v>
      </c>
      <c r="Q186" s="96">
        <v>0</v>
      </c>
      <c r="R186" s="96">
        <v>0</v>
      </c>
      <c r="S186" s="96">
        <v>0</v>
      </c>
      <c r="T186" s="96">
        <v>0</v>
      </c>
      <c r="U186" s="96">
        <v>0</v>
      </c>
      <c r="V186" s="96">
        <v>0</v>
      </c>
      <c r="W186" s="96">
        <v>0</v>
      </c>
      <c r="X186" s="96">
        <v>0</v>
      </c>
      <c r="Y186" s="96">
        <v>0</v>
      </c>
      <c r="Z186" s="96">
        <v>0</v>
      </c>
      <c r="AA186" s="96">
        <v>0</v>
      </c>
      <c r="AB186" s="96">
        <v>0</v>
      </c>
      <c r="AC186" s="96">
        <v>0</v>
      </c>
      <c r="AD186" s="96">
        <v>0</v>
      </c>
      <c r="AE186" s="96">
        <v>0</v>
      </c>
      <c r="AF186" s="96">
        <v>0</v>
      </c>
      <c r="AG186" s="96">
        <v>0</v>
      </c>
      <c r="AH186" s="96">
        <v>0</v>
      </c>
      <c r="AI186" s="96">
        <v>0</v>
      </c>
      <c r="AJ186" s="96">
        <v>0</v>
      </c>
      <c r="AK186" s="96">
        <v>0</v>
      </c>
      <c r="AL186" s="99">
        <f t="shared" si="7"/>
        <v>0</v>
      </c>
      <c r="AM186" s="366"/>
      <c r="AT186" s="96">
        <f>+IFERROR(SUMIFS('[2]4'!$D$30:$D$143,'[2]4'!$C$30:$C$143,$C186),0)*1000+IFERROR(SUMIFS('[2]4'!$D$192:$D$240,'[2]4'!$C$192:$C$240,$C186),0)*1000</f>
        <v>0</v>
      </c>
      <c r="AU186" s="96">
        <f>AL186-AT186</f>
        <v>0</v>
      </c>
      <c r="AV186" s="231"/>
    </row>
    <row r="187" spans="1:48" ht="12.75" x14ac:dyDescent="0.2">
      <c r="A187" s="380"/>
      <c r="B187" s="232" t="s">
        <v>266</v>
      </c>
      <c r="C187" s="233" t="s">
        <v>267</v>
      </c>
      <c r="D187" s="78" t="s">
        <v>535</v>
      </c>
      <c r="E187" s="88">
        <v>0</v>
      </c>
      <c r="F187" s="88"/>
      <c r="G187" s="88"/>
      <c r="H187" s="88"/>
      <c r="I187" s="106"/>
      <c r="J187" s="106"/>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98">
        <f t="shared" si="7"/>
        <v>0</v>
      </c>
      <c r="AM187" s="366"/>
      <c r="AT187" s="102"/>
      <c r="AU187" s="102"/>
      <c r="AV187" s="231"/>
    </row>
    <row r="188" spans="1:48" ht="12.75" x14ac:dyDescent="0.2">
      <c r="A188" s="380"/>
      <c r="B188" s="367" t="s">
        <v>268</v>
      </c>
      <c r="C188" s="369" t="s">
        <v>269</v>
      </c>
      <c r="D188" s="79" t="s">
        <v>969</v>
      </c>
      <c r="E188" s="89">
        <v>22563.459999999995</v>
      </c>
      <c r="F188" s="357" t="s">
        <v>22</v>
      </c>
      <c r="G188" s="357" t="s">
        <v>22</v>
      </c>
      <c r="H188" s="357">
        <v>0</v>
      </c>
      <c r="I188" s="357">
        <v>0</v>
      </c>
      <c r="J188" s="357">
        <v>0</v>
      </c>
      <c r="K188" s="357">
        <v>0</v>
      </c>
      <c r="L188" s="357">
        <v>0</v>
      </c>
      <c r="M188" s="357">
        <v>0</v>
      </c>
      <c r="N188" s="357">
        <v>-223.2</v>
      </c>
      <c r="O188" s="357">
        <v>0</v>
      </c>
      <c r="P188" s="357">
        <v>0</v>
      </c>
      <c r="Q188" s="357">
        <v>0</v>
      </c>
      <c r="R188" s="357">
        <v>0</v>
      </c>
      <c r="S188" s="357">
        <v>0</v>
      </c>
      <c r="T188" s="357">
        <v>0</v>
      </c>
      <c r="U188" s="357">
        <v>0</v>
      </c>
      <c r="V188" s="357">
        <v>0</v>
      </c>
      <c r="W188" s="357">
        <v>0</v>
      </c>
      <c r="X188" s="357">
        <v>2286.02</v>
      </c>
      <c r="Y188" s="357">
        <v>0</v>
      </c>
      <c r="Z188" s="357">
        <v>0</v>
      </c>
      <c r="AA188" s="357">
        <v>0</v>
      </c>
      <c r="AB188" s="357">
        <v>0</v>
      </c>
      <c r="AC188" s="357">
        <v>0</v>
      </c>
      <c r="AD188" s="357">
        <v>0</v>
      </c>
      <c r="AE188" s="357">
        <v>0</v>
      </c>
      <c r="AF188" s="357">
        <v>0</v>
      </c>
      <c r="AG188" s="357">
        <v>0</v>
      </c>
      <c r="AH188" s="357">
        <v>0</v>
      </c>
      <c r="AI188" s="357">
        <v>0</v>
      </c>
      <c r="AJ188" s="357">
        <v>0</v>
      </c>
      <c r="AK188" s="357">
        <v>4358.0600000000004</v>
      </c>
      <c r="AL188" s="360">
        <f>SUM(E188:AK191)</f>
        <v>29160.369999999995</v>
      </c>
      <c r="AM188" s="366"/>
      <c r="AT188" s="362">
        <f>+IFERROR(SUMIFS('[2]4'!$D$30:$D$143,'[2]4'!$C$30:$C$143,$C188),0)*1000+IFERROR(SUMIFS('[2]4'!$D$192:$D$240,'[2]4'!$C$192:$C$240,$C188),0)*1000</f>
        <v>29160.370000000003</v>
      </c>
      <c r="AU188" s="362">
        <f>AL188-AT188</f>
        <v>0</v>
      </c>
      <c r="AV188" s="231"/>
    </row>
    <row r="189" spans="1:48" ht="12.75" x14ac:dyDescent="0.2">
      <c r="A189" s="380"/>
      <c r="B189" s="368"/>
      <c r="C189" s="370"/>
      <c r="D189" s="79" t="s">
        <v>970</v>
      </c>
      <c r="E189" s="89">
        <v>176.03</v>
      </c>
      <c r="F189" s="358"/>
      <c r="G189" s="358"/>
      <c r="H189" s="358"/>
      <c r="I189" s="358"/>
      <c r="J189" s="358"/>
      <c r="K189" s="358"/>
      <c r="L189" s="358"/>
      <c r="M189" s="358"/>
      <c r="N189" s="358"/>
      <c r="O189" s="358"/>
      <c r="P189" s="358"/>
      <c r="Q189" s="358"/>
      <c r="R189" s="358"/>
      <c r="S189" s="358"/>
      <c r="T189" s="358"/>
      <c r="U189" s="358"/>
      <c r="V189" s="358"/>
      <c r="W189" s="358"/>
      <c r="X189" s="358"/>
      <c r="Y189" s="358"/>
      <c r="Z189" s="358"/>
      <c r="AA189" s="358"/>
      <c r="AB189" s="358"/>
      <c r="AC189" s="358"/>
      <c r="AD189" s="358"/>
      <c r="AE189" s="358"/>
      <c r="AF189" s="358"/>
      <c r="AG189" s="358"/>
      <c r="AH189" s="358"/>
      <c r="AI189" s="358"/>
      <c r="AJ189" s="358"/>
      <c r="AK189" s="358"/>
      <c r="AL189" s="361"/>
      <c r="AM189" s="366"/>
      <c r="AT189" s="363"/>
      <c r="AU189" s="363"/>
      <c r="AV189" s="231"/>
    </row>
    <row r="190" spans="1:48" ht="12.75" x14ac:dyDescent="0.2">
      <c r="A190" s="380"/>
      <c r="B190" s="368"/>
      <c r="C190" s="370"/>
      <c r="D190" s="79" t="s">
        <v>971</v>
      </c>
      <c r="E190" s="89">
        <v>0</v>
      </c>
      <c r="F190" s="358"/>
      <c r="G190" s="358"/>
      <c r="H190" s="358"/>
      <c r="I190" s="358"/>
      <c r="J190" s="358"/>
      <c r="K190" s="358"/>
      <c r="L190" s="358"/>
      <c r="M190" s="358"/>
      <c r="N190" s="358"/>
      <c r="O190" s="358"/>
      <c r="P190" s="358"/>
      <c r="Q190" s="358"/>
      <c r="R190" s="358"/>
      <c r="S190" s="358"/>
      <c r="T190" s="358"/>
      <c r="U190" s="358"/>
      <c r="V190" s="358"/>
      <c r="W190" s="358"/>
      <c r="X190" s="358"/>
      <c r="Y190" s="358"/>
      <c r="Z190" s="358"/>
      <c r="AA190" s="358"/>
      <c r="AB190" s="358"/>
      <c r="AC190" s="358"/>
      <c r="AD190" s="358"/>
      <c r="AE190" s="358"/>
      <c r="AF190" s="358"/>
      <c r="AG190" s="358"/>
      <c r="AH190" s="358"/>
      <c r="AI190" s="358"/>
      <c r="AJ190" s="358"/>
      <c r="AK190" s="358"/>
      <c r="AL190" s="361"/>
      <c r="AM190" s="366"/>
      <c r="AT190" s="363"/>
      <c r="AU190" s="363"/>
      <c r="AV190" s="231"/>
    </row>
    <row r="191" spans="1:48" ht="12.75" x14ac:dyDescent="0.2">
      <c r="A191" s="380"/>
      <c r="B191" s="368"/>
      <c r="C191" s="370"/>
      <c r="D191" s="79" t="s">
        <v>972</v>
      </c>
      <c r="E191" s="89">
        <v>0</v>
      </c>
      <c r="F191" s="359"/>
      <c r="G191" s="359"/>
      <c r="H191" s="359"/>
      <c r="I191" s="359"/>
      <c r="J191" s="359"/>
      <c r="K191" s="359"/>
      <c r="L191" s="359"/>
      <c r="M191" s="359"/>
      <c r="N191" s="359"/>
      <c r="O191" s="359"/>
      <c r="P191" s="359"/>
      <c r="Q191" s="359"/>
      <c r="R191" s="359"/>
      <c r="S191" s="359"/>
      <c r="T191" s="359"/>
      <c r="U191" s="359"/>
      <c r="V191" s="359"/>
      <c r="W191" s="359"/>
      <c r="X191" s="359"/>
      <c r="Y191" s="359"/>
      <c r="Z191" s="359"/>
      <c r="AA191" s="359"/>
      <c r="AB191" s="359"/>
      <c r="AC191" s="359"/>
      <c r="AD191" s="359"/>
      <c r="AE191" s="359"/>
      <c r="AF191" s="359"/>
      <c r="AG191" s="359"/>
      <c r="AH191" s="359"/>
      <c r="AI191" s="359"/>
      <c r="AJ191" s="359"/>
      <c r="AK191" s="359"/>
      <c r="AL191" s="361"/>
      <c r="AM191" s="366"/>
      <c r="AT191" s="363"/>
      <c r="AU191" s="363"/>
      <c r="AV191" s="231"/>
    </row>
    <row r="192" spans="1:48" ht="12.75" x14ac:dyDescent="0.2">
      <c r="A192" s="380"/>
      <c r="B192" s="367" t="s">
        <v>270</v>
      </c>
      <c r="C192" s="369" t="s">
        <v>271</v>
      </c>
      <c r="D192" s="79" t="s">
        <v>973</v>
      </c>
      <c r="E192" s="89">
        <v>31245.270000000037</v>
      </c>
      <c r="F192" s="357" t="s">
        <v>22</v>
      </c>
      <c r="G192" s="357" t="s">
        <v>22</v>
      </c>
      <c r="H192" s="357">
        <v>0</v>
      </c>
      <c r="I192" s="357">
        <v>0</v>
      </c>
      <c r="J192" s="357">
        <v>0</v>
      </c>
      <c r="K192" s="357">
        <v>0</v>
      </c>
      <c r="L192" s="357">
        <v>0</v>
      </c>
      <c r="M192" s="357">
        <v>0</v>
      </c>
      <c r="N192" s="357">
        <v>0</v>
      </c>
      <c r="O192" s="357">
        <v>0</v>
      </c>
      <c r="P192" s="357">
        <v>0</v>
      </c>
      <c r="Q192" s="357">
        <v>0</v>
      </c>
      <c r="R192" s="357">
        <v>0</v>
      </c>
      <c r="S192" s="357">
        <v>0</v>
      </c>
      <c r="T192" s="357">
        <v>-10761.98</v>
      </c>
      <c r="U192" s="357">
        <v>0</v>
      </c>
      <c r="V192" s="357">
        <v>0</v>
      </c>
      <c r="W192" s="357">
        <v>0</v>
      </c>
      <c r="X192" s="357">
        <v>0</v>
      </c>
      <c r="Y192" s="357">
        <v>0</v>
      </c>
      <c r="Z192" s="357">
        <v>0</v>
      </c>
      <c r="AA192" s="357">
        <v>0</v>
      </c>
      <c r="AB192" s="357">
        <v>0</v>
      </c>
      <c r="AC192" s="357">
        <v>0</v>
      </c>
      <c r="AD192" s="357">
        <v>0</v>
      </c>
      <c r="AE192" s="357">
        <v>0</v>
      </c>
      <c r="AF192" s="357">
        <v>0</v>
      </c>
      <c r="AG192" s="357">
        <v>0</v>
      </c>
      <c r="AH192" s="357">
        <v>0</v>
      </c>
      <c r="AI192" s="357">
        <v>0</v>
      </c>
      <c r="AJ192" s="357">
        <v>0</v>
      </c>
      <c r="AK192" s="357">
        <v>0</v>
      </c>
      <c r="AL192" s="360">
        <f>SUM(E192:AK193)</f>
        <v>20483.290000000037</v>
      </c>
      <c r="AM192" s="366"/>
      <c r="AT192" s="362">
        <f>+IFERROR(SUMIFS('[2]4'!$D$30:$D$143,'[2]4'!$C$30:$C$143,$C192),0)*1000+IFERROR(SUMIFS('[2]4'!$D$192:$D$240,'[2]4'!$C$192:$C$240,$C192),0)*1000</f>
        <v>20483.289999999994</v>
      </c>
      <c r="AU192" s="362">
        <f>AL192-AT192</f>
        <v>4.3655745685100555E-11</v>
      </c>
      <c r="AV192" s="231"/>
    </row>
    <row r="193" spans="1:48" ht="12.75" x14ac:dyDescent="0.2">
      <c r="A193" s="380"/>
      <c r="B193" s="368"/>
      <c r="C193" s="370"/>
      <c r="D193" s="79" t="s">
        <v>329</v>
      </c>
      <c r="E193" s="89">
        <v>0</v>
      </c>
      <c r="F193" s="359"/>
      <c r="G193" s="359"/>
      <c r="H193" s="359"/>
      <c r="I193" s="359"/>
      <c r="J193" s="359"/>
      <c r="K193" s="359"/>
      <c r="L193" s="359"/>
      <c r="M193" s="359"/>
      <c r="N193" s="359"/>
      <c r="O193" s="359"/>
      <c r="P193" s="359"/>
      <c r="Q193" s="359"/>
      <c r="R193" s="359"/>
      <c r="S193" s="359"/>
      <c r="T193" s="359"/>
      <c r="U193" s="359"/>
      <c r="V193" s="359"/>
      <c r="W193" s="359"/>
      <c r="X193" s="359"/>
      <c r="Y193" s="359"/>
      <c r="Z193" s="359"/>
      <c r="AA193" s="359"/>
      <c r="AB193" s="359"/>
      <c r="AC193" s="359"/>
      <c r="AD193" s="359"/>
      <c r="AE193" s="359"/>
      <c r="AF193" s="359"/>
      <c r="AG193" s="359"/>
      <c r="AH193" s="359"/>
      <c r="AI193" s="359"/>
      <c r="AJ193" s="359"/>
      <c r="AK193" s="359"/>
      <c r="AL193" s="361"/>
      <c r="AM193" s="366"/>
      <c r="AT193" s="363"/>
      <c r="AU193" s="363"/>
      <c r="AV193" s="231"/>
    </row>
    <row r="194" spans="1:48" ht="12.75" x14ac:dyDescent="0.2">
      <c r="A194" s="380"/>
      <c r="B194" s="367" t="s">
        <v>272</v>
      </c>
      <c r="C194" s="369" t="s">
        <v>555</v>
      </c>
      <c r="D194" s="79" t="s">
        <v>974</v>
      </c>
      <c r="E194" s="89">
        <v>6160</v>
      </c>
      <c r="F194" s="357" t="s">
        <v>22</v>
      </c>
      <c r="G194" s="357" t="s">
        <v>22</v>
      </c>
      <c r="H194" s="357">
        <v>0</v>
      </c>
      <c r="I194" s="357">
        <v>0</v>
      </c>
      <c r="J194" s="357">
        <v>0</v>
      </c>
      <c r="K194" s="357">
        <v>0</v>
      </c>
      <c r="L194" s="357">
        <v>0</v>
      </c>
      <c r="M194" s="357">
        <v>0</v>
      </c>
      <c r="N194" s="357">
        <v>0</v>
      </c>
      <c r="O194" s="357">
        <v>0</v>
      </c>
      <c r="P194" s="357">
        <v>0</v>
      </c>
      <c r="Q194" s="357">
        <v>0</v>
      </c>
      <c r="R194" s="357">
        <v>0</v>
      </c>
      <c r="S194" s="357">
        <v>0</v>
      </c>
      <c r="T194" s="357">
        <v>0</v>
      </c>
      <c r="U194" s="357">
        <v>0</v>
      </c>
      <c r="V194" s="357">
        <v>0</v>
      </c>
      <c r="W194" s="357">
        <v>0</v>
      </c>
      <c r="X194" s="357">
        <v>0</v>
      </c>
      <c r="Y194" s="357">
        <v>0</v>
      </c>
      <c r="Z194" s="357">
        <v>0</v>
      </c>
      <c r="AA194" s="357">
        <v>0</v>
      </c>
      <c r="AB194" s="357">
        <v>0</v>
      </c>
      <c r="AC194" s="357">
        <v>0</v>
      </c>
      <c r="AD194" s="357">
        <v>0</v>
      </c>
      <c r="AE194" s="357">
        <v>0</v>
      </c>
      <c r="AF194" s="357">
        <v>0</v>
      </c>
      <c r="AG194" s="357">
        <v>0</v>
      </c>
      <c r="AH194" s="357">
        <v>0</v>
      </c>
      <c r="AI194" s="357">
        <v>0</v>
      </c>
      <c r="AJ194" s="357">
        <v>0</v>
      </c>
      <c r="AK194" s="357">
        <v>0</v>
      </c>
      <c r="AL194" s="357">
        <f>SUM(E194:AK195)</f>
        <v>11237.54</v>
      </c>
      <c r="AM194" s="366"/>
      <c r="AT194" s="383">
        <f>+IFERROR(SUMIFS('[2]4'!$D$30:$D$143,'[2]4'!$C$30:$C$143,$C194),0)*1000+IFERROR(SUMIFS('[2]4'!$D$192:$D$240,'[2]4'!$C$192:$C$240,$C194),0)*1000</f>
        <v>11237.54</v>
      </c>
      <c r="AU194" s="383">
        <f>AL194-AT194</f>
        <v>0</v>
      </c>
      <c r="AV194" s="231"/>
    </row>
    <row r="195" spans="1:48" ht="12.75" x14ac:dyDescent="0.2">
      <c r="A195" s="380"/>
      <c r="B195" s="382"/>
      <c r="C195" s="378"/>
      <c r="D195" s="79" t="s">
        <v>975</v>
      </c>
      <c r="E195" s="89">
        <v>5077.5400000000009</v>
      </c>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359"/>
      <c r="AG195" s="359"/>
      <c r="AH195" s="359"/>
      <c r="AI195" s="359"/>
      <c r="AJ195" s="359"/>
      <c r="AK195" s="359"/>
      <c r="AL195" s="359"/>
      <c r="AM195" s="366"/>
      <c r="AT195" s="385"/>
      <c r="AU195" s="385"/>
      <c r="AV195" s="231"/>
    </row>
    <row r="196" spans="1:48" ht="12.75" x14ac:dyDescent="0.2">
      <c r="A196" s="380"/>
      <c r="B196" s="235" t="s">
        <v>273</v>
      </c>
      <c r="C196" s="235" t="s">
        <v>556</v>
      </c>
      <c r="D196" s="79" t="s">
        <v>976</v>
      </c>
      <c r="E196" s="89">
        <v>1562.18</v>
      </c>
      <c r="F196" s="89" t="s">
        <v>22</v>
      </c>
      <c r="G196" s="89" t="s">
        <v>22</v>
      </c>
      <c r="H196" s="89">
        <v>0</v>
      </c>
      <c r="I196" s="107">
        <v>0</v>
      </c>
      <c r="J196" s="107">
        <v>0</v>
      </c>
      <c r="K196" s="96">
        <v>0</v>
      </c>
      <c r="L196" s="96">
        <v>0</v>
      </c>
      <c r="M196" s="96">
        <v>0</v>
      </c>
      <c r="N196" s="96">
        <v>0</v>
      </c>
      <c r="O196" s="96">
        <v>0</v>
      </c>
      <c r="P196" s="96">
        <v>0</v>
      </c>
      <c r="Q196" s="96">
        <v>0</v>
      </c>
      <c r="R196" s="96">
        <v>0</v>
      </c>
      <c r="S196" s="96">
        <v>0</v>
      </c>
      <c r="T196" s="96">
        <v>10761.98</v>
      </c>
      <c r="U196" s="96">
        <v>0</v>
      </c>
      <c r="V196" s="96">
        <v>0</v>
      </c>
      <c r="W196" s="96">
        <v>0</v>
      </c>
      <c r="X196" s="96">
        <v>0</v>
      </c>
      <c r="Y196" s="96">
        <v>0</v>
      </c>
      <c r="Z196" s="96">
        <v>0</v>
      </c>
      <c r="AA196" s="96">
        <v>0</v>
      </c>
      <c r="AB196" s="96">
        <v>0</v>
      </c>
      <c r="AC196" s="96">
        <v>0</v>
      </c>
      <c r="AD196" s="96">
        <v>0</v>
      </c>
      <c r="AE196" s="96">
        <v>0</v>
      </c>
      <c r="AF196" s="96">
        <v>0</v>
      </c>
      <c r="AG196" s="96">
        <v>0</v>
      </c>
      <c r="AH196" s="96">
        <v>0</v>
      </c>
      <c r="AI196" s="96">
        <v>0</v>
      </c>
      <c r="AJ196" s="96">
        <v>0</v>
      </c>
      <c r="AK196" s="96">
        <v>0</v>
      </c>
      <c r="AL196" s="99">
        <f>SUM(E196:AK196)</f>
        <v>12324.16</v>
      </c>
      <c r="AM196" s="366"/>
      <c r="AT196" s="96">
        <f>+IFERROR(SUMIFS('[2]4'!$D$30:$D$143,'[2]4'!$C$30:$C$143,$C196),0)*1000+IFERROR(SUMIFS('[2]4'!$D$192:$D$240,'[2]4'!$C$192:$C$240,$C196),0)*1000</f>
        <v>12324.16</v>
      </c>
      <c r="AU196" s="96">
        <f>AL196-AT196</f>
        <v>0</v>
      </c>
      <c r="AV196" s="231"/>
    </row>
    <row r="197" spans="1:48" ht="12.75" x14ac:dyDescent="0.2">
      <c r="A197" s="380"/>
      <c r="B197" s="369" t="s">
        <v>274</v>
      </c>
      <c r="C197" s="369" t="s">
        <v>275</v>
      </c>
      <c r="D197" s="79" t="s">
        <v>977</v>
      </c>
      <c r="E197" s="89">
        <v>1353.9799999999998</v>
      </c>
      <c r="F197" s="357" t="s">
        <v>22</v>
      </c>
      <c r="G197" s="357" t="s">
        <v>22</v>
      </c>
      <c r="H197" s="357">
        <v>0</v>
      </c>
      <c r="I197" s="357">
        <v>0</v>
      </c>
      <c r="J197" s="357">
        <v>0</v>
      </c>
      <c r="K197" s="357">
        <v>0</v>
      </c>
      <c r="L197" s="357">
        <v>0</v>
      </c>
      <c r="M197" s="357">
        <v>0</v>
      </c>
      <c r="N197" s="357">
        <v>0</v>
      </c>
      <c r="O197" s="357">
        <v>0</v>
      </c>
      <c r="P197" s="357">
        <v>0</v>
      </c>
      <c r="Q197" s="357">
        <v>0</v>
      </c>
      <c r="R197" s="357">
        <v>0</v>
      </c>
      <c r="S197" s="357">
        <v>0</v>
      </c>
      <c r="T197" s="357">
        <v>0</v>
      </c>
      <c r="U197" s="357">
        <v>0</v>
      </c>
      <c r="V197" s="357">
        <v>0</v>
      </c>
      <c r="W197" s="357">
        <v>0</v>
      </c>
      <c r="X197" s="357">
        <v>0</v>
      </c>
      <c r="Y197" s="357">
        <v>0</v>
      </c>
      <c r="Z197" s="357">
        <v>0</v>
      </c>
      <c r="AA197" s="357">
        <v>0</v>
      </c>
      <c r="AB197" s="357">
        <v>0</v>
      </c>
      <c r="AC197" s="357">
        <v>0</v>
      </c>
      <c r="AD197" s="357">
        <v>0</v>
      </c>
      <c r="AE197" s="357">
        <v>0</v>
      </c>
      <c r="AF197" s="357">
        <v>0</v>
      </c>
      <c r="AG197" s="357">
        <v>0</v>
      </c>
      <c r="AH197" s="357">
        <v>0</v>
      </c>
      <c r="AI197" s="357">
        <v>0</v>
      </c>
      <c r="AJ197" s="357">
        <v>0</v>
      </c>
      <c r="AK197" s="357">
        <v>0</v>
      </c>
      <c r="AL197" s="360">
        <f>SUM(E197:AK202)</f>
        <v>27290.990000000005</v>
      </c>
      <c r="AM197" s="366"/>
      <c r="AT197" s="362">
        <f>+IFERROR(SUMIFS('[2]4'!$D$30:$D$143,'[2]4'!$C$30:$C$143,$C197),0)*1000+IFERROR(SUMIFS('[2]4'!$D$192:$D$240,'[2]4'!$C$192:$C$240,$C197),0)*1000</f>
        <v>27290.989999999998</v>
      </c>
      <c r="AU197" s="362">
        <f>AL197-AT197</f>
        <v>0</v>
      </c>
      <c r="AV197" s="231"/>
    </row>
    <row r="198" spans="1:48" ht="12.75" x14ac:dyDescent="0.2">
      <c r="A198" s="380"/>
      <c r="B198" s="370"/>
      <c r="C198" s="370"/>
      <c r="D198" s="79" t="s">
        <v>978</v>
      </c>
      <c r="E198" s="89">
        <v>2543.71</v>
      </c>
      <c r="F198" s="358"/>
      <c r="G198" s="358"/>
      <c r="H198" s="358"/>
      <c r="I198" s="358"/>
      <c r="J198" s="358"/>
      <c r="K198" s="358"/>
      <c r="L198" s="358"/>
      <c r="M198" s="358"/>
      <c r="N198" s="358"/>
      <c r="O198" s="358"/>
      <c r="P198" s="358"/>
      <c r="Q198" s="358"/>
      <c r="R198" s="358"/>
      <c r="S198" s="358"/>
      <c r="T198" s="358"/>
      <c r="U198" s="358"/>
      <c r="V198" s="358"/>
      <c r="W198" s="358"/>
      <c r="X198" s="358"/>
      <c r="Y198" s="358"/>
      <c r="Z198" s="358"/>
      <c r="AA198" s="358"/>
      <c r="AB198" s="358"/>
      <c r="AC198" s="358"/>
      <c r="AD198" s="358"/>
      <c r="AE198" s="358"/>
      <c r="AF198" s="358"/>
      <c r="AG198" s="358"/>
      <c r="AH198" s="358"/>
      <c r="AI198" s="358"/>
      <c r="AJ198" s="358"/>
      <c r="AK198" s="358"/>
      <c r="AL198" s="361"/>
      <c r="AM198" s="366"/>
      <c r="AT198" s="363"/>
      <c r="AU198" s="363"/>
      <c r="AV198" s="231"/>
    </row>
    <row r="199" spans="1:48" ht="12.75" x14ac:dyDescent="0.2">
      <c r="A199" s="380"/>
      <c r="B199" s="370"/>
      <c r="C199" s="370"/>
      <c r="D199" s="79" t="s">
        <v>979</v>
      </c>
      <c r="E199" s="89">
        <v>107.2</v>
      </c>
      <c r="F199" s="358"/>
      <c r="G199" s="358"/>
      <c r="H199" s="358"/>
      <c r="I199" s="358"/>
      <c r="J199" s="358"/>
      <c r="K199" s="358"/>
      <c r="L199" s="358"/>
      <c r="M199" s="358"/>
      <c r="N199" s="358"/>
      <c r="O199" s="358"/>
      <c r="P199" s="358"/>
      <c r="Q199" s="358"/>
      <c r="R199" s="358"/>
      <c r="S199" s="358"/>
      <c r="T199" s="358"/>
      <c r="U199" s="358"/>
      <c r="V199" s="358"/>
      <c r="W199" s="358"/>
      <c r="X199" s="358"/>
      <c r="Y199" s="358"/>
      <c r="Z199" s="358"/>
      <c r="AA199" s="358"/>
      <c r="AB199" s="358"/>
      <c r="AC199" s="358"/>
      <c r="AD199" s="358"/>
      <c r="AE199" s="358"/>
      <c r="AF199" s="358"/>
      <c r="AG199" s="358"/>
      <c r="AH199" s="358"/>
      <c r="AI199" s="358"/>
      <c r="AJ199" s="358"/>
      <c r="AK199" s="358"/>
      <c r="AL199" s="361"/>
      <c r="AM199" s="366"/>
      <c r="AT199" s="363"/>
      <c r="AU199" s="363"/>
      <c r="AV199" s="231"/>
    </row>
    <row r="200" spans="1:48" ht="12.75" x14ac:dyDescent="0.2">
      <c r="A200" s="380"/>
      <c r="B200" s="370"/>
      <c r="C200" s="370"/>
      <c r="D200" s="79" t="s">
        <v>980</v>
      </c>
      <c r="E200" s="89">
        <v>1004.17</v>
      </c>
      <c r="F200" s="358"/>
      <c r="G200" s="358"/>
      <c r="H200" s="358"/>
      <c r="I200" s="358"/>
      <c r="J200" s="358"/>
      <c r="K200" s="358"/>
      <c r="L200" s="358"/>
      <c r="M200" s="358"/>
      <c r="N200" s="358"/>
      <c r="O200" s="358"/>
      <c r="P200" s="358"/>
      <c r="Q200" s="358"/>
      <c r="R200" s="358"/>
      <c r="S200" s="358"/>
      <c r="T200" s="358"/>
      <c r="U200" s="358"/>
      <c r="V200" s="358"/>
      <c r="W200" s="358"/>
      <c r="X200" s="358"/>
      <c r="Y200" s="358"/>
      <c r="Z200" s="358"/>
      <c r="AA200" s="358"/>
      <c r="AB200" s="358"/>
      <c r="AC200" s="358"/>
      <c r="AD200" s="358"/>
      <c r="AE200" s="358"/>
      <c r="AF200" s="358"/>
      <c r="AG200" s="358"/>
      <c r="AH200" s="358"/>
      <c r="AI200" s="358"/>
      <c r="AJ200" s="358"/>
      <c r="AK200" s="358"/>
      <c r="AL200" s="361"/>
      <c r="AM200" s="366"/>
      <c r="AT200" s="363"/>
      <c r="AU200" s="363"/>
      <c r="AV200" s="231"/>
    </row>
    <row r="201" spans="1:48" ht="12.75" x14ac:dyDescent="0.2">
      <c r="A201" s="380"/>
      <c r="B201" s="370"/>
      <c r="C201" s="370"/>
      <c r="D201" s="79" t="s">
        <v>329</v>
      </c>
      <c r="E201" s="89">
        <v>0</v>
      </c>
      <c r="F201" s="358"/>
      <c r="G201" s="358"/>
      <c r="H201" s="358"/>
      <c r="I201" s="358"/>
      <c r="J201" s="358"/>
      <c r="K201" s="358"/>
      <c r="L201" s="358"/>
      <c r="M201" s="358"/>
      <c r="N201" s="358"/>
      <c r="O201" s="358"/>
      <c r="P201" s="358"/>
      <c r="Q201" s="358"/>
      <c r="R201" s="358"/>
      <c r="S201" s="358"/>
      <c r="T201" s="358"/>
      <c r="U201" s="358"/>
      <c r="V201" s="358"/>
      <c r="W201" s="358"/>
      <c r="X201" s="358"/>
      <c r="Y201" s="358"/>
      <c r="Z201" s="358"/>
      <c r="AA201" s="358"/>
      <c r="AB201" s="358"/>
      <c r="AC201" s="358"/>
      <c r="AD201" s="358"/>
      <c r="AE201" s="358"/>
      <c r="AF201" s="358"/>
      <c r="AG201" s="358"/>
      <c r="AH201" s="358"/>
      <c r="AI201" s="358"/>
      <c r="AJ201" s="358"/>
      <c r="AK201" s="358"/>
      <c r="AL201" s="361"/>
      <c r="AM201" s="366"/>
      <c r="AT201" s="363"/>
      <c r="AU201" s="363"/>
      <c r="AV201" s="231"/>
    </row>
    <row r="202" spans="1:48" ht="12.75" x14ac:dyDescent="0.2">
      <c r="A202" s="380"/>
      <c r="B202" s="370"/>
      <c r="C202" s="370"/>
      <c r="D202" s="79" t="s">
        <v>981</v>
      </c>
      <c r="E202" s="89">
        <v>22281.930000000008</v>
      </c>
      <c r="F202" s="359"/>
      <c r="G202" s="359"/>
      <c r="H202" s="359"/>
      <c r="I202" s="359"/>
      <c r="J202" s="359"/>
      <c r="K202" s="359"/>
      <c r="L202" s="359"/>
      <c r="M202" s="359"/>
      <c r="N202" s="359"/>
      <c r="O202" s="359"/>
      <c r="P202" s="359"/>
      <c r="Q202" s="359"/>
      <c r="R202" s="359"/>
      <c r="S202" s="359"/>
      <c r="T202" s="359"/>
      <c r="U202" s="359"/>
      <c r="V202" s="359"/>
      <c r="W202" s="359"/>
      <c r="X202" s="359"/>
      <c r="Y202" s="359"/>
      <c r="Z202" s="359"/>
      <c r="AA202" s="359"/>
      <c r="AB202" s="359"/>
      <c r="AC202" s="359"/>
      <c r="AD202" s="359"/>
      <c r="AE202" s="359"/>
      <c r="AF202" s="359"/>
      <c r="AG202" s="359"/>
      <c r="AH202" s="359"/>
      <c r="AI202" s="359"/>
      <c r="AJ202" s="359"/>
      <c r="AK202" s="359"/>
      <c r="AL202" s="361"/>
      <c r="AM202" s="366"/>
      <c r="AT202" s="363"/>
      <c r="AU202" s="363"/>
      <c r="AV202" s="231"/>
    </row>
    <row r="203" spans="1:48" ht="12.75" x14ac:dyDescent="0.2">
      <c r="A203" s="380"/>
      <c r="B203" s="371" t="s">
        <v>276</v>
      </c>
      <c r="C203" s="371" t="s">
        <v>277</v>
      </c>
      <c r="D203" s="79" t="s">
        <v>982</v>
      </c>
      <c r="E203" s="89">
        <v>269274.90000000136</v>
      </c>
      <c r="F203" s="357">
        <v>-417503.18000000133</v>
      </c>
      <c r="G203" s="357">
        <v>51939.825916482238</v>
      </c>
      <c r="H203" s="357">
        <v>0</v>
      </c>
      <c r="I203" s="357">
        <v>0</v>
      </c>
      <c r="J203" s="357">
        <v>0</v>
      </c>
      <c r="K203" s="357">
        <v>0</v>
      </c>
      <c r="L203" s="357">
        <v>0</v>
      </c>
      <c r="M203" s="357">
        <v>0</v>
      </c>
      <c r="N203" s="357">
        <v>0</v>
      </c>
      <c r="O203" s="357">
        <v>0</v>
      </c>
      <c r="P203" s="357">
        <v>0</v>
      </c>
      <c r="Q203" s="357">
        <v>0</v>
      </c>
      <c r="R203" s="357">
        <v>0</v>
      </c>
      <c r="S203" s="357">
        <v>0</v>
      </c>
      <c r="T203" s="357">
        <v>0</v>
      </c>
      <c r="U203" s="357">
        <v>0</v>
      </c>
      <c r="V203" s="357">
        <v>0</v>
      </c>
      <c r="W203" s="357">
        <v>0</v>
      </c>
      <c r="X203" s="357">
        <v>0</v>
      </c>
      <c r="Y203" s="357">
        <v>0</v>
      </c>
      <c r="Z203" s="357">
        <v>0</v>
      </c>
      <c r="AA203" s="357">
        <v>0</v>
      </c>
      <c r="AB203" s="357">
        <v>0</v>
      </c>
      <c r="AC203" s="357">
        <v>0</v>
      </c>
      <c r="AD203" s="357">
        <v>0</v>
      </c>
      <c r="AE203" s="357">
        <v>0</v>
      </c>
      <c r="AF203" s="357">
        <v>0</v>
      </c>
      <c r="AG203" s="357">
        <v>0</v>
      </c>
      <c r="AH203" s="357">
        <v>0</v>
      </c>
      <c r="AI203" s="357">
        <v>0</v>
      </c>
      <c r="AJ203" s="357">
        <v>0</v>
      </c>
      <c r="AK203" s="357">
        <v>0</v>
      </c>
      <c r="AL203" s="360">
        <f>SUM(E203:AK206)</f>
        <v>51939.825916482274</v>
      </c>
      <c r="AM203" s="366"/>
      <c r="AT203" s="362">
        <f>+IFERROR(SUMIFS('[2]4'!$D$30:$D$143,'[2]4'!$C$30:$C$143,$C203),0)*1000+IFERROR(SUMIFS('[2]4'!$D$192:$D$240,'[2]4'!$C$192:$C$240,$C203),0)*1000</f>
        <v>51939.825916482208</v>
      </c>
      <c r="AU203" s="362">
        <f>AL203-AT203</f>
        <v>6.5483618527650833E-11</v>
      </c>
      <c r="AV203" s="231"/>
    </row>
    <row r="204" spans="1:48" ht="12.75" x14ac:dyDescent="0.2">
      <c r="A204" s="380"/>
      <c r="B204" s="372"/>
      <c r="C204" s="372"/>
      <c r="D204" s="79" t="s">
        <v>983</v>
      </c>
      <c r="E204" s="89">
        <v>-1250.4099999999989</v>
      </c>
      <c r="F204" s="358"/>
      <c r="G204" s="358"/>
      <c r="H204" s="358"/>
      <c r="I204" s="358"/>
      <c r="J204" s="358"/>
      <c r="K204" s="358"/>
      <c r="L204" s="358"/>
      <c r="M204" s="358"/>
      <c r="N204" s="358"/>
      <c r="O204" s="358"/>
      <c r="P204" s="358"/>
      <c r="Q204" s="358"/>
      <c r="R204" s="358"/>
      <c r="S204" s="358"/>
      <c r="T204" s="358"/>
      <c r="U204" s="358"/>
      <c r="V204" s="358"/>
      <c r="W204" s="358"/>
      <c r="X204" s="358"/>
      <c r="Y204" s="358"/>
      <c r="Z204" s="358"/>
      <c r="AA204" s="358"/>
      <c r="AB204" s="358"/>
      <c r="AC204" s="358"/>
      <c r="AD204" s="358"/>
      <c r="AE204" s="358"/>
      <c r="AF204" s="358"/>
      <c r="AG204" s="358"/>
      <c r="AH204" s="358"/>
      <c r="AI204" s="358"/>
      <c r="AJ204" s="358"/>
      <c r="AK204" s="358"/>
      <c r="AL204" s="361"/>
      <c r="AM204" s="366"/>
      <c r="AT204" s="363"/>
      <c r="AU204" s="363"/>
      <c r="AV204" s="231"/>
    </row>
    <row r="205" spans="1:48" ht="12.75" x14ac:dyDescent="0.2">
      <c r="A205" s="380"/>
      <c r="B205" s="372"/>
      <c r="C205" s="372"/>
      <c r="D205" s="79" t="s">
        <v>984</v>
      </c>
      <c r="E205" s="89">
        <v>130122.96</v>
      </c>
      <c r="F205" s="358"/>
      <c r="G205" s="358"/>
      <c r="H205" s="358"/>
      <c r="I205" s="358"/>
      <c r="J205" s="358"/>
      <c r="K205" s="358"/>
      <c r="L205" s="358"/>
      <c r="M205" s="358"/>
      <c r="N205" s="358"/>
      <c r="O205" s="358"/>
      <c r="P205" s="358"/>
      <c r="Q205" s="358"/>
      <c r="R205" s="358"/>
      <c r="S205" s="358"/>
      <c r="T205" s="358"/>
      <c r="U205" s="358"/>
      <c r="V205" s="358"/>
      <c r="W205" s="358"/>
      <c r="X205" s="358"/>
      <c r="Y205" s="358"/>
      <c r="Z205" s="358"/>
      <c r="AA205" s="358"/>
      <c r="AB205" s="358"/>
      <c r="AC205" s="358"/>
      <c r="AD205" s="358"/>
      <c r="AE205" s="358"/>
      <c r="AF205" s="358"/>
      <c r="AG205" s="358"/>
      <c r="AH205" s="358"/>
      <c r="AI205" s="358"/>
      <c r="AJ205" s="358"/>
      <c r="AK205" s="358"/>
      <c r="AL205" s="361"/>
      <c r="AM205" s="366"/>
      <c r="AT205" s="363"/>
      <c r="AU205" s="363"/>
      <c r="AV205" s="231"/>
    </row>
    <row r="206" spans="1:48" ht="12.75" x14ac:dyDescent="0.2">
      <c r="A206" s="380"/>
      <c r="B206" s="372"/>
      <c r="C206" s="372"/>
      <c r="D206" s="79" t="s">
        <v>985</v>
      </c>
      <c r="E206" s="89">
        <v>19355.730000000003</v>
      </c>
      <c r="F206" s="359"/>
      <c r="G206" s="359"/>
      <c r="H206" s="359"/>
      <c r="I206" s="359"/>
      <c r="J206" s="359"/>
      <c r="K206" s="359"/>
      <c r="L206" s="359"/>
      <c r="M206" s="359"/>
      <c r="N206" s="359"/>
      <c r="O206" s="359"/>
      <c r="P206" s="359"/>
      <c r="Q206" s="359"/>
      <c r="R206" s="359"/>
      <c r="S206" s="359"/>
      <c r="T206" s="359"/>
      <c r="U206" s="359"/>
      <c r="V206" s="359"/>
      <c r="W206" s="359"/>
      <c r="X206" s="359"/>
      <c r="Y206" s="359"/>
      <c r="Z206" s="359"/>
      <c r="AA206" s="359"/>
      <c r="AB206" s="359"/>
      <c r="AC206" s="359"/>
      <c r="AD206" s="359"/>
      <c r="AE206" s="359"/>
      <c r="AF206" s="359"/>
      <c r="AG206" s="359"/>
      <c r="AH206" s="359"/>
      <c r="AI206" s="359"/>
      <c r="AJ206" s="359"/>
      <c r="AK206" s="359"/>
      <c r="AL206" s="361"/>
      <c r="AM206" s="366"/>
      <c r="AT206" s="363"/>
      <c r="AU206" s="363"/>
      <c r="AV206" s="231"/>
    </row>
    <row r="207" spans="1:48" ht="12.75" x14ac:dyDescent="0.2">
      <c r="A207" s="380"/>
      <c r="B207" s="233" t="s">
        <v>278</v>
      </c>
      <c r="C207" s="233" t="s">
        <v>279</v>
      </c>
      <c r="D207" s="81" t="s">
        <v>535</v>
      </c>
      <c r="E207" s="88">
        <v>0</v>
      </c>
      <c r="F207" s="88"/>
      <c r="G207" s="88"/>
      <c r="H207" s="88"/>
      <c r="I207" s="106" t="s">
        <v>22</v>
      </c>
      <c r="J207" s="106" t="s">
        <v>22</v>
      </c>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102"/>
      <c r="AG207" s="102"/>
      <c r="AH207" s="102"/>
      <c r="AI207" s="102"/>
      <c r="AJ207" s="102"/>
      <c r="AK207" s="102"/>
      <c r="AL207" s="98">
        <f>SUM(E207:AK207)</f>
        <v>0</v>
      </c>
      <c r="AM207" s="366"/>
      <c r="AT207" s="102"/>
      <c r="AU207" s="102"/>
      <c r="AV207" s="231"/>
    </row>
    <row r="208" spans="1:48" ht="12.75" x14ac:dyDescent="0.2">
      <c r="A208" s="380"/>
      <c r="B208" s="369" t="s">
        <v>280</v>
      </c>
      <c r="C208" s="369" t="s">
        <v>557</v>
      </c>
      <c r="D208" s="79" t="s">
        <v>986</v>
      </c>
      <c r="E208" s="89">
        <v>1191408.3299999996</v>
      </c>
      <c r="F208" s="357" t="s">
        <v>22</v>
      </c>
      <c r="G208" s="357" t="s">
        <v>22</v>
      </c>
      <c r="H208" s="357">
        <v>0</v>
      </c>
      <c r="I208" s="357">
        <v>0</v>
      </c>
      <c r="J208" s="357">
        <v>0</v>
      </c>
      <c r="K208" s="357">
        <v>0</v>
      </c>
      <c r="L208" s="357">
        <v>0</v>
      </c>
      <c r="M208" s="357">
        <v>0</v>
      </c>
      <c r="N208" s="357">
        <v>0</v>
      </c>
      <c r="O208" s="357">
        <v>0</v>
      </c>
      <c r="P208" s="357">
        <v>0</v>
      </c>
      <c r="Q208" s="357">
        <v>0</v>
      </c>
      <c r="R208" s="357">
        <v>-2.0554580260068178E-10</v>
      </c>
      <c r="S208" s="357">
        <v>0</v>
      </c>
      <c r="T208" s="357">
        <v>0</v>
      </c>
      <c r="U208" s="357">
        <v>0</v>
      </c>
      <c r="V208" s="357">
        <v>0</v>
      </c>
      <c r="W208" s="357">
        <v>-192.64</v>
      </c>
      <c r="X208" s="357">
        <v>0</v>
      </c>
      <c r="Y208" s="357">
        <v>0</v>
      </c>
      <c r="Z208" s="357">
        <v>0</v>
      </c>
      <c r="AA208" s="357">
        <v>0</v>
      </c>
      <c r="AB208" s="357">
        <v>0</v>
      </c>
      <c r="AC208" s="357">
        <v>0</v>
      </c>
      <c r="AD208" s="357">
        <v>0</v>
      </c>
      <c r="AE208" s="357">
        <v>0</v>
      </c>
      <c r="AF208" s="357">
        <v>0</v>
      </c>
      <c r="AG208" s="357">
        <v>0</v>
      </c>
      <c r="AH208" s="357">
        <v>0</v>
      </c>
      <c r="AI208" s="357">
        <v>0</v>
      </c>
      <c r="AJ208" s="357">
        <v>0</v>
      </c>
      <c r="AK208" s="357">
        <v>0</v>
      </c>
      <c r="AL208" s="360">
        <f>SUM(E208:AK211)</f>
        <v>1191215.6899999995</v>
      </c>
      <c r="AM208" s="366"/>
      <c r="AT208" s="362">
        <f>+IFERROR(SUMIFS('[2]4'!$D$30:$D$143,'[2]4'!$C$30:$C$143,$C208),0)*1000+IFERROR(SUMIFS('[2]4'!$D$192:$D$240,'[2]4'!$C$192:$C$240,$C208),0)*1000</f>
        <v>1191215.69</v>
      </c>
      <c r="AU208" s="362">
        <f>AL208-AT208</f>
        <v>0</v>
      </c>
      <c r="AV208" s="231"/>
    </row>
    <row r="209" spans="1:48" ht="12.75" x14ac:dyDescent="0.2">
      <c r="A209" s="381"/>
      <c r="B209" s="370"/>
      <c r="C209" s="370"/>
      <c r="D209" s="79">
        <v>0</v>
      </c>
      <c r="E209" s="89">
        <v>0</v>
      </c>
      <c r="F209" s="358"/>
      <c r="G209" s="358"/>
      <c r="H209" s="358"/>
      <c r="I209" s="358"/>
      <c r="J209" s="358"/>
      <c r="K209" s="358"/>
      <c r="L209" s="358"/>
      <c r="M209" s="358"/>
      <c r="N209" s="358"/>
      <c r="O209" s="358"/>
      <c r="P209" s="358"/>
      <c r="Q209" s="358"/>
      <c r="R209" s="358"/>
      <c r="S209" s="358"/>
      <c r="T209" s="358"/>
      <c r="U209" s="358"/>
      <c r="V209" s="358"/>
      <c r="W209" s="358"/>
      <c r="X209" s="358"/>
      <c r="Y209" s="358"/>
      <c r="Z209" s="358"/>
      <c r="AA209" s="358"/>
      <c r="AB209" s="358"/>
      <c r="AC209" s="358"/>
      <c r="AD209" s="358"/>
      <c r="AE209" s="358"/>
      <c r="AF209" s="358"/>
      <c r="AG209" s="358"/>
      <c r="AH209" s="358"/>
      <c r="AI209" s="358"/>
      <c r="AJ209" s="358"/>
      <c r="AK209" s="358"/>
      <c r="AL209" s="361"/>
      <c r="AM209" s="366"/>
      <c r="AT209" s="363"/>
      <c r="AU209" s="363"/>
      <c r="AV209" s="231"/>
    </row>
    <row r="210" spans="1:48" ht="12.75" x14ac:dyDescent="0.2">
      <c r="A210" s="381"/>
      <c r="B210" s="370"/>
      <c r="C210" s="370"/>
      <c r="D210" s="79">
        <v>0</v>
      </c>
      <c r="E210" s="89">
        <v>0</v>
      </c>
      <c r="F210" s="358"/>
      <c r="G210" s="358"/>
      <c r="H210" s="358"/>
      <c r="I210" s="358"/>
      <c r="J210" s="358"/>
      <c r="K210" s="358"/>
      <c r="L210" s="358"/>
      <c r="M210" s="358"/>
      <c r="N210" s="358"/>
      <c r="O210" s="358"/>
      <c r="P210" s="358"/>
      <c r="Q210" s="358"/>
      <c r="R210" s="358"/>
      <c r="S210" s="358"/>
      <c r="T210" s="358"/>
      <c r="U210" s="358"/>
      <c r="V210" s="358"/>
      <c r="W210" s="358"/>
      <c r="X210" s="358"/>
      <c r="Y210" s="358"/>
      <c r="Z210" s="358"/>
      <c r="AA210" s="358"/>
      <c r="AB210" s="358"/>
      <c r="AC210" s="358"/>
      <c r="AD210" s="358"/>
      <c r="AE210" s="358"/>
      <c r="AF210" s="358"/>
      <c r="AG210" s="358"/>
      <c r="AH210" s="358"/>
      <c r="AI210" s="358"/>
      <c r="AJ210" s="358"/>
      <c r="AK210" s="358"/>
      <c r="AL210" s="361"/>
      <c r="AM210" s="366"/>
      <c r="AT210" s="363"/>
      <c r="AU210" s="363"/>
      <c r="AV210" s="231"/>
    </row>
    <row r="211" spans="1:48" ht="12.75" x14ac:dyDescent="0.2">
      <c r="A211" s="381"/>
      <c r="B211" s="370"/>
      <c r="C211" s="370"/>
      <c r="D211" s="79" t="s">
        <v>987</v>
      </c>
      <c r="E211" s="89">
        <v>0</v>
      </c>
      <c r="F211" s="359"/>
      <c r="G211" s="359"/>
      <c r="H211" s="359"/>
      <c r="I211" s="359"/>
      <c r="J211" s="359"/>
      <c r="K211" s="359"/>
      <c r="L211" s="359"/>
      <c r="M211" s="359"/>
      <c r="N211" s="359"/>
      <c r="O211" s="359"/>
      <c r="P211" s="359"/>
      <c r="Q211" s="359"/>
      <c r="R211" s="359"/>
      <c r="S211" s="359"/>
      <c r="T211" s="359"/>
      <c r="U211" s="359"/>
      <c r="V211" s="359"/>
      <c r="W211" s="359"/>
      <c r="X211" s="359"/>
      <c r="Y211" s="359"/>
      <c r="Z211" s="359"/>
      <c r="AA211" s="359"/>
      <c r="AB211" s="359"/>
      <c r="AC211" s="359"/>
      <c r="AD211" s="359"/>
      <c r="AE211" s="359"/>
      <c r="AF211" s="359"/>
      <c r="AG211" s="359"/>
      <c r="AH211" s="359"/>
      <c r="AI211" s="359"/>
      <c r="AJ211" s="359"/>
      <c r="AK211" s="359"/>
      <c r="AL211" s="361"/>
      <c r="AM211" s="366"/>
      <c r="AT211" s="363"/>
      <c r="AU211" s="363"/>
      <c r="AV211" s="231"/>
    </row>
    <row r="212" spans="1:48" ht="12.75" x14ac:dyDescent="0.2">
      <c r="A212" s="381"/>
      <c r="B212" s="369" t="s">
        <v>282</v>
      </c>
      <c r="C212" s="369" t="s">
        <v>558</v>
      </c>
      <c r="D212" s="79" t="s">
        <v>988</v>
      </c>
      <c r="E212" s="89">
        <v>22219.480000000003</v>
      </c>
      <c r="F212" s="357" t="s">
        <v>22</v>
      </c>
      <c r="G212" s="357" t="s">
        <v>22</v>
      </c>
      <c r="H212" s="357">
        <v>0</v>
      </c>
      <c r="I212" s="357">
        <v>0</v>
      </c>
      <c r="J212" s="357">
        <v>0</v>
      </c>
      <c r="K212" s="357">
        <v>0</v>
      </c>
      <c r="L212" s="357">
        <v>0</v>
      </c>
      <c r="M212" s="357">
        <v>0</v>
      </c>
      <c r="N212" s="357">
        <v>0</v>
      </c>
      <c r="O212" s="357">
        <v>0</v>
      </c>
      <c r="P212" s="357">
        <v>0</v>
      </c>
      <c r="Q212" s="357">
        <v>0</v>
      </c>
      <c r="R212" s="357">
        <v>0</v>
      </c>
      <c r="S212" s="357">
        <v>-4.0927261579781771E-12</v>
      </c>
      <c r="T212" s="357">
        <v>0</v>
      </c>
      <c r="U212" s="357">
        <v>0</v>
      </c>
      <c r="V212" s="357">
        <v>0</v>
      </c>
      <c r="W212" s="357">
        <v>-3.5831040000000001</v>
      </c>
      <c r="X212" s="357">
        <v>0</v>
      </c>
      <c r="Y212" s="357">
        <v>0</v>
      </c>
      <c r="Z212" s="357">
        <v>0</v>
      </c>
      <c r="AA212" s="357">
        <v>0</v>
      </c>
      <c r="AB212" s="357">
        <v>0</v>
      </c>
      <c r="AC212" s="357">
        <v>0</v>
      </c>
      <c r="AD212" s="357">
        <v>0</v>
      </c>
      <c r="AE212" s="357">
        <v>0</v>
      </c>
      <c r="AF212" s="357">
        <v>0</v>
      </c>
      <c r="AG212" s="357">
        <v>0</v>
      </c>
      <c r="AH212" s="357">
        <v>0</v>
      </c>
      <c r="AI212" s="357">
        <v>0</v>
      </c>
      <c r="AJ212" s="357">
        <v>0</v>
      </c>
      <c r="AK212" s="357">
        <v>0</v>
      </c>
      <c r="AL212" s="360">
        <f>SUM(E212:AK214)</f>
        <v>22215.896895999998</v>
      </c>
      <c r="AM212" s="366"/>
      <c r="AT212" s="362">
        <f>+IFERROR(SUMIFS('[2]4'!$D$30:$D$143,'[2]4'!$C$30:$C$143,$C212),0)*1000+IFERROR(SUMIFS('[2]4'!$D$192:$D$240,'[2]4'!$C$192:$C$240,$C212),0)*1000</f>
        <v>22215.896895999995</v>
      </c>
      <c r="AU212" s="362">
        <f>AL212-AT212</f>
        <v>0</v>
      </c>
      <c r="AV212" s="231"/>
    </row>
    <row r="213" spans="1:48" ht="12.75" x14ac:dyDescent="0.2">
      <c r="A213" s="381"/>
      <c r="B213" s="370"/>
      <c r="C213" s="370"/>
      <c r="D213" s="79">
        <v>0</v>
      </c>
      <c r="E213" s="89">
        <v>0</v>
      </c>
      <c r="F213" s="358"/>
      <c r="G213" s="358"/>
      <c r="H213" s="358"/>
      <c r="I213" s="358"/>
      <c r="J213" s="358"/>
      <c r="K213" s="358"/>
      <c r="L213" s="358"/>
      <c r="M213" s="358"/>
      <c r="N213" s="358"/>
      <c r="O213" s="358"/>
      <c r="P213" s="358"/>
      <c r="Q213" s="358"/>
      <c r="R213" s="358"/>
      <c r="S213" s="358"/>
      <c r="T213" s="358"/>
      <c r="U213" s="358"/>
      <c r="V213" s="358"/>
      <c r="W213" s="358"/>
      <c r="X213" s="358"/>
      <c r="Y213" s="358"/>
      <c r="Z213" s="358"/>
      <c r="AA213" s="358"/>
      <c r="AB213" s="358"/>
      <c r="AC213" s="358"/>
      <c r="AD213" s="358"/>
      <c r="AE213" s="358"/>
      <c r="AF213" s="358"/>
      <c r="AG213" s="358"/>
      <c r="AH213" s="358"/>
      <c r="AI213" s="358"/>
      <c r="AJ213" s="358"/>
      <c r="AK213" s="358"/>
      <c r="AL213" s="361"/>
      <c r="AM213" s="366"/>
      <c r="AT213" s="363"/>
      <c r="AU213" s="363"/>
      <c r="AV213" s="231"/>
    </row>
    <row r="214" spans="1:48" ht="12.75" x14ac:dyDescent="0.2">
      <c r="A214" s="381"/>
      <c r="B214" s="370"/>
      <c r="C214" s="370"/>
      <c r="D214" s="79" t="s">
        <v>989</v>
      </c>
      <c r="E214" s="89">
        <v>0</v>
      </c>
      <c r="F214" s="359"/>
      <c r="G214" s="359"/>
      <c r="H214" s="359"/>
      <c r="I214" s="359"/>
      <c r="J214" s="359"/>
      <c r="K214" s="359"/>
      <c r="L214" s="359"/>
      <c r="M214" s="359"/>
      <c r="N214" s="359"/>
      <c r="O214" s="359"/>
      <c r="P214" s="359"/>
      <c r="Q214" s="359"/>
      <c r="R214" s="359"/>
      <c r="S214" s="359"/>
      <c r="T214" s="359"/>
      <c r="U214" s="359"/>
      <c r="V214" s="359"/>
      <c r="W214" s="359"/>
      <c r="X214" s="359"/>
      <c r="Y214" s="359"/>
      <c r="Z214" s="359"/>
      <c r="AA214" s="359"/>
      <c r="AB214" s="359"/>
      <c r="AC214" s="359"/>
      <c r="AD214" s="359"/>
      <c r="AE214" s="359"/>
      <c r="AF214" s="359"/>
      <c r="AG214" s="359"/>
      <c r="AH214" s="359"/>
      <c r="AI214" s="359"/>
      <c r="AJ214" s="359"/>
      <c r="AK214" s="359"/>
      <c r="AL214" s="361"/>
      <c r="AM214" s="366"/>
      <c r="AT214" s="363"/>
      <c r="AU214" s="363"/>
      <c r="AV214" s="231"/>
    </row>
    <row r="215" spans="1:48" ht="12.75" x14ac:dyDescent="0.2">
      <c r="A215" s="381"/>
      <c r="B215" s="236" t="s">
        <v>283</v>
      </c>
      <c r="C215" s="237" t="s">
        <v>559</v>
      </c>
      <c r="D215" s="79">
        <v>8709003</v>
      </c>
      <c r="E215" s="89">
        <v>3289.9000000000005</v>
      </c>
      <c r="F215" s="100" t="s">
        <v>22</v>
      </c>
      <c r="G215" s="100" t="s">
        <v>22</v>
      </c>
      <c r="H215" s="100">
        <v>0</v>
      </c>
      <c r="I215" s="100">
        <v>0</v>
      </c>
      <c r="J215" s="100">
        <v>0</v>
      </c>
      <c r="K215" s="100">
        <v>0</v>
      </c>
      <c r="L215" s="100">
        <v>0</v>
      </c>
      <c r="M215" s="100">
        <v>0</v>
      </c>
      <c r="N215" s="100">
        <v>0</v>
      </c>
      <c r="O215" s="100">
        <v>0</v>
      </c>
      <c r="P215" s="100">
        <v>0</v>
      </c>
      <c r="Q215" s="100">
        <v>0</v>
      </c>
      <c r="R215" s="100">
        <v>0</v>
      </c>
      <c r="S215" s="100">
        <v>0</v>
      </c>
      <c r="T215" s="100">
        <v>0</v>
      </c>
      <c r="U215" s="100">
        <v>0</v>
      </c>
      <c r="V215" s="100">
        <v>0</v>
      </c>
      <c r="W215" s="100">
        <v>0</v>
      </c>
      <c r="X215" s="100">
        <v>0</v>
      </c>
      <c r="Y215" s="100">
        <v>0</v>
      </c>
      <c r="Z215" s="100">
        <v>0</v>
      </c>
      <c r="AA215" s="100">
        <v>0</v>
      </c>
      <c r="AB215" s="100">
        <v>0</v>
      </c>
      <c r="AC215" s="100">
        <v>0</v>
      </c>
      <c r="AD215" s="100">
        <v>0</v>
      </c>
      <c r="AE215" s="100">
        <v>0</v>
      </c>
      <c r="AF215" s="100">
        <v>0</v>
      </c>
      <c r="AG215" s="100">
        <v>0</v>
      </c>
      <c r="AH215" s="100">
        <v>0</v>
      </c>
      <c r="AI215" s="100">
        <v>0</v>
      </c>
      <c r="AJ215" s="100">
        <v>0</v>
      </c>
      <c r="AK215" s="100">
        <v>0</v>
      </c>
      <c r="AL215" s="100">
        <f>SUM(E215:AK215)</f>
        <v>3289.9000000000005</v>
      </c>
      <c r="AM215" s="366"/>
      <c r="AT215" s="103">
        <f>+IFERROR(SUMIFS('[2]4'!$D$30:$D$143,'[2]4'!$C$30:$C$143,$C215),0)*1000+IFERROR(SUMIFS('[2]4'!$D$192:$D$240,'[2]4'!$C$192:$C$240,$C215),0)*1000</f>
        <v>3289.9</v>
      </c>
      <c r="AU215" s="103">
        <f>AL215-AT215</f>
        <v>0</v>
      </c>
      <c r="AV215" s="231"/>
    </row>
    <row r="216" spans="1:48" ht="12.75" x14ac:dyDescent="0.2">
      <c r="A216" s="381"/>
      <c r="B216" s="367" t="s">
        <v>284</v>
      </c>
      <c r="C216" s="369" t="s">
        <v>584</v>
      </c>
      <c r="D216" s="79" t="s">
        <v>990</v>
      </c>
      <c r="E216" s="89">
        <v>0</v>
      </c>
      <c r="F216" s="357" t="s">
        <v>22</v>
      </c>
      <c r="G216" s="357" t="s">
        <v>22</v>
      </c>
      <c r="H216" s="357">
        <v>0</v>
      </c>
      <c r="I216" s="357">
        <v>0</v>
      </c>
      <c r="J216" s="357">
        <v>0</v>
      </c>
      <c r="K216" s="357">
        <v>0</v>
      </c>
      <c r="L216" s="357">
        <v>0</v>
      </c>
      <c r="M216" s="357">
        <v>0</v>
      </c>
      <c r="N216" s="357">
        <v>0</v>
      </c>
      <c r="O216" s="357">
        <v>0</v>
      </c>
      <c r="P216" s="357">
        <v>0</v>
      </c>
      <c r="Q216" s="357">
        <v>0</v>
      </c>
      <c r="R216" s="357">
        <v>0</v>
      </c>
      <c r="S216" s="357">
        <v>0</v>
      </c>
      <c r="T216" s="357">
        <v>0</v>
      </c>
      <c r="U216" s="357">
        <v>0</v>
      </c>
      <c r="V216" s="357">
        <v>0</v>
      </c>
      <c r="W216" s="357">
        <v>0</v>
      </c>
      <c r="X216" s="357">
        <v>0</v>
      </c>
      <c r="Y216" s="357">
        <v>0</v>
      </c>
      <c r="Z216" s="357">
        <v>0</v>
      </c>
      <c r="AA216" s="357">
        <v>0</v>
      </c>
      <c r="AB216" s="357">
        <v>0</v>
      </c>
      <c r="AC216" s="357">
        <v>0</v>
      </c>
      <c r="AD216" s="357">
        <v>0</v>
      </c>
      <c r="AE216" s="357">
        <v>0</v>
      </c>
      <c r="AF216" s="357">
        <v>0</v>
      </c>
      <c r="AG216" s="357">
        <v>0</v>
      </c>
      <c r="AH216" s="357">
        <v>0</v>
      </c>
      <c r="AI216" s="357">
        <v>0</v>
      </c>
      <c r="AJ216" s="357">
        <v>0</v>
      </c>
      <c r="AK216" s="357">
        <v>0</v>
      </c>
      <c r="AL216" s="360">
        <f>SUM(E216:AK218)</f>
        <v>3460.03</v>
      </c>
      <c r="AM216" s="366"/>
      <c r="AT216" s="362">
        <f>+IFERROR(SUMIFS('[2]4'!$D$30:$D$143,'[2]4'!$C$30:$C$143,$C216),0)*1000+IFERROR(SUMIFS('[2]4'!$D$192:$D$240,'[2]4'!$C$192:$C$240,$C216),0)*1000</f>
        <v>3460.03</v>
      </c>
      <c r="AU216" s="362">
        <f>AL216-AT216</f>
        <v>0</v>
      </c>
      <c r="AV216" s="231"/>
    </row>
    <row r="217" spans="1:48" ht="12.75" x14ac:dyDescent="0.2">
      <c r="A217" s="381"/>
      <c r="B217" s="368"/>
      <c r="C217" s="370"/>
      <c r="D217" s="79" t="s">
        <v>991</v>
      </c>
      <c r="E217" s="89">
        <v>2.78</v>
      </c>
      <c r="F217" s="358"/>
      <c r="G217" s="358"/>
      <c r="H217" s="358"/>
      <c r="I217" s="358"/>
      <c r="J217" s="358"/>
      <c r="K217" s="358"/>
      <c r="L217" s="358"/>
      <c r="M217" s="358"/>
      <c r="N217" s="358"/>
      <c r="O217" s="358"/>
      <c r="P217" s="358"/>
      <c r="Q217" s="358"/>
      <c r="R217" s="358"/>
      <c r="S217" s="358"/>
      <c r="T217" s="358"/>
      <c r="U217" s="358"/>
      <c r="V217" s="358"/>
      <c r="W217" s="358"/>
      <c r="X217" s="358"/>
      <c r="Y217" s="358"/>
      <c r="Z217" s="358"/>
      <c r="AA217" s="358"/>
      <c r="AB217" s="358"/>
      <c r="AC217" s="358"/>
      <c r="AD217" s="358"/>
      <c r="AE217" s="358"/>
      <c r="AF217" s="358"/>
      <c r="AG217" s="358"/>
      <c r="AH217" s="358"/>
      <c r="AI217" s="358"/>
      <c r="AJ217" s="358"/>
      <c r="AK217" s="358"/>
      <c r="AL217" s="361"/>
      <c r="AM217" s="366"/>
      <c r="AT217" s="363"/>
      <c r="AU217" s="363"/>
      <c r="AV217" s="231"/>
    </row>
    <row r="218" spans="1:48" ht="12.75" x14ac:dyDescent="0.2">
      <c r="A218" s="381"/>
      <c r="B218" s="368"/>
      <c r="C218" s="370"/>
      <c r="D218" s="79" t="s">
        <v>992</v>
      </c>
      <c r="E218" s="89">
        <v>3457.25</v>
      </c>
      <c r="F218" s="359"/>
      <c r="G218" s="359"/>
      <c r="H218" s="359"/>
      <c r="I218" s="359"/>
      <c r="J218" s="359"/>
      <c r="K218" s="359"/>
      <c r="L218" s="359"/>
      <c r="M218" s="359"/>
      <c r="N218" s="359"/>
      <c r="O218" s="359"/>
      <c r="P218" s="359"/>
      <c r="Q218" s="359"/>
      <c r="R218" s="359"/>
      <c r="S218" s="359"/>
      <c r="T218" s="359"/>
      <c r="U218" s="359"/>
      <c r="V218" s="359"/>
      <c r="W218" s="359"/>
      <c r="X218" s="359"/>
      <c r="Y218" s="359"/>
      <c r="Z218" s="359"/>
      <c r="AA218" s="359"/>
      <c r="AB218" s="359"/>
      <c r="AC218" s="359"/>
      <c r="AD218" s="359"/>
      <c r="AE218" s="359"/>
      <c r="AF218" s="359"/>
      <c r="AG218" s="359"/>
      <c r="AH218" s="359"/>
      <c r="AI218" s="359"/>
      <c r="AJ218" s="359"/>
      <c r="AK218" s="359"/>
      <c r="AL218" s="361"/>
      <c r="AM218" s="366"/>
      <c r="AT218" s="363"/>
      <c r="AU218" s="363"/>
      <c r="AV218" s="231"/>
    </row>
    <row r="219" spans="1:48" ht="12.75" x14ac:dyDescent="0.2">
      <c r="A219" s="381"/>
      <c r="B219" s="367" t="s">
        <v>787</v>
      </c>
      <c r="C219" s="369" t="s">
        <v>560</v>
      </c>
      <c r="D219" s="79" t="s">
        <v>993</v>
      </c>
      <c r="E219" s="89">
        <v>-1501.45</v>
      </c>
      <c r="F219" s="357" t="s">
        <v>22</v>
      </c>
      <c r="G219" s="357" t="s">
        <v>22</v>
      </c>
      <c r="H219" s="357">
        <v>0</v>
      </c>
      <c r="I219" s="357">
        <v>0</v>
      </c>
      <c r="J219" s="357">
        <v>0</v>
      </c>
      <c r="K219" s="357">
        <v>0</v>
      </c>
      <c r="L219" s="357">
        <v>0</v>
      </c>
      <c r="M219" s="357">
        <v>0</v>
      </c>
      <c r="N219" s="357">
        <v>0</v>
      </c>
      <c r="O219" s="357">
        <v>0</v>
      </c>
      <c r="P219" s="357">
        <v>0</v>
      </c>
      <c r="Q219" s="357">
        <v>0</v>
      </c>
      <c r="R219" s="357">
        <v>0</v>
      </c>
      <c r="S219" s="357">
        <v>0</v>
      </c>
      <c r="T219" s="357">
        <v>0</v>
      </c>
      <c r="U219" s="357">
        <v>0</v>
      </c>
      <c r="V219" s="357">
        <v>0</v>
      </c>
      <c r="W219" s="357">
        <v>0</v>
      </c>
      <c r="X219" s="357">
        <v>0</v>
      </c>
      <c r="Y219" s="357">
        <v>0</v>
      </c>
      <c r="Z219" s="357">
        <v>0</v>
      </c>
      <c r="AA219" s="357">
        <v>0</v>
      </c>
      <c r="AB219" s="357">
        <v>0</v>
      </c>
      <c r="AC219" s="357">
        <v>0</v>
      </c>
      <c r="AD219" s="357">
        <v>0</v>
      </c>
      <c r="AE219" s="357">
        <v>0</v>
      </c>
      <c r="AF219" s="357">
        <v>0</v>
      </c>
      <c r="AG219" s="357">
        <v>0</v>
      </c>
      <c r="AH219" s="357">
        <v>0</v>
      </c>
      <c r="AI219" s="357">
        <v>0</v>
      </c>
      <c r="AJ219" s="357">
        <v>0</v>
      </c>
      <c r="AK219" s="357">
        <v>0</v>
      </c>
      <c r="AL219" s="360">
        <f>SUM(E219:AK221)</f>
        <v>2105.6899999999982</v>
      </c>
      <c r="AM219" s="366"/>
      <c r="AT219" s="362">
        <f>+IFERROR(SUMIFS('[2]4'!$D$30:$D$143,'[2]4'!$C$30:$C$143,$C219),0)*1000+IFERROR(SUMIFS('[2]4'!$D$192:$D$240,'[2]4'!$C$192:$C$240,$C219),0)*1000</f>
        <v>2105.6899999999978</v>
      </c>
      <c r="AU219" s="362">
        <f>AL219-AT219</f>
        <v>0</v>
      </c>
      <c r="AV219" s="231"/>
    </row>
    <row r="220" spans="1:48" ht="12.75" x14ac:dyDescent="0.2">
      <c r="A220" s="381"/>
      <c r="B220" s="368"/>
      <c r="C220" s="370"/>
      <c r="D220" s="79" t="s">
        <v>994</v>
      </c>
      <c r="E220" s="89">
        <v>3633.7099999999987</v>
      </c>
      <c r="F220" s="358"/>
      <c r="G220" s="358"/>
      <c r="H220" s="358"/>
      <c r="I220" s="358"/>
      <c r="J220" s="358"/>
      <c r="K220" s="358"/>
      <c r="L220" s="358"/>
      <c r="M220" s="358"/>
      <c r="N220" s="358"/>
      <c r="O220" s="358"/>
      <c r="P220" s="358"/>
      <c r="Q220" s="358"/>
      <c r="R220" s="358"/>
      <c r="S220" s="358"/>
      <c r="T220" s="358"/>
      <c r="U220" s="358"/>
      <c r="V220" s="358"/>
      <c r="W220" s="358"/>
      <c r="X220" s="358"/>
      <c r="Y220" s="358"/>
      <c r="Z220" s="358"/>
      <c r="AA220" s="358"/>
      <c r="AB220" s="358"/>
      <c r="AC220" s="358"/>
      <c r="AD220" s="358"/>
      <c r="AE220" s="358"/>
      <c r="AF220" s="358"/>
      <c r="AG220" s="358"/>
      <c r="AH220" s="358"/>
      <c r="AI220" s="358"/>
      <c r="AJ220" s="358"/>
      <c r="AK220" s="358"/>
      <c r="AL220" s="361"/>
      <c r="AM220" s="366"/>
      <c r="AT220" s="363"/>
      <c r="AU220" s="363"/>
      <c r="AV220" s="231"/>
    </row>
    <row r="221" spans="1:48" ht="12.75" x14ac:dyDescent="0.2">
      <c r="A221" s="381"/>
      <c r="B221" s="368"/>
      <c r="C221" s="370"/>
      <c r="D221" s="79" t="s">
        <v>995</v>
      </c>
      <c r="E221" s="89">
        <v>-26.569999999999997</v>
      </c>
      <c r="F221" s="359"/>
      <c r="G221" s="359"/>
      <c r="H221" s="359"/>
      <c r="I221" s="359"/>
      <c r="J221" s="359"/>
      <c r="K221" s="359"/>
      <c r="L221" s="359"/>
      <c r="M221" s="359"/>
      <c r="N221" s="359"/>
      <c r="O221" s="359"/>
      <c r="P221" s="359"/>
      <c r="Q221" s="359"/>
      <c r="R221" s="359"/>
      <c r="S221" s="359"/>
      <c r="T221" s="359"/>
      <c r="U221" s="359"/>
      <c r="V221" s="359"/>
      <c r="W221" s="359"/>
      <c r="X221" s="359"/>
      <c r="Y221" s="359"/>
      <c r="Z221" s="359"/>
      <c r="AA221" s="359"/>
      <c r="AB221" s="359"/>
      <c r="AC221" s="359"/>
      <c r="AD221" s="359"/>
      <c r="AE221" s="359"/>
      <c r="AF221" s="359"/>
      <c r="AG221" s="359"/>
      <c r="AH221" s="359"/>
      <c r="AI221" s="359"/>
      <c r="AJ221" s="359"/>
      <c r="AK221" s="359"/>
      <c r="AL221" s="361"/>
      <c r="AM221" s="366"/>
      <c r="AT221" s="363"/>
      <c r="AU221" s="363"/>
      <c r="AV221" s="231"/>
    </row>
    <row r="222" spans="1:48" ht="12.75" x14ac:dyDescent="0.2">
      <c r="A222" s="381"/>
      <c r="B222" s="232" t="s">
        <v>285</v>
      </c>
      <c r="C222" s="233" t="s">
        <v>286</v>
      </c>
      <c r="D222" s="149" t="s">
        <v>535</v>
      </c>
      <c r="E222" s="88">
        <v>0</v>
      </c>
      <c r="F222" s="88"/>
      <c r="G222" s="88"/>
      <c r="H222" s="88"/>
      <c r="I222" s="106" t="s">
        <v>22</v>
      </c>
      <c r="J222" s="106" t="s">
        <v>22</v>
      </c>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c r="AG222" s="102"/>
      <c r="AH222" s="102"/>
      <c r="AI222" s="102"/>
      <c r="AJ222" s="102"/>
      <c r="AK222" s="102"/>
      <c r="AL222" s="98">
        <f>SUM(E222:AK222)</f>
        <v>0</v>
      </c>
      <c r="AM222" s="366"/>
      <c r="AT222" s="102"/>
      <c r="AU222" s="102"/>
      <c r="AV222" s="231"/>
    </row>
    <row r="223" spans="1:48" ht="25.5" x14ac:dyDescent="0.2">
      <c r="A223" s="381"/>
      <c r="B223" s="234" t="s">
        <v>287</v>
      </c>
      <c r="C223" s="235" t="s">
        <v>561</v>
      </c>
      <c r="D223" s="79" t="s">
        <v>996</v>
      </c>
      <c r="E223" s="89">
        <v>37594</v>
      </c>
      <c r="F223" s="89" t="s">
        <v>22</v>
      </c>
      <c r="G223" s="89" t="s">
        <v>22</v>
      </c>
      <c r="H223" s="89">
        <v>0</v>
      </c>
      <c r="I223" s="107">
        <v>0</v>
      </c>
      <c r="J223" s="107">
        <v>0</v>
      </c>
      <c r="K223" s="96">
        <v>0</v>
      </c>
      <c r="L223" s="96">
        <v>0</v>
      </c>
      <c r="M223" s="96">
        <v>0</v>
      </c>
      <c r="N223" s="96">
        <v>0</v>
      </c>
      <c r="O223" s="96">
        <v>0</v>
      </c>
      <c r="P223" s="96">
        <v>0</v>
      </c>
      <c r="Q223" s="96">
        <v>0</v>
      </c>
      <c r="R223" s="96">
        <v>0</v>
      </c>
      <c r="S223" s="96">
        <v>0</v>
      </c>
      <c r="T223" s="96">
        <v>0</v>
      </c>
      <c r="U223" s="96">
        <v>0</v>
      </c>
      <c r="V223" s="96">
        <v>0</v>
      </c>
      <c r="W223" s="96">
        <v>0</v>
      </c>
      <c r="X223" s="96">
        <v>0</v>
      </c>
      <c r="Y223" s="96">
        <v>0</v>
      </c>
      <c r="Z223" s="96">
        <v>0</v>
      </c>
      <c r="AA223" s="96">
        <v>0</v>
      </c>
      <c r="AB223" s="96">
        <v>0</v>
      </c>
      <c r="AC223" s="96">
        <v>0</v>
      </c>
      <c r="AD223" s="96">
        <v>0</v>
      </c>
      <c r="AE223" s="96">
        <v>0</v>
      </c>
      <c r="AF223" s="96">
        <v>0</v>
      </c>
      <c r="AG223" s="96">
        <v>0</v>
      </c>
      <c r="AH223" s="96">
        <v>0</v>
      </c>
      <c r="AI223" s="96">
        <v>0</v>
      </c>
      <c r="AJ223" s="96">
        <v>0</v>
      </c>
      <c r="AK223" s="96">
        <v>0</v>
      </c>
      <c r="AL223" s="99">
        <f>SUM(E223:AK223)</f>
        <v>37594</v>
      </c>
      <c r="AM223" s="366"/>
      <c r="AT223" s="96">
        <f>+IFERROR(SUMIFS('[2]4'!$D$30:$D$143,'[2]4'!$C$30:$C$143,$C223),0)*1000+IFERROR(SUMIFS('[2]4'!$D$192:$D$240,'[2]4'!$C$192:$C$240,$C223),0)*1000</f>
        <v>37594</v>
      </c>
      <c r="AU223" s="96">
        <f>AL223-AT223</f>
        <v>0</v>
      </c>
      <c r="AV223" s="231"/>
    </row>
    <row r="224" spans="1:48" ht="12.75" x14ac:dyDescent="0.2">
      <c r="A224" s="381"/>
      <c r="B224" s="367" t="s">
        <v>288</v>
      </c>
      <c r="C224" s="369" t="s">
        <v>562</v>
      </c>
      <c r="D224" s="79" t="s">
        <v>997</v>
      </c>
      <c r="E224" s="89">
        <v>6016</v>
      </c>
      <c r="F224" s="375" t="s">
        <v>22</v>
      </c>
      <c r="G224" s="375" t="s">
        <v>22</v>
      </c>
      <c r="H224" s="375">
        <v>0</v>
      </c>
      <c r="I224" s="375">
        <v>0</v>
      </c>
      <c r="J224" s="375">
        <v>0</v>
      </c>
      <c r="K224" s="375">
        <v>0</v>
      </c>
      <c r="L224" s="375">
        <v>0</v>
      </c>
      <c r="M224" s="375">
        <v>0</v>
      </c>
      <c r="N224" s="375">
        <v>0</v>
      </c>
      <c r="O224" s="375">
        <v>0</v>
      </c>
      <c r="P224" s="375">
        <v>0</v>
      </c>
      <c r="Q224" s="375">
        <v>-789</v>
      </c>
      <c r="R224" s="375">
        <v>0</v>
      </c>
      <c r="S224" s="375">
        <v>0</v>
      </c>
      <c r="T224" s="375">
        <v>0</v>
      </c>
      <c r="U224" s="375">
        <v>0</v>
      </c>
      <c r="V224" s="375">
        <v>0</v>
      </c>
      <c r="W224" s="375">
        <v>0</v>
      </c>
      <c r="X224" s="375">
        <v>0</v>
      </c>
      <c r="Y224" s="375">
        <v>0</v>
      </c>
      <c r="Z224" s="375">
        <v>0</v>
      </c>
      <c r="AA224" s="375">
        <v>0</v>
      </c>
      <c r="AB224" s="375">
        <v>0</v>
      </c>
      <c r="AC224" s="375">
        <v>0</v>
      </c>
      <c r="AD224" s="375">
        <v>0</v>
      </c>
      <c r="AE224" s="375">
        <v>0</v>
      </c>
      <c r="AF224" s="375">
        <v>0</v>
      </c>
      <c r="AG224" s="375">
        <v>0</v>
      </c>
      <c r="AH224" s="375">
        <v>0</v>
      </c>
      <c r="AI224" s="375">
        <v>0</v>
      </c>
      <c r="AJ224" s="375">
        <v>0</v>
      </c>
      <c r="AK224" s="375">
        <v>0</v>
      </c>
      <c r="AL224" s="357">
        <f>SUM(E224:AK225)</f>
        <v>5227</v>
      </c>
      <c r="AM224" s="366"/>
      <c r="AT224" s="383">
        <f>+IFERROR(SUMIFS('[2]4'!$D$30:$D$143,'[2]4'!$C$30:$C$143,$C224),0)*1000+IFERROR(SUMIFS('[2]4'!$D$192:$D$240,'[2]4'!$C$192:$C$240,$C224),0)*1000</f>
        <v>5227</v>
      </c>
      <c r="AU224" s="383">
        <f>AL224-AT224</f>
        <v>0</v>
      </c>
      <c r="AV224" s="231"/>
    </row>
    <row r="225" spans="1:48" ht="12.75" x14ac:dyDescent="0.2">
      <c r="A225" s="381"/>
      <c r="B225" s="382"/>
      <c r="C225" s="378"/>
      <c r="D225" s="79" t="s">
        <v>998</v>
      </c>
      <c r="E225" s="89">
        <v>0</v>
      </c>
      <c r="F225" s="377"/>
      <c r="G225" s="377"/>
      <c r="H225" s="377"/>
      <c r="I225" s="377"/>
      <c r="J225" s="377"/>
      <c r="K225" s="377"/>
      <c r="L225" s="377"/>
      <c r="M225" s="377"/>
      <c r="N225" s="377"/>
      <c r="O225" s="377"/>
      <c r="P225" s="377"/>
      <c r="Q225" s="377"/>
      <c r="R225" s="377"/>
      <c r="S225" s="377"/>
      <c r="T225" s="377"/>
      <c r="U225" s="377"/>
      <c r="V225" s="377"/>
      <c r="W225" s="377"/>
      <c r="X225" s="377"/>
      <c r="Y225" s="377"/>
      <c r="Z225" s="377"/>
      <c r="AA225" s="377"/>
      <c r="AB225" s="377"/>
      <c r="AC225" s="377"/>
      <c r="AD225" s="377"/>
      <c r="AE225" s="377"/>
      <c r="AF225" s="377"/>
      <c r="AG225" s="377"/>
      <c r="AH225" s="377"/>
      <c r="AI225" s="377"/>
      <c r="AJ225" s="377"/>
      <c r="AK225" s="377"/>
      <c r="AL225" s="359"/>
      <c r="AM225" s="366"/>
      <c r="AT225" s="385"/>
      <c r="AU225" s="385"/>
      <c r="AV225" s="231"/>
    </row>
    <row r="226" spans="1:48" ht="12.75" x14ac:dyDescent="0.2">
      <c r="A226" s="381"/>
      <c r="B226" s="236" t="s">
        <v>289</v>
      </c>
      <c r="C226" s="237" t="s">
        <v>563</v>
      </c>
      <c r="D226" s="79" t="s">
        <v>999</v>
      </c>
      <c r="E226" s="89">
        <v>73512</v>
      </c>
      <c r="F226" s="323" t="s">
        <v>22</v>
      </c>
      <c r="G226" s="323" t="s">
        <v>22</v>
      </c>
      <c r="H226" s="323">
        <v>0</v>
      </c>
      <c r="I226" s="238">
        <v>0</v>
      </c>
      <c r="J226" s="238">
        <v>0</v>
      </c>
      <c r="K226" s="103">
        <v>0</v>
      </c>
      <c r="L226" s="103">
        <v>0</v>
      </c>
      <c r="M226" s="103">
        <v>0</v>
      </c>
      <c r="N226" s="103">
        <v>0</v>
      </c>
      <c r="O226" s="103">
        <v>0</v>
      </c>
      <c r="P226" s="103">
        <v>0</v>
      </c>
      <c r="Q226" s="103">
        <v>0</v>
      </c>
      <c r="R226" s="103">
        <v>0</v>
      </c>
      <c r="S226" s="103">
        <v>0</v>
      </c>
      <c r="T226" s="103">
        <v>0</v>
      </c>
      <c r="U226" s="103">
        <v>0</v>
      </c>
      <c r="V226" s="103">
        <v>0</v>
      </c>
      <c r="W226" s="103">
        <v>0</v>
      </c>
      <c r="X226" s="103">
        <v>0</v>
      </c>
      <c r="Y226" s="103">
        <v>0</v>
      </c>
      <c r="Z226" s="103">
        <v>0</v>
      </c>
      <c r="AA226" s="103">
        <v>0</v>
      </c>
      <c r="AB226" s="103">
        <v>0</v>
      </c>
      <c r="AC226" s="103">
        <v>0</v>
      </c>
      <c r="AD226" s="103">
        <v>0</v>
      </c>
      <c r="AE226" s="103">
        <v>0</v>
      </c>
      <c r="AF226" s="103">
        <v>0</v>
      </c>
      <c r="AG226" s="103">
        <v>0</v>
      </c>
      <c r="AH226" s="103">
        <v>0</v>
      </c>
      <c r="AI226" s="103">
        <v>0</v>
      </c>
      <c r="AJ226" s="103">
        <v>0</v>
      </c>
      <c r="AK226" s="103">
        <v>0</v>
      </c>
      <c r="AL226" s="100">
        <f>SUM(E226:AK226)</f>
        <v>73512</v>
      </c>
      <c r="AM226" s="366"/>
      <c r="AT226" s="103">
        <f>+IFERROR(SUMIFS('[2]4'!$D$30:$D$143,'[2]4'!$C$30:$C$143,$C226),0)*1000+IFERROR(SUMIFS('[2]4'!$D$192:$D$240,'[2]4'!$C$192:$C$240,$C226),0)*1000</f>
        <v>73512</v>
      </c>
      <c r="AU226" s="103">
        <f>AL226-AT226</f>
        <v>0</v>
      </c>
      <c r="AV226" s="231"/>
    </row>
    <row r="227" spans="1:48" ht="12.75" x14ac:dyDescent="0.2">
      <c r="A227" s="381"/>
      <c r="B227" s="236" t="s">
        <v>290</v>
      </c>
      <c r="C227" s="237" t="s">
        <v>564</v>
      </c>
      <c r="D227" s="79" t="s">
        <v>1000</v>
      </c>
      <c r="E227" s="89">
        <v>271.62</v>
      </c>
      <c r="F227" s="323" t="s">
        <v>22</v>
      </c>
      <c r="G227" s="323" t="s">
        <v>22</v>
      </c>
      <c r="H227" s="323">
        <v>0</v>
      </c>
      <c r="I227" s="238">
        <v>0</v>
      </c>
      <c r="J227" s="238">
        <v>0</v>
      </c>
      <c r="K227" s="103">
        <v>0</v>
      </c>
      <c r="L227" s="103">
        <v>0</v>
      </c>
      <c r="M227" s="103">
        <v>0</v>
      </c>
      <c r="N227" s="103">
        <v>0</v>
      </c>
      <c r="O227" s="103">
        <v>0</v>
      </c>
      <c r="P227" s="103">
        <v>0</v>
      </c>
      <c r="Q227" s="103">
        <v>0</v>
      </c>
      <c r="R227" s="103">
        <v>0</v>
      </c>
      <c r="S227" s="103">
        <v>0</v>
      </c>
      <c r="T227" s="103">
        <v>0</v>
      </c>
      <c r="U227" s="103">
        <v>0</v>
      </c>
      <c r="V227" s="103">
        <v>0</v>
      </c>
      <c r="W227" s="103">
        <v>0</v>
      </c>
      <c r="X227" s="103">
        <v>0</v>
      </c>
      <c r="Y227" s="103">
        <v>0</v>
      </c>
      <c r="Z227" s="103">
        <v>0</v>
      </c>
      <c r="AA227" s="103">
        <v>0</v>
      </c>
      <c r="AB227" s="103">
        <v>0</v>
      </c>
      <c r="AC227" s="103">
        <v>0</v>
      </c>
      <c r="AD227" s="103">
        <v>0</v>
      </c>
      <c r="AE227" s="103">
        <v>0</v>
      </c>
      <c r="AF227" s="103">
        <v>0</v>
      </c>
      <c r="AG227" s="103">
        <v>0</v>
      </c>
      <c r="AH227" s="103">
        <v>0</v>
      </c>
      <c r="AI227" s="103">
        <v>0</v>
      </c>
      <c r="AJ227" s="103">
        <v>0</v>
      </c>
      <c r="AK227" s="103">
        <v>0</v>
      </c>
      <c r="AL227" s="100">
        <f>SUM(E227:AK227)</f>
        <v>271.62</v>
      </c>
      <c r="AM227" s="366"/>
      <c r="AT227" s="103">
        <f>+IFERROR(SUMIFS('[2]4'!$D$30:$D$143,'[2]4'!$C$30:$C$143,$C227),0)*1000+IFERROR(SUMIFS('[2]4'!$D$192:$D$240,'[2]4'!$C$192:$C$240,$C227),0)*1000</f>
        <v>271.62</v>
      </c>
      <c r="AU227" s="103">
        <f>AL227-AT227</f>
        <v>0</v>
      </c>
      <c r="AV227" s="231"/>
    </row>
    <row r="228" spans="1:48" ht="12.75" x14ac:dyDescent="0.2">
      <c r="A228" s="381"/>
      <c r="B228" s="367" t="s">
        <v>291</v>
      </c>
      <c r="C228" s="369" t="s">
        <v>565</v>
      </c>
      <c r="D228" s="328" t="s">
        <v>1001</v>
      </c>
      <c r="E228" s="89">
        <v>1408.0400000000002</v>
      </c>
      <c r="F228" s="357" t="s">
        <v>22</v>
      </c>
      <c r="G228" s="357" t="s">
        <v>22</v>
      </c>
      <c r="H228" s="357">
        <v>0</v>
      </c>
      <c r="I228" s="357">
        <v>0</v>
      </c>
      <c r="J228" s="357">
        <v>0</v>
      </c>
      <c r="K228" s="357">
        <v>0</v>
      </c>
      <c r="L228" s="357">
        <v>0</v>
      </c>
      <c r="M228" s="357">
        <v>0</v>
      </c>
      <c r="N228" s="357">
        <v>0</v>
      </c>
      <c r="O228" s="357">
        <v>0</v>
      </c>
      <c r="P228" s="357">
        <v>-1.5631940186722204E-13</v>
      </c>
      <c r="Q228" s="357">
        <v>513</v>
      </c>
      <c r="R228" s="357">
        <v>0</v>
      </c>
      <c r="S228" s="357">
        <v>0</v>
      </c>
      <c r="T228" s="357">
        <v>0</v>
      </c>
      <c r="U228" s="357">
        <v>0</v>
      </c>
      <c r="V228" s="357">
        <v>0</v>
      </c>
      <c r="W228" s="357">
        <v>0</v>
      </c>
      <c r="X228" s="357">
        <v>0</v>
      </c>
      <c r="Y228" s="357">
        <v>0</v>
      </c>
      <c r="Z228" s="357">
        <v>0</v>
      </c>
      <c r="AA228" s="357">
        <v>0</v>
      </c>
      <c r="AB228" s="357">
        <v>0</v>
      </c>
      <c r="AC228" s="357">
        <v>0</v>
      </c>
      <c r="AD228" s="357">
        <v>0</v>
      </c>
      <c r="AE228" s="357">
        <v>0</v>
      </c>
      <c r="AF228" s="357">
        <v>0</v>
      </c>
      <c r="AG228" s="357">
        <v>0</v>
      </c>
      <c r="AH228" s="357">
        <v>0</v>
      </c>
      <c r="AI228" s="357">
        <v>0</v>
      </c>
      <c r="AJ228" s="357">
        <v>0</v>
      </c>
      <c r="AK228" s="357">
        <v>0</v>
      </c>
      <c r="AL228" s="360">
        <f>SUM(E228:AK233)</f>
        <v>11028.849999999999</v>
      </c>
      <c r="AM228" s="366"/>
      <c r="AT228" s="362">
        <f>+IFERROR(SUMIFS('[2]4'!$D$30:$D$143,'[2]4'!$C$30:$C$143,$C228),0)*1000+IFERROR(SUMIFS('[2]4'!$D$192:$D$240,'[2]4'!$C$192:$C$240,$C228),0)*1000</f>
        <v>11028.849999999999</v>
      </c>
      <c r="AU228" s="362">
        <f>AL228-AT228</f>
        <v>0</v>
      </c>
      <c r="AV228" s="231"/>
    </row>
    <row r="229" spans="1:48" ht="12.75" x14ac:dyDescent="0.2">
      <c r="A229" s="381"/>
      <c r="B229" s="368"/>
      <c r="C229" s="370"/>
      <c r="D229" s="328" t="s">
        <v>1002</v>
      </c>
      <c r="E229" s="89">
        <v>0</v>
      </c>
      <c r="F229" s="358"/>
      <c r="G229" s="358"/>
      <c r="H229" s="358"/>
      <c r="I229" s="358"/>
      <c r="J229" s="358"/>
      <c r="K229" s="358"/>
      <c r="L229" s="358"/>
      <c r="M229" s="358"/>
      <c r="N229" s="358"/>
      <c r="O229" s="358"/>
      <c r="P229" s="358"/>
      <c r="Q229" s="358"/>
      <c r="R229" s="358"/>
      <c r="S229" s="358"/>
      <c r="T229" s="358"/>
      <c r="U229" s="358"/>
      <c r="V229" s="358"/>
      <c r="W229" s="358"/>
      <c r="X229" s="358"/>
      <c r="Y229" s="358"/>
      <c r="Z229" s="358"/>
      <c r="AA229" s="358"/>
      <c r="AB229" s="358"/>
      <c r="AC229" s="358"/>
      <c r="AD229" s="358"/>
      <c r="AE229" s="358"/>
      <c r="AF229" s="358"/>
      <c r="AG229" s="358"/>
      <c r="AH229" s="358"/>
      <c r="AI229" s="358"/>
      <c r="AJ229" s="358"/>
      <c r="AK229" s="358"/>
      <c r="AL229" s="361"/>
      <c r="AM229" s="366"/>
      <c r="AT229" s="363"/>
      <c r="AU229" s="363"/>
      <c r="AV229" s="231"/>
    </row>
    <row r="230" spans="1:48" ht="12.75" x14ac:dyDescent="0.2">
      <c r="A230" s="381"/>
      <c r="B230" s="368"/>
      <c r="C230" s="370"/>
      <c r="D230" s="328" t="s">
        <v>1003</v>
      </c>
      <c r="E230" s="89">
        <v>2399.77</v>
      </c>
      <c r="F230" s="358"/>
      <c r="G230" s="358"/>
      <c r="H230" s="358"/>
      <c r="I230" s="358"/>
      <c r="J230" s="358"/>
      <c r="K230" s="358"/>
      <c r="L230" s="358"/>
      <c r="M230" s="358"/>
      <c r="N230" s="358"/>
      <c r="O230" s="358"/>
      <c r="P230" s="358"/>
      <c r="Q230" s="358"/>
      <c r="R230" s="358"/>
      <c r="S230" s="358"/>
      <c r="T230" s="358"/>
      <c r="U230" s="358"/>
      <c r="V230" s="358"/>
      <c r="W230" s="358"/>
      <c r="X230" s="358"/>
      <c r="Y230" s="358"/>
      <c r="Z230" s="358"/>
      <c r="AA230" s="358"/>
      <c r="AB230" s="358"/>
      <c r="AC230" s="358"/>
      <c r="AD230" s="358"/>
      <c r="AE230" s="358"/>
      <c r="AF230" s="358"/>
      <c r="AG230" s="358"/>
      <c r="AH230" s="358"/>
      <c r="AI230" s="358"/>
      <c r="AJ230" s="358"/>
      <c r="AK230" s="358"/>
      <c r="AL230" s="361"/>
      <c r="AM230" s="366"/>
      <c r="AT230" s="363"/>
      <c r="AU230" s="363"/>
      <c r="AV230" s="231"/>
    </row>
    <row r="231" spans="1:48" ht="12.75" x14ac:dyDescent="0.2">
      <c r="A231" s="381"/>
      <c r="B231" s="368"/>
      <c r="C231" s="370"/>
      <c r="D231" s="328">
        <v>0</v>
      </c>
      <c r="E231" s="89">
        <v>0</v>
      </c>
      <c r="F231" s="358"/>
      <c r="G231" s="358"/>
      <c r="H231" s="358"/>
      <c r="I231" s="358"/>
      <c r="J231" s="358"/>
      <c r="K231" s="358"/>
      <c r="L231" s="358"/>
      <c r="M231" s="358"/>
      <c r="N231" s="358"/>
      <c r="O231" s="358"/>
      <c r="P231" s="358"/>
      <c r="Q231" s="358"/>
      <c r="R231" s="358"/>
      <c r="S231" s="358"/>
      <c r="T231" s="358"/>
      <c r="U231" s="358"/>
      <c r="V231" s="358"/>
      <c r="W231" s="358"/>
      <c r="X231" s="358"/>
      <c r="Y231" s="358"/>
      <c r="Z231" s="358"/>
      <c r="AA231" s="358"/>
      <c r="AB231" s="358"/>
      <c r="AC231" s="358"/>
      <c r="AD231" s="358"/>
      <c r="AE231" s="358"/>
      <c r="AF231" s="358"/>
      <c r="AG231" s="358"/>
      <c r="AH231" s="358"/>
      <c r="AI231" s="358"/>
      <c r="AJ231" s="358"/>
      <c r="AK231" s="358"/>
      <c r="AL231" s="361"/>
      <c r="AM231" s="366"/>
      <c r="AT231" s="363"/>
      <c r="AU231" s="363"/>
      <c r="AV231" s="231"/>
    </row>
    <row r="232" spans="1:48" ht="12.75" x14ac:dyDescent="0.2">
      <c r="A232" s="381"/>
      <c r="B232" s="368"/>
      <c r="C232" s="370"/>
      <c r="D232" s="328" t="s">
        <v>1004</v>
      </c>
      <c r="E232" s="89">
        <v>6708.0399999999991</v>
      </c>
      <c r="F232" s="358"/>
      <c r="G232" s="358"/>
      <c r="H232" s="358"/>
      <c r="I232" s="358"/>
      <c r="J232" s="358"/>
      <c r="K232" s="358"/>
      <c r="L232" s="358"/>
      <c r="M232" s="358"/>
      <c r="N232" s="358"/>
      <c r="O232" s="358"/>
      <c r="P232" s="358"/>
      <c r="Q232" s="358"/>
      <c r="R232" s="358"/>
      <c r="S232" s="358"/>
      <c r="T232" s="358"/>
      <c r="U232" s="358"/>
      <c r="V232" s="358"/>
      <c r="W232" s="358"/>
      <c r="X232" s="358"/>
      <c r="Y232" s="358"/>
      <c r="Z232" s="358"/>
      <c r="AA232" s="358"/>
      <c r="AB232" s="358"/>
      <c r="AC232" s="358"/>
      <c r="AD232" s="358"/>
      <c r="AE232" s="358"/>
      <c r="AF232" s="358"/>
      <c r="AG232" s="358"/>
      <c r="AH232" s="358"/>
      <c r="AI232" s="358"/>
      <c r="AJ232" s="358"/>
      <c r="AK232" s="358"/>
      <c r="AL232" s="361"/>
      <c r="AM232" s="366"/>
      <c r="AT232" s="363"/>
      <c r="AU232" s="363"/>
      <c r="AV232" s="231"/>
    </row>
    <row r="233" spans="1:48" ht="12.75" x14ac:dyDescent="0.2">
      <c r="A233" s="381"/>
      <c r="B233" s="368"/>
      <c r="C233" s="370"/>
      <c r="D233" s="328" t="s">
        <v>1005</v>
      </c>
      <c r="E233" s="89">
        <v>0</v>
      </c>
      <c r="F233" s="359"/>
      <c r="G233" s="359"/>
      <c r="H233" s="359"/>
      <c r="I233" s="359"/>
      <c r="J233" s="359"/>
      <c r="K233" s="359"/>
      <c r="L233" s="359"/>
      <c r="M233" s="359"/>
      <c r="N233" s="359"/>
      <c r="O233" s="359"/>
      <c r="P233" s="359"/>
      <c r="Q233" s="359"/>
      <c r="R233" s="359"/>
      <c r="S233" s="359"/>
      <c r="T233" s="359"/>
      <c r="U233" s="359"/>
      <c r="V233" s="359"/>
      <c r="W233" s="359"/>
      <c r="X233" s="359"/>
      <c r="Y233" s="359"/>
      <c r="Z233" s="359"/>
      <c r="AA233" s="359"/>
      <c r="AB233" s="359"/>
      <c r="AC233" s="359"/>
      <c r="AD233" s="359"/>
      <c r="AE233" s="359"/>
      <c r="AF233" s="359"/>
      <c r="AG233" s="359"/>
      <c r="AH233" s="359"/>
      <c r="AI233" s="359"/>
      <c r="AJ233" s="359"/>
      <c r="AK233" s="359"/>
      <c r="AL233" s="361"/>
      <c r="AM233" s="366"/>
      <c r="AT233" s="363"/>
      <c r="AU233" s="363"/>
      <c r="AV233" s="231"/>
    </row>
    <row r="234" spans="1:48" ht="12.75" x14ac:dyDescent="0.2">
      <c r="A234" s="381"/>
      <c r="B234" s="232" t="s">
        <v>292</v>
      </c>
      <c r="C234" s="233" t="s">
        <v>293</v>
      </c>
      <c r="D234" s="81" t="s">
        <v>535</v>
      </c>
      <c r="E234" s="88">
        <v>0</v>
      </c>
      <c r="F234" s="88"/>
      <c r="G234" s="88"/>
      <c r="H234" s="88"/>
      <c r="I234" s="106"/>
      <c r="J234" s="106"/>
      <c r="K234" s="102"/>
      <c r="L234" s="102"/>
      <c r="M234" s="102"/>
      <c r="N234" s="102"/>
      <c r="O234" s="102"/>
      <c r="P234" s="102"/>
      <c r="Q234" s="102"/>
      <c r="R234" s="102"/>
      <c r="S234" s="102"/>
      <c r="T234" s="102"/>
      <c r="U234" s="102"/>
      <c r="V234" s="102"/>
      <c r="W234" s="102"/>
      <c r="X234" s="102"/>
      <c r="Y234" s="102"/>
      <c r="Z234" s="102"/>
      <c r="AA234" s="102"/>
      <c r="AB234" s="102"/>
      <c r="AC234" s="102"/>
      <c r="AD234" s="102"/>
      <c r="AE234" s="102"/>
      <c r="AF234" s="102"/>
      <c r="AG234" s="102"/>
      <c r="AH234" s="102"/>
      <c r="AI234" s="102"/>
      <c r="AJ234" s="102"/>
      <c r="AK234" s="102"/>
      <c r="AL234" s="98">
        <f t="shared" ref="AL234:AL240" si="8">SUM(E234:AK234)</f>
        <v>0</v>
      </c>
      <c r="AM234" s="366"/>
      <c r="AT234" s="102"/>
      <c r="AU234" s="102"/>
      <c r="AV234" s="231"/>
    </row>
    <row r="235" spans="1:48" ht="12.75" x14ac:dyDescent="0.2">
      <c r="A235" s="381"/>
      <c r="B235" s="236" t="s">
        <v>294</v>
      </c>
      <c r="C235" s="237" t="s">
        <v>566</v>
      </c>
      <c r="D235" s="328" t="s">
        <v>1006</v>
      </c>
      <c r="E235" s="89">
        <v>1289.93</v>
      </c>
      <c r="F235" s="100" t="s">
        <v>22</v>
      </c>
      <c r="G235" s="100" t="s">
        <v>22</v>
      </c>
      <c r="H235" s="100">
        <v>0</v>
      </c>
      <c r="I235" s="238">
        <v>0</v>
      </c>
      <c r="J235" s="238">
        <v>0</v>
      </c>
      <c r="K235" s="103">
        <v>0</v>
      </c>
      <c r="L235" s="103">
        <v>0</v>
      </c>
      <c r="M235" s="103">
        <v>0</v>
      </c>
      <c r="N235" s="103">
        <v>0</v>
      </c>
      <c r="O235" s="103">
        <v>0</v>
      </c>
      <c r="P235" s="103">
        <v>0</v>
      </c>
      <c r="Q235" s="103">
        <v>0</v>
      </c>
      <c r="R235" s="103">
        <v>0</v>
      </c>
      <c r="S235" s="103">
        <v>0</v>
      </c>
      <c r="T235" s="103">
        <v>0</v>
      </c>
      <c r="U235" s="103">
        <v>0</v>
      </c>
      <c r="V235" s="103">
        <v>0</v>
      </c>
      <c r="W235" s="103">
        <v>0</v>
      </c>
      <c r="X235" s="103">
        <v>0</v>
      </c>
      <c r="Y235" s="103">
        <v>0</v>
      </c>
      <c r="Z235" s="103">
        <v>0</v>
      </c>
      <c r="AA235" s="103">
        <v>0</v>
      </c>
      <c r="AB235" s="103">
        <v>0</v>
      </c>
      <c r="AC235" s="103">
        <v>0</v>
      </c>
      <c r="AD235" s="103">
        <v>0</v>
      </c>
      <c r="AE235" s="103">
        <v>0</v>
      </c>
      <c r="AF235" s="103">
        <v>0</v>
      </c>
      <c r="AG235" s="103">
        <v>0</v>
      </c>
      <c r="AH235" s="103">
        <v>0</v>
      </c>
      <c r="AI235" s="103">
        <v>0</v>
      </c>
      <c r="AJ235" s="103">
        <v>0</v>
      </c>
      <c r="AK235" s="103">
        <v>0</v>
      </c>
      <c r="AL235" s="100">
        <f t="shared" si="8"/>
        <v>1289.93</v>
      </c>
      <c r="AM235" s="366"/>
      <c r="AT235" s="96">
        <f>+IFERROR(SUMIFS('[2]4'!$D$30:$D$143,'[2]4'!$C$30:$C$143,$C235),0)*1000+IFERROR(SUMIFS('[2]4'!$D$192:$D$240,'[2]4'!$C$192:$C$240,$C235),0)*1000</f>
        <v>1289.93</v>
      </c>
      <c r="AU235" s="103">
        <f>AL235-AT235</f>
        <v>0</v>
      </c>
      <c r="AV235" s="231"/>
    </row>
    <row r="236" spans="1:48" ht="12.75" x14ac:dyDescent="0.2">
      <c r="A236" s="381"/>
      <c r="B236" s="234" t="s">
        <v>295</v>
      </c>
      <c r="C236" s="235" t="s">
        <v>567</v>
      </c>
      <c r="D236" s="328" t="s">
        <v>329</v>
      </c>
      <c r="E236" s="89">
        <v>0</v>
      </c>
      <c r="F236" s="91" t="s">
        <v>22</v>
      </c>
      <c r="G236" s="91" t="s">
        <v>22</v>
      </c>
      <c r="H236" s="91">
        <v>0</v>
      </c>
      <c r="I236" s="107">
        <v>0</v>
      </c>
      <c r="J236" s="107">
        <v>0</v>
      </c>
      <c r="K236" s="103">
        <v>0</v>
      </c>
      <c r="L236" s="103">
        <v>0</v>
      </c>
      <c r="M236" s="103">
        <v>0</v>
      </c>
      <c r="N236" s="103">
        <v>0</v>
      </c>
      <c r="O236" s="103">
        <v>0</v>
      </c>
      <c r="P236" s="103">
        <v>0</v>
      </c>
      <c r="Q236" s="103">
        <v>0</v>
      </c>
      <c r="R236" s="103">
        <v>0</v>
      </c>
      <c r="S236" s="103">
        <v>0</v>
      </c>
      <c r="T236" s="103">
        <v>0</v>
      </c>
      <c r="U236" s="103">
        <v>0</v>
      </c>
      <c r="V236" s="103">
        <v>0</v>
      </c>
      <c r="W236" s="103">
        <v>0</v>
      </c>
      <c r="X236" s="103">
        <v>0</v>
      </c>
      <c r="Y236" s="103">
        <v>0</v>
      </c>
      <c r="Z236" s="103">
        <v>0</v>
      </c>
      <c r="AA236" s="103">
        <v>0</v>
      </c>
      <c r="AB236" s="103">
        <v>0</v>
      </c>
      <c r="AC236" s="103">
        <v>0</v>
      </c>
      <c r="AD236" s="103">
        <v>0</v>
      </c>
      <c r="AE236" s="103">
        <v>0</v>
      </c>
      <c r="AF236" s="103">
        <v>0</v>
      </c>
      <c r="AG236" s="103">
        <v>0</v>
      </c>
      <c r="AH236" s="103">
        <v>0</v>
      </c>
      <c r="AI236" s="103">
        <v>0</v>
      </c>
      <c r="AJ236" s="103">
        <v>0</v>
      </c>
      <c r="AK236" s="103">
        <v>0</v>
      </c>
      <c r="AL236" s="99">
        <f t="shared" si="8"/>
        <v>0</v>
      </c>
      <c r="AM236" s="366"/>
      <c r="AT236" s="96">
        <f>+IFERROR(SUMIFS('[2]4'!$D$30:$D$143,'[2]4'!$C$30:$C$143,$C236),0)*1000+IFERROR(SUMIFS('[2]4'!$D$192:$D$240,'[2]4'!$C$192:$C$240,$C236),0)*1000</f>
        <v>0</v>
      </c>
      <c r="AU236" s="96">
        <f>AL236-AT236</f>
        <v>0</v>
      </c>
      <c r="AV236" s="231"/>
    </row>
    <row r="237" spans="1:48" ht="12.75" x14ac:dyDescent="0.2">
      <c r="A237" s="381"/>
      <c r="B237" s="232" t="s">
        <v>297</v>
      </c>
      <c r="C237" s="233" t="s">
        <v>298</v>
      </c>
      <c r="D237" s="81" t="s">
        <v>535</v>
      </c>
      <c r="E237" s="92">
        <v>0</v>
      </c>
      <c r="F237" s="92"/>
      <c r="G237" s="92"/>
      <c r="H237" s="92"/>
      <c r="I237" s="106"/>
      <c r="J237" s="106"/>
      <c r="K237" s="102"/>
      <c r="L237" s="102"/>
      <c r="M237" s="102"/>
      <c r="N237" s="102"/>
      <c r="O237" s="102"/>
      <c r="P237" s="102"/>
      <c r="Q237" s="102"/>
      <c r="R237" s="102"/>
      <c r="S237" s="102"/>
      <c r="T237" s="102"/>
      <c r="U237" s="102"/>
      <c r="V237" s="102"/>
      <c r="W237" s="102"/>
      <c r="X237" s="102"/>
      <c r="Y237" s="102"/>
      <c r="Z237" s="102"/>
      <c r="AA237" s="102"/>
      <c r="AB237" s="102"/>
      <c r="AC237" s="102"/>
      <c r="AD237" s="102"/>
      <c r="AE237" s="102"/>
      <c r="AF237" s="102"/>
      <c r="AG237" s="102"/>
      <c r="AH237" s="102"/>
      <c r="AI237" s="102"/>
      <c r="AJ237" s="102"/>
      <c r="AK237" s="102"/>
      <c r="AL237" s="98">
        <f t="shared" si="8"/>
        <v>0</v>
      </c>
      <c r="AM237" s="366"/>
      <c r="AT237" s="102"/>
      <c r="AU237" s="102"/>
      <c r="AV237" s="231"/>
    </row>
    <row r="238" spans="1:48" ht="12.75" x14ac:dyDescent="0.2">
      <c r="A238" s="381"/>
      <c r="B238" s="234" t="s">
        <v>299</v>
      </c>
      <c r="C238" s="235" t="s">
        <v>568</v>
      </c>
      <c r="D238" s="328" t="s">
        <v>1007</v>
      </c>
      <c r="E238" s="89">
        <v>6530</v>
      </c>
      <c r="F238" s="89" t="s">
        <v>22</v>
      </c>
      <c r="G238" s="89" t="s">
        <v>22</v>
      </c>
      <c r="H238" s="89">
        <v>0</v>
      </c>
      <c r="I238" s="89">
        <v>0</v>
      </c>
      <c r="J238" s="89">
        <v>0</v>
      </c>
      <c r="K238" s="89">
        <v>0</v>
      </c>
      <c r="L238" s="89">
        <v>0</v>
      </c>
      <c r="M238" s="89">
        <v>0</v>
      </c>
      <c r="N238" s="89">
        <v>0</v>
      </c>
      <c r="O238" s="89">
        <v>0</v>
      </c>
      <c r="P238" s="89">
        <v>0</v>
      </c>
      <c r="Q238" s="89">
        <v>0</v>
      </c>
      <c r="R238" s="89">
        <v>0</v>
      </c>
      <c r="S238" s="89">
        <v>0</v>
      </c>
      <c r="T238" s="89">
        <v>0</v>
      </c>
      <c r="U238" s="89">
        <v>0</v>
      </c>
      <c r="V238" s="89">
        <v>0</v>
      </c>
      <c r="W238" s="89">
        <v>0</v>
      </c>
      <c r="X238" s="89">
        <v>0</v>
      </c>
      <c r="Y238" s="89">
        <v>0</v>
      </c>
      <c r="Z238" s="89">
        <v>0</v>
      </c>
      <c r="AA238" s="89">
        <v>0</v>
      </c>
      <c r="AB238" s="89">
        <v>0</v>
      </c>
      <c r="AC238" s="89">
        <v>0</v>
      </c>
      <c r="AD238" s="89">
        <v>0</v>
      </c>
      <c r="AE238" s="89">
        <v>0</v>
      </c>
      <c r="AF238" s="89">
        <v>0</v>
      </c>
      <c r="AG238" s="89">
        <v>0</v>
      </c>
      <c r="AH238" s="89">
        <v>0</v>
      </c>
      <c r="AI238" s="89">
        <v>0</v>
      </c>
      <c r="AJ238" s="89">
        <v>0</v>
      </c>
      <c r="AK238" s="89">
        <v>0</v>
      </c>
      <c r="AL238" s="99">
        <f t="shared" si="8"/>
        <v>6530</v>
      </c>
      <c r="AM238" s="366"/>
      <c r="AT238" s="96">
        <f>+IFERROR(SUMIFS('[2]4'!$D$30:$D$143,'[2]4'!$C$30:$C$143,$C238),0)*1000+IFERROR(SUMIFS('[2]4'!$D$192:$D$240,'[2]4'!$C$192:$C$240,$C238),0)*1000</f>
        <v>6530</v>
      </c>
      <c r="AU238" s="96">
        <f t="shared" ref="AU238:AU246" si="9">AL238-AT238</f>
        <v>0</v>
      </c>
      <c r="AV238" s="231"/>
    </row>
    <row r="239" spans="1:48" ht="12.75" x14ac:dyDescent="0.2">
      <c r="A239" s="381"/>
      <c r="B239" s="235" t="s">
        <v>300</v>
      </c>
      <c r="C239" s="235" t="s">
        <v>569</v>
      </c>
      <c r="D239" s="328" t="s">
        <v>1008</v>
      </c>
      <c r="E239" s="89">
        <v>-204.74</v>
      </c>
      <c r="F239" s="89" t="s">
        <v>22</v>
      </c>
      <c r="G239" s="89" t="s">
        <v>22</v>
      </c>
      <c r="H239" s="89">
        <v>0</v>
      </c>
      <c r="I239" s="89">
        <v>0</v>
      </c>
      <c r="J239" s="89">
        <v>0</v>
      </c>
      <c r="K239" s="89">
        <v>0</v>
      </c>
      <c r="L239" s="89">
        <v>0</v>
      </c>
      <c r="M239" s="89">
        <v>0</v>
      </c>
      <c r="N239" s="89">
        <v>0</v>
      </c>
      <c r="O239" s="89">
        <v>0</v>
      </c>
      <c r="P239" s="89">
        <v>0</v>
      </c>
      <c r="Q239" s="89">
        <v>0</v>
      </c>
      <c r="R239" s="89">
        <v>0</v>
      </c>
      <c r="S239" s="89">
        <v>0</v>
      </c>
      <c r="T239" s="89">
        <v>0</v>
      </c>
      <c r="U239" s="89">
        <v>0</v>
      </c>
      <c r="V239" s="89">
        <v>0</v>
      </c>
      <c r="W239" s="89">
        <v>0</v>
      </c>
      <c r="X239" s="89">
        <v>0</v>
      </c>
      <c r="Y239" s="89">
        <v>0</v>
      </c>
      <c r="Z239" s="89">
        <v>0</v>
      </c>
      <c r="AA239" s="89">
        <v>0</v>
      </c>
      <c r="AB239" s="89">
        <v>0</v>
      </c>
      <c r="AC239" s="89">
        <v>0</v>
      </c>
      <c r="AD239" s="89">
        <v>0</v>
      </c>
      <c r="AE239" s="89">
        <v>0</v>
      </c>
      <c r="AF239" s="89">
        <v>0</v>
      </c>
      <c r="AG239" s="89">
        <v>0</v>
      </c>
      <c r="AH239" s="89">
        <v>0</v>
      </c>
      <c r="AI239" s="89">
        <v>0</v>
      </c>
      <c r="AJ239" s="89">
        <v>0</v>
      </c>
      <c r="AK239" s="89">
        <v>0</v>
      </c>
      <c r="AL239" s="99">
        <f t="shared" si="8"/>
        <v>-204.74</v>
      </c>
      <c r="AM239" s="366"/>
      <c r="AT239" s="96">
        <f>+IFERROR(SUMIFS('[2]4'!$D$30:$D$143,'[2]4'!$C$30:$C$143,$C239),0)*1000+IFERROR(SUMIFS('[2]4'!$D$192:$D$240,'[2]4'!$C$192:$C$240,$C239),0)*1000</f>
        <v>-204.74</v>
      </c>
      <c r="AU239" s="96">
        <f t="shared" si="9"/>
        <v>0</v>
      </c>
      <c r="AV239" s="231"/>
    </row>
    <row r="240" spans="1:48" ht="12.75" x14ac:dyDescent="0.2">
      <c r="A240" s="381"/>
      <c r="B240" s="235" t="s">
        <v>301</v>
      </c>
      <c r="C240" s="235" t="s">
        <v>570</v>
      </c>
      <c r="D240" s="328" t="s">
        <v>1009</v>
      </c>
      <c r="E240" s="89">
        <v>1400</v>
      </c>
      <c r="F240" s="91" t="s">
        <v>22</v>
      </c>
      <c r="G240" s="91" t="s">
        <v>22</v>
      </c>
      <c r="H240" s="91">
        <v>0</v>
      </c>
      <c r="I240" s="91">
        <v>0</v>
      </c>
      <c r="J240" s="91">
        <v>0</v>
      </c>
      <c r="K240" s="91">
        <v>0</v>
      </c>
      <c r="L240" s="91">
        <v>0</v>
      </c>
      <c r="M240" s="91">
        <v>0</v>
      </c>
      <c r="N240" s="91">
        <v>0</v>
      </c>
      <c r="O240" s="91">
        <v>0</v>
      </c>
      <c r="P240" s="91">
        <v>0</v>
      </c>
      <c r="Q240" s="91">
        <v>0</v>
      </c>
      <c r="R240" s="91">
        <v>0</v>
      </c>
      <c r="S240" s="91">
        <v>0</v>
      </c>
      <c r="T240" s="91">
        <v>0</v>
      </c>
      <c r="U240" s="91">
        <v>0</v>
      </c>
      <c r="V240" s="91">
        <v>0</v>
      </c>
      <c r="W240" s="91">
        <v>0</v>
      </c>
      <c r="X240" s="91">
        <v>0</v>
      </c>
      <c r="Y240" s="91">
        <v>0</v>
      </c>
      <c r="Z240" s="91">
        <v>0</v>
      </c>
      <c r="AA240" s="91">
        <v>0</v>
      </c>
      <c r="AB240" s="91">
        <v>0</v>
      </c>
      <c r="AC240" s="91">
        <v>0</v>
      </c>
      <c r="AD240" s="91">
        <v>0</v>
      </c>
      <c r="AE240" s="91">
        <v>0</v>
      </c>
      <c r="AF240" s="91">
        <v>0</v>
      </c>
      <c r="AG240" s="91">
        <v>0</v>
      </c>
      <c r="AH240" s="91">
        <v>0</v>
      </c>
      <c r="AI240" s="91">
        <v>0</v>
      </c>
      <c r="AJ240" s="91">
        <v>0</v>
      </c>
      <c r="AK240" s="91">
        <v>0</v>
      </c>
      <c r="AL240" s="99">
        <f t="shared" si="8"/>
        <v>1400</v>
      </c>
      <c r="AM240" s="366"/>
      <c r="AT240" s="96">
        <f>+IFERROR(SUMIFS('[2]4'!$D$30:$D$143,'[2]4'!$C$30:$C$143,$C240),0)*1000+IFERROR(SUMIFS('[2]4'!$D$192:$D$240,'[2]4'!$C$192:$C$240,$C240),0)*1000</f>
        <v>1400</v>
      </c>
      <c r="AU240" s="96">
        <f t="shared" si="9"/>
        <v>0</v>
      </c>
      <c r="AV240" s="231"/>
    </row>
    <row r="241" spans="1:48" ht="12.75" x14ac:dyDescent="0.2">
      <c r="A241" s="381"/>
      <c r="B241" s="236" t="s">
        <v>302</v>
      </c>
      <c r="C241" s="237" t="s">
        <v>571</v>
      </c>
      <c r="D241" s="328" t="s">
        <v>1010</v>
      </c>
      <c r="E241" s="89">
        <v>11819.730000000005</v>
      </c>
      <c r="F241" s="100" t="s">
        <v>22</v>
      </c>
      <c r="G241" s="100" t="s">
        <v>22</v>
      </c>
      <c r="H241" s="100">
        <v>0</v>
      </c>
      <c r="I241" s="100">
        <v>0</v>
      </c>
      <c r="J241" s="100">
        <v>0</v>
      </c>
      <c r="K241" s="100">
        <v>0</v>
      </c>
      <c r="L241" s="100">
        <v>0</v>
      </c>
      <c r="M241" s="100">
        <v>0</v>
      </c>
      <c r="N241" s="100">
        <v>0</v>
      </c>
      <c r="O241" s="100">
        <v>0</v>
      </c>
      <c r="P241" s="100">
        <v>0</v>
      </c>
      <c r="Q241" s="100">
        <v>0</v>
      </c>
      <c r="R241" s="100">
        <v>0</v>
      </c>
      <c r="S241" s="100">
        <v>0</v>
      </c>
      <c r="T241" s="100">
        <v>0</v>
      </c>
      <c r="U241" s="100">
        <v>0</v>
      </c>
      <c r="V241" s="100">
        <v>0</v>
      </c>
      <c r="W241" s="100">
        <v>0</v>
      </c>
      <c r="X241" s="100">
        <v>0</v>
      </c>
      <c r="Y241" s="100">
        <v>0</v>
      </c>
      <c r="Z241" s="100">
        <v>0</v>
      </c>
      <c r="AA241" s="100">
        <v>0</v>
      </c>
      <c r="AB241" s="100">
        <v>0</v>
      </c>
      <c r="AC241" s="100">
        <v>0</v>
      </c>
      <c r="AD241" s="100">
        <v>0</v>
      </c>
      <c r="AE241" s="100">
        <v>0</v>
      </c>
      <c r="AF241" s="100">
        <v>0</v>
      </c>
      <c r="AG241" s="100">
        <v>0</v>
      </c>
      <c r="AH241" s="100">
        <v>0</v>
      </c>
      <c r="AI241" s="100">
        <v>0</v>
      </c>
      <c r="AJ241" s="100">
        <v>0</v>
      </c>
      <c r="AK241" s="100">
        <v>0</v>
      </c>
      <c r="AL241" s="100">
        <f t="shared" ref="AL241:AL246" si="10">SUM(E241:AK241)</f>
        <v>11819.730000000005</v>
      </c>
      <c r="AM241" s="366"/>
      <c r="AT241" s="103">
        <f>+IFERROR(SUMIFS('[2]4'!$D$30:$D$143,'[2]4'!$C$30:$C$143,$C241),0)*1000+IFERROR(SUMIFS('[2]4'!$D$192:$D$240,'[2]4'!$C$192:$C$240,$C241),0)*1000</f>
        <v>11819.73</v>
      </c>
      <c r="AU241" s="103">
        <f t="shared" si="9"/>
        <v>0</v>
      </c>
      <c r="AV241" s="231"/>
    </row>
    <row r="242" spans="1:48" ht="12.75" x14ac:dyDescent="0.2">
      <c r="A242" s="381"/>
      <c r="B242" s="236" t="s">
        <v>303</v>
      </c>
      <c r="C242" s="237" t="s">
        <v>572</v>
      </c>
      <c r="D242" s="328" t="s">
        <v>1011</v>
      </c>
      <c r="E242" s="89">
        <v>2864.39</v>
      </c>
      <c r="F242" s="323" t="s">
        <v>22</v>
      </c>
      <c r="G242" s="323" t="s">
        <v>22</v>
      </c>
      <c r="H242" s="323">
        <v>0</v>
      </c>
      <c r="I242" s="323">
        <v>0</v>
      </c>
      <c r="J242" s="323">
        <v>0</v>
      </c>
      <c r="K242" s="323">
        <v>0</v>
      </c>
      <c r="L242" s="323">
        <v>0</v>
      </c>
      <c r="M242" s="323">
        <v>0</v>
      </c>
      <c r="N242" s="323">
        <v>0</v>
      </c>
      <c r="O242" s="323">
        <v>0</v>
      </c>
      <c r="P242" s="323">
        <v>0</v>
      </c>
      <c r="Q242" s="323">
        <v>0</v>
      </c>
      <c r="R242" s="323">
        <v>0</v>
      </c>
      <c r="S242" s="323">
        <v>0</v>
      </c>
      <c r="T242" s="323">
        <v>0</v>
      </c>
      <c r="U242" s="323">
        <v>0</v>
      </c>
      <c r="V242" s="323">
        <v>0</v>
      </c>
      <c r="W242" s="323">
        <v>0</v>
      </c>
      <c r="X242" s="323">
        <v>0</v>
      </c>
      <c r="Y242" s="323">
        <v>0</v>
      </c>
      <c r="Z242" s="323">
        <v>0</v>
      </c>
      <c r="AA242" s="323">
        <v>0</v>
      </c>
      <c r="AB242" s="323">
        <v>0</v>
      </c>
      <c r="AC242" s="323">
        <v>0</v>
      </c>
      <c r="AD242" s="323">
        <v>0</v>
      </c>
      <c r="AE242" s="323">
        <v>0</v>
      </c>
      <c r="AF242" s="323">
        <v>0</v>
      </c>
      <c r="AG242" s="323">
        <v>0</v>
      </c>
      <c r="AH242" s="323">
        <v>0</v>
      </c>
      <c r="AI242" s="323">
        <v>0</v>
      </c>
      <c r="AJ242" s="323">
        <v>0</v>
      </c>
      <c r="AK242" s="323">
        <v>0</v>
      </c>
      <c r="AL242" s="100">
        <f t="shared" si="10"/>
        <v>2864.39</v>
      </c>
      <c r="AM242" s="366"/>
      <c r="AT242" s="103">
        <f>+IFERROR(SUMIFS('[2]4'!$D$30:$D$143,'[2]4'!$C$30:$C$143,$C242),0)*1000+IFERROR(SUMIFS('[2]4'!$D$192:$D$240,'[2]4'!$C$192:$C$240,$C242),0)*1000</f>
        <v>2864.39</v>
      </c>
      <c r="AU242" s="103">
        <f t="shared" si="9"/>
        <v>0</v>
      </c>
      <c r="AV242" s="231"/>
    </row>
    <row r="243" spans="1:48" ht="12.75" x14ac:dyDescent="0.2">
      <c r="A243" s="381"/>
      <c r="B243" s="237" t="s">
        <v>304</v>
      </c>
      <c r="C243" s="237" t="s">
        <v>573</v>
      </c>
      <c r="D243" s="328" t="s">
        <v>1012</v>
      </c>
      <c r="E243" s="89">
        <v>1290.2899999999997</v>
      </c>
      <c r="F243" s="323" t="s">
        <v>22</v>
      </c>
      <c r="G243" s="323" t="s">
        <v>22</v>
      </c>
      <c r="H243" s="323">
        <v>0</v>
      </c>
      <c r="I243" s="323">
        <v>0</v>
      </c>
      <c r="J243" s="323">
        <v>0</v>
      </c>
      <c r="K243" s="323">
        <v>0</v>
      </c>
      <c r="L243" s="323">
        <v>0</v>
      </c>
      <c r="M243" s="323">
        <v>0</v>
      </c>
      <c r="N243" s="323">
        <v>0</v>
      </c>
      <c r="O243" s="323">
        <v>0</v>
      </c>
      <c r="P243" s="323">
        <v>0</v>
      </c>
      <c r="Q243" s="323">
        <v>0</v>
      </c>
      <c r="R243" s="323">
        <v>0</v>
      </c>
      <c r="S243" s="323">
        <v>0</v>
      </c>
      <c r="T243" s="323">
        <v>0</v>
      </c>
      <c r="U243" s="323">
        <v>0</v>
      </c>
      <c r="V243" s="323">
        <v>0</v>
      </c>
      <c r="W243" s="323">
        <v>0</v>
      </c>
      <c r="X243" s="323">
        <v>0</v>
      </c>
      <c r="Y243" s="323">
        <v>0</v>
      </c>
      <c r="Z243" s="323">
        <v>0</v>
      </c>
      <c r="AA243" s="323">
        <v>0</v>
      </c>
      <c r="AB243" s="323">
        <v>0</v>
      </c>
      <c r="AC243" s="323">
        <v>0</v>
      </c>
      <c r="AD243" s="323">
        <v>0</v>
      </c>
      <c r="AE243" s="323">
        <v>0</v>
      </c>
      <c r="AF243" s="323">
        <v>0</v>
      </c>
      <c r="AG243" s="323">
        <v>0</v>
      </c>
      <c r="AH243" s="323">
        <v>0</v>
      </c>
      <c r="AI243" s="323">
        <v>0</v>
      </c>
      <c r="AJ243" s="323">
        <v>0</v>
      </c>
      <c r="AK243" s="323">
        <v>0</v>
      </c>
      <c r="AL243" s="100">
        <f t="shared" si="10"/>
        <v>1290.2899999999997</v>
      </c>
      <c r="AM243" s="366"/>
      <c r="AT243" s="103">
        <f>+IFERROR(SUMIFS('[2]4'!$D$30:$D$143,'[2]4'!$C$30:$C$143,$C243),0)*1000+IFERROR(SUMIFS('[2]4'!$D$192:$D$240,'[2]4'!$C$192:$C$240,$C243),0)*1000</f>
        <v>1290.29</v>
      </c>
      <c r="AU243" s="103">
        <f t="shared" si="9"/>
        <v>0</v>
      </c>
      <c r="AV243" s="231"/>
    </row>
    <row r="244" spans="1:48" ht="25.5" x14ac:dyDescent="0.2">
      <c r="A244" s="381"/>
      <c r="B244" s="236" t="s">
        <v>305</v>
      </c>
      <c r="C244" s="237" t="s">
        <v>574</v>
      </c>
      <c r="D244" s="328" t="s">
        <v>1013</v>
      </c>
      <c r="E244" s="89">
        <v>13647.33</v>
      </c>
      <c r="F244" s="324" t="s">
        <v>22</v>
      </c>
      <c r="G244" s="324" t="s">
        <v>22</v>
      </c>
      <c r="H244" s="324">
        <v>0</v>
      </c>
      <c r="I244" s="324">
        <v>0</v>
      </c>
      <c r="J244" s="324">
        <v>0</v>
      </c>
      <c r="K244" s="324">
        <v>0</v>
      </c>
      <c r="L244" s="324">
        <v>0</v>
      </c>
      <c r="M244" s="324">
        <v>0</v>
      </c>
      <c r="N244" s="324">
        <v>0</v>
      </c>
      <c r="O244" s="324">
        <v>0</v>
      </c>
      <c r="P244" s="324">
        <v>0</v>
      </c>
      <c r="Q244" s="324">
        <v>0</v>
      </c>
      <c r="R244" s="324">
        <v>0</v>
      </c>
      <c r="S244" s="324">
        <v>0</v>
      </c>
      <c r="T244" s="324">
        <v>0</v>
      </c>
      <c r="U244" s="324">
        <v>0</v>
      </c>
      <c r="V244" s="324">
        <v>0</v>
      </c>
      <c r="W244" s="324">
        <v>0</v>
      </c>
      <c r="X244" s="324">
        <v>0</v>
      </c>
      <c r="Y244" s="324">
        <v>0</v>
      </c>
      <c r="Z244" s="324">
        <v>0</v>
      </c>
      <c r="AA244" s="324">
        <v>0</v>
      </c>
      <c r="AB244" s="324">
        <v>0</v>
      </c>
      <c r="AC244" s="324">
        <v>0</v>
      </c>
      <c r="AD244" s="324">
        <v>0</v>
      </c>
      <c r="AE244" s="324">
        <v>0</v>
      </c>
      <c r="AF244" s="324">
        <v>0</v>
      </c>
      <c r="AG244" s="324">
        <v>0</v>
      </c>
      <c r="AH244" s="324">
        <v>0</v>
      </c>
      <c r="AI244" s="324">
        <v>0</v>
      </c>
      <c r="AJ244" s="324">
        <v>0</v>
      </c>
      <c r="AK244" s="324">
        <v>0</v>
      </c>
      <c r="AL244" s="100">
        <f t="shared" si="10"/>
        <v>13647.33</v>
      </c>
      <c r="AM244" s="366"/>
      <c r="AT244" s="103">
        <f>+IFERROR(SUMIFS('[2]4'!$D$30:$D$143,'[2]4'!$C$30:$C$143,$C244),0)*1000+IFERROR(SUMIFS('[2]4'!$D$192:$D$240,'[2]4'!$C$192:$C$240,$C244),0)*1000</f>
        <v>13647.33</v>
      </c>
      <c r="AU244" s="103">
        <f t="shared" si="9"/>
        <v>0</v>
      </c>
      <c r="AV244" s="231"/>
    </row>
    <row r="245" spans="1:48" ht="12.75" x14ac:dyDescent="0.2">
      <c r="A245" s="381"/>
      <c r="B245" s="235" t="s">
        <v>306</v>
      </c>
      <c r="C245" s="235" t="s">
        <v>575</v>
      </c>
      <c r="D245" s="328" t="s">
        <v>329</v>
      </c>
      <c r="E245" s="89">
        <v>0</v>
      </c>
      <c r="F245" s="93" t="s">
        <v>22</v>
      </c>
      <c r="G245" s="93" t="s">
        <v>22</v>
      </c>
      <c r="H245" s="93">
        <v>0</v>
      </c>
      <c r="I245" s="93">
        <v>0</v>
      </c>
      <c r="J245" s="93">
        <v>0</v>
      </c>
      <c r="K245" s="93">
        <v>0</v>
      </c>
      <c r="L245" s="93">
        <v>0</v>
      </c>
      <c r="M245" s="93">
        <v>0</v>
      </c>
      <c r="N245" s="93">
        <v>0</v>
      </c>
      <c r="O245" s="93">
        <v>0</v>
      </c>
      <c r="P245" s="93">
        <v>0</v>
      </c>
      <c r="Q245" s="93">
        <v>0</v>
      </c>
      <c r="R245" s="93">
        <v>0</v>
      </c>
      <c r="S245" s="93">
        <v>0</v>
      </c>
      <c r="T245" s="93">
        <v>0</v>
      </c>
      <c r="U245" s="93">
        <v>0</v>
      </c>
      <c r="V245" s="93">
        <v>0</v>
      </c>
      <c r="W245" s="93">
        <v>0</v>
      </c>
      <c r="X245" s="93">
        <v>0</v>
      </c>
      <c r="Y245" s="93">
        <v>0</v>
      </c>
      <c r="Z245" s="93">
        <v>0</v>
      </c>
      <c r="AA245" s="93">
        <v>0</v>
      </c>
      <c r="AB245" s="93">
        <v>0</v>
      </c>
      <c r="AC245" s="93">
        <v>0</v>
      </c>
      <c r="AD245" s="93">
        <v>0</v>
      </c>
      <c r="AE245" s="93">
        <v>0</v>
      </c>
      <c r="AF245" s="93">
        <v>0</v>
      </c>
      <c r="AG245" s="93">
        <v>0</v>
      </c>
      <c r="AH245" s="93">
        <v>0</v>
      </c>
      <c r="AI245" s="93">
        <v>0</v>
      </c>
      <c r="AJ245" s="93">
        <v>0</v>
      </c>
      <c r="AK245" s="93">
        <v>0</v>
      </c>
      <c r="AL245" s="99">
        <f t="shared" si="10"/>
        <v>0</v>
      </c>
      <c r="AM245" s="366"/>
      <c r="AT245" s="96">
        <f>+IFERROR(SUMIFS('[2]4'!$D$30:$D$143,'[2]4'!$C$30:$C$143,$C245),0)*1000+IFERROR(SUMIFS('[2]4'!$D$192:$D$240,'[2]4'!$C$192:$C$240,$C245),0)*1000</f>
        <v>0</v>
      </c>
      <c r="AU245" s="96">
        <f t="shared" si="9"/>
        <v>0</v>
      </c>
      <c r="AV245" s="231"/>
    </row>
    <row r="246" spans="1:48" ht="12.75" x14ac:dyDescent="0.2">
      <c r="A246" s="381"/>
      <c r="B246" s="236" t="s">
        <v>307</v>
      </c>
      <c r="C246" s="237" t="s">
        <v>576</v>
      </c>
      <c r="D246" s="328" t="s">
        <v>329</v>
      </c>
      <c r="E246" s="89">
        <v>0</v>
      </c>
      <c r="F246" s="324" t="s">
        <v>22</v>
      </c>
      <c r="G246" s="324" t="s">
        <v>22</v>
      </c>
      <c r="H246" s="324">
        <v>0</v>
      </c>
      <c r="I246" s="324">
        <v>0</v>
      </c>
      <c r="J246" s="324">
        <v>0</v>
      </c>
      <c r="K246" s="324">
        <v>0</v>
      </c>
      <c r="L246" s="324">
        <v>0</v>
      </c>
      <c r="M246" s="324">
        <v>0</v>
      </c>
      <c r="N246" s="324">
        <v>0</v>
      </c>
      <c r="O246" s="324">
        <v>0</v>
      </c>
      <c r="P246" s="324">
        <v>0</v>
      </c>
      <c r="Q246" s="324">
        <v>0</v>
      </c>
      <c r="R246" s="324">
        <v>0</v>
      </c>
      <c r="S246" s="324">
        <v>0</v>
      </c>
      <c r="T246" s="324">
        <v>0</v>
      </c>
      <c r="U246" s="324">
        <v>0</v>
      </c>
      <c r="V246" s="324">
        <v>0</v>
      </c>
      <c r="W246" s="324">
        <v>0</v>
      </c>
      <c r="X246" s="324">
        <v>0</v>
      </c>
      <c r="Y246" s="324">
        <v>0</v>
      </c>
      <c r="Z246" s="324">
        <v>0</v>
      </c>
      <c r="AA246" s="324">
        <v>0</v>
      </c>
      <c r="AB246" s="324">
        <v>0</v>
      </c>
      <c r="AC246" s="324">
        <v>0</v>
      </c>
      <c r="AD246" s="324">
        <v>0</v>
      </c>
      <c r="AE246" s="324">
        <v>0</v>
      </c>
      <c r="AF246" s="324">
        <v>0</v>
      </c>
      <c r="AG246" s="324">
        <v>0</v>
      </c>
      <c r="AH246" s="324">
        <v>0</v>
      </c>
      <c r="AI246" s="324">
        <v>0</v>
      </c>
      <c r="AJ246" s="324">
        <v>0</v>
      </c>
      <c r="AK246" s="324">
        <v>0</v>
      </c>
      <c r="AL246" s="100">
        <f t="shared" si="10"/>
        <v>0</v>
      </c>
      <c r="AM246" s="366"/>
      <c r="AT246" s="103">
        <f>+IFERROR(SUMIFS('[2]4'!$D$30:$D$143,'[2]4'!$C$30:$C$143,$C246),0)*1000+IFERROR(SUMIFS('[2]4'!$D$192:$D$240,'[2]4'!$C$192:$C$240,$C246),0)*1000</f>
        <v>0</v>
      </c>
      <c r="AU246" s="103">
        <f t="shared" si="9"/>
        <v>0</v>
      </c>
      <c r="AV246" s="231"/>
    </row>
    <row r="247" spans="1:48" ht="12.75" x14ac:dyDescent="0.2">
      <c r="A247" s="381"/>
      <c r="B247" s="369" t="s">
        <v>308</v>
      </c>
      <c r="C247" s="369" t="s">
        <v>577</v>
      </c>
      <c r="D247" s="328" t="s">
        <v>1014</v>
      </c>
      <c r="E247" s="89">
        <v>624.12</v>
      </c>
      <c r="F247" s="375" t="s">
        <v>22</v>
      </c>
      <c r="G247" s="375" t="s">
        <v>22</v>
      </c>
      <c r="H247" s="375">
        <v>0</v>
      </c>
      <c r="I247" s="375">
        <v>0</v>
      </c>
      <c r="J247" s="375">
        <v>0</v>
      </c>
      <c r="K247" s="375">
        <v>0</v>
      </c>
      <c r="L247" s="375">
        <v>0</v>
      </c>
      <c r="M247" s="375">
        <v>0</v>
      </c>
      <c r="N247" s="375">
        <v>0</v>
      </c>
      <c r="O247" s="375">
        <v>0</v>
      </c>
      <c r="P247" s="375">
        <v>0</v>
      </c>
      <c r="Q247" s="375">
        <v>0</v>
      </c>
      <c r="R247" s="375">
        <v>0</v>
      </c>
      <c r="S247" s="375">
        <v>0</v>
      </c>
      <c r="T247" s="375">
        <v>0</v>
      </c>
      <c r="U247" s="375">
        <v>0</v>
      </c>
      <c r="V247" s="375">
        <v>0</v>
      </c>
      <c r="W247" s="375">
        <v>0</v>
      </c>
      <c r="X247" s="375">
        <v>0</v>
      </c>
      <c r="Y247" s="375">
        <v>0</v>
      </c>
      <c r="Z247" s="375">
        <v>0</v>
      </c>
      <c r="AA247" s="375">
        <v>0</v>
      </c>
      <c r="AB247" s="375">
        <v>0</v>
      </c>
      <c r="AC247" s="375">
        <v>0</v>
      </c>
      <c r="AD247" s="375">
        <v>0</v>
      </c>
      <c r="AE247" s="375">
        <v>0</v>
      </c>
      <c r="AF247" s="375">
        <v>0</v>
      </c>
      <c r="AG247" s="375">
        <v>0</v>
      </c>
      <c r="AH247" s="375">
        <v>0</v>
      </c>
      <c r="AI247" s="375">
        <v>0</v>
      </c>
      <c r="AJ247" s="375">
        <v>0</v>
      </c>
      <c r="AK247" s="375">
        <v>0</v>
      </c>
      <c r="AL247" s="357">
        <f>SUM(E247:AK249)</f>
        <v>1624.12</v>
      </c>
      <c r="AM247" s="366"/>
      <c r="AT247" s="383">
        <f>+IFERROR(SUMIFS('[2]4'!$D$30:$D$143,'[2]4'!$C$30:$C$143,$C247),0)*1000+IFERROR(SUMIFS('[2]4'!$D$192:$D$240,'[2]4'!$C$192:$C$240,$C247),0)*1000</f>
        <v>1624.12</v>
      </c>
      <c r="AU247" s="383">
        <f t="shared" ref="AU247:AU253" si="11">AL247-AT247</f>
        <v>0</v>
      </c>
      <c r="AV247" s="231"/>
    </row>
    <row r="248" spans="1:48" ht="12.75" x14ac:dyDescent="0.2">
      <c r="A248" s="381"/>
      <c r="B248" s="370"/>
      <c r="C248" s="370"/>
      <c r="D248" s="328" t="s">
        <v>1015</v>
      </c>
      <c r="E248" s="89">
        <v>1000</v>
      </c>
      <c r="F248" s="376"/>
      <c r="G248" s="376"/>
      <c r="H248" s="376"/>
      <c r="I248" s="376"/>
      <c r="J248" s="376"/>
      <c r="K248" s="376"/>
      <c r="L248" s="376"/>
      <c r="M248" s="376"/>
      <c r="N248" s="376"/>
      <c r="O248" s="376"/>
      <c r="P248" s="376"/>
      <c r="Q248" s="376"/>
      <c r="R248" s="376"/>
      <c r="S248" s="376"/>
      <c r="T248" s="376"/>
      <c r="U248" s="376"/>
      <c r="V248" s="376"/>
      <c r="W248" s="376"/>
      <c r="X248" s="376"/>
      <c r="Y248" s="376"/>
      <c r="Z248" s="376"/>
      <c r="AA248" s="376"/>
      <c r="AB248" s="376"/>
      <c r="AC248" s="376"/>
      <c r="AD248" s="376"/>
      <c r="AE248" s="376"/>
      <c r="AF248" s="376"/>
      <c r="AG248" s="376"/>
      <c r="AH248" s="376"/>
      <c r="AI248" s="376"/>
      <c r="AJ248" s="376"/>
      <c r="AK248" s="376"/>
      <c r="AL248" s="358"/>
      <c r="AM248" s="366"/>
      <c r="AT248" s="384"/>
      <c r="AU248" s="384"/>
      <c r="AV248" s="231"/>
    </row>
    <row r="249" spans="1:48" ht="12.75" x14ac:dyDescent="0.2">
      <c r="A249" s="381"/>
      <c r="B249" s="378"/>
      <c r="C249" s="378"/>
      <c r="D249" s="328" t="s">
        <v>1016</v>
      </c>
      <c r="E249" s="89">
        <v>0</v>
      </c>
      <c r="F249" s="377"/>
      <c r="G249" s="377"/>
      <c r="H249" s="377"/>
      <c r="I249" s="377"/>
      <c r="J249" s="377"/>
      <c r="K249" s="377"/>
      <c r="L249" s="377"/>
      <c r="M249" s="377"/>
      <c r="N249" s="377"/>
      <c r="O249" s="377"/>
      <c r="P249" s="377"/>
      <c r="Q249" s="377"/>
      <c r="R249" s="377"/>
      <c r="S249" s="377"/>
      <c r="T249" s="377"/>
      <c r="U249" s="377"/>
      <c r="V249" s="377"/>
      <c r="W249" s="377"/>
      <c r="X249" s="377"/>
      <c r="Y249" s="377"/>
      <c r="Z249" s="377"/>
      <c r="AA249" s="377"/>
      <c r="AB249" s="377"/>
      <c r="AC249" s="377"/>
      <c r="AD249" s="377"/>
      <c r="AE249" s="377"/>
      <c r="AF249" s="377"/>
      <c r="AG249" s="377"/>
      <c r="AH249" s="377"/>
      <c r="AI249" s="377"/>
      <c r="AJ249" s="377"/>
      <c r="AK249" s="377"/>
      <c r="AL249" s="359"/>
      <c r="AM249" s="366"/>
      <c r="AT249" s="385"/>
      <c r="AU249" s="385"/>
      <c r="AV249" s="231"/>
    </row>
    <row r="250" spans="1:48" ht="12.75" x14ac:dyDescent="0.2">
      <c r="A250" s="381"/>
      <c r="B250" s="235" t="s">
        <v>309</v>
      </c>
      <c r="C250" s="235" t="s">
        <v>578</v>
      </c>
      <c r="D250" s="328" t="s">
        <v>1017</v>
      </c>
      <c r="E250" s="89">
        <v>7428.8199999999988</v>
      </c>
      <c r="F250" s="91" t="s">
        <v>22</v>
      </c>
      <c r="G250" s="91" t="s">
        <v>22</v>
      </c>
      <c r="H250" s="91">
        <v>0</v>
      </c>
      <c r="I250" s="107">
        <v>0</v>
      </c>
      <c r="J250" s="107">
        <v>0</v>
      </c>
      <c r="K250" s="96">
        <v>0</v>
      </c>
      <c r="L250" s="96">
        <v>0</v>
      </c>
      <c r="M250" s="96">
        <v>0</v>
      </c>
      <c r="N250" s="96">
        <v>0</v>
      </c>
      <c r="O250" s="96">
        <v>0</v>
      </c>
      <c r="P250" s="96">
        <v>0</v>
      </c>
      <c r="Q250" s="96">
        <v>0</v>
      </c>
      <c r="R250" s="96">
        <v>0</v>
      </c>
      <c r="S250" s="96">
        <v>0</v>
      </c>
      <c r="T250" s="96">
        <v>0</v>
      </c>
      <c r="U250" s="96">
        <v>0</v>
      </c>
      <c r="V250" s="96">
        <v>0</v>
      </c>
      <c r="W250" s="96">
        <v>0</v>
      </c>
      <c r="X250" s="96">
        <v>0</v>
      </c>
      <c r="Y250" s="96">
        <v>0</v>
      </c>
      <c r="Z250" s="96">
        <v>0</v>
      </c>
      <c r="AA250" s="96">
        <v>0</v>
      </c>
      <c r="AB250" s="96">
        <v>0</v>
      </c>
      <c r="AC250" s="96">
        <v>0</v>
      </c>
      <c r="AD250" s="96">
        <v>0</v>
      </c>
      <c r="AE250" s="96">
        <v>0</v>
      </c>
      <c r="AF250" s="96">
        <v>0</v>
      </c>
      <c r="AG250" s="96">
        <v>0</v>
      </c>
      <c r="AH250" s="96">
        <v>0</v>
      </c>
      <c r="AI250" s="96">
        <v>0</v>
      </c>
      <c r="AJ250" s="96">
        <v>0</v>
      </c>
      <c r="AK250" s="96">
        <v>0</v>
      </c>
      <c r="AL250" s="99">
        <f>SUM(E250:AK250)</f>
        <v>7428.8199999999988</v>
      </c>
      <c r="AM250" s="366"/>
      <c r="AT250" s="96">
        <f>+IFERROR(SUMIFS('[2]4'!$D$30:$D$143,'[2]4'!$C$30:$C$143,$C250),0)*1000+IFERROR(SUMIFS('[2]4'!$D$192:$D$240,'[2]4'!$C$192:$C$240,$C250),0)*1000</f>
        <v>7428.8199999999988</v>
      </c>
      <c r="AU250" s="96">
        <f t="shared" si="11"/>
        <v>0</v>
      </c>
      <c r="AV250" s="231"/>
    </row>
    <row r="251" spans="1:48" ht="12.75" x14ac:dyDescent="0.2">
      <c r="A251" s="381"/>
      <c r="B251" s="236" t="s">
        <v>310</v>
      </c>
      <c r="C251" s="237" t="s">
        <v>579</v>
      </c>
      <c r="D251" s="328" t="s">
        <v>1018</v>
      </c>
      <c r="E251" s="89">
        <v>5737.79</v>
      </c>
      <c r="F251" s="100" t="s">
        <v>22</v>
      </c>
      <c r="G251" s="100" t="s">
        <v>22</v>
      </c>
      <c r="H251" s="100">
        <v>0</v>
      </c>
      <c r="I251" s="238">
        <v>0</v>
      </c>
      <c r="J251" s="238">
        <v>0</v>
      </c>
      <c r="K251" s="103">
        <v>0</v>
      </c>
      <c r="L251" s="103">
        <v>0</v>
      </c>
      <c r="M251" s="103">
        <v>0</v>
      </c>
      <c r="N251" s="103">
        <v>0</v>
      </c>
      <c r="O251" s="103">
        <v>0</v>
      </c>
      <c r="P251" s="103">
        <v>0</v>
      </c>
      <c r="Q251" s="103">
        <v>0</v>
      </c>
      <c r="R251" s="103">
        <v>0</v>
      </c>
      <c r="S251" s="103">
        <v>0</v>
      </c>
      <c r="T251" s="103">
        <v>0</v>
      </c>
      <c r="U251" s="103">
        <v>0</v>
      </c>
      <c r="V251" s="103">
        <v>0</v>
      </c>
      <c r="W251" s="103">
        <v>0</v>
      </c>
      <c r="X251" s="103">
        <v>0</v>
      </c>
      <c r="Y251" s="103">
        <v>0</v>
      </c>
      <c r="Z251" s="103">
        <v>0</v>
      </c>
      <c r="AA251" s="103">
        <v>0</v>
      </c>
      <c r="AB251" s="103">
        <v>0</v>
      </c>
      <c r="AC251" s="103">
        <v>0</v>
      </c>
      <c r="AD251" s="103">
        <v>0</v>
      </c>
      <c r="AE251" s="103">
        <v>697.99000000000024</v>
      </c>
      <c r="AF251" s="103">
        <v>0</v>
      </c>
      <c r="AG251" s="103">
        <v>0</v>
      </c>
      <c r="AH251" s="103">
        <v>0</v>
      </c>
      <c r="AI251" s="103">
        <v>0</v>
      </c>
      <c r="AJ251" s="103">
        <v>0</v>
      </c>
      <c r="AK251" s="103">
        <v>0</v>
      </c>
      <c r="AL251" s="100">
        <f>SUM(E251:AK251)</f>
        <v>6435.7800000000007</v>
      </c>
      <c r="AM251" s="366"/>
      <c r="AT251" s="103">
        <f>+IFERROR(SUMIFS('[2]4'!$D$30:$D$143,'[2]4'!$C$30:$C$143,$C251),0)*1000+IFERROR(SUMIFS('[2]4'!$D$192:$D$240,'[2]4'!$C$192:$C$240,$C251),0)*1000</f>
        <v>6435.7800000000016</v>
      </c>
      <c r="AU251" s="103">
        <f>AL251-AT251</f>
        <v>0</v>
      </c>
      <c r="AV251" s="231"/>
    </row>
    <row r="252" spans="1:48" ht="12.75" x14ac:dyDescent="0.2">
      <c r="A252" s="381"/>
      <c r="B252" s="235" t="s">
        <v>311</v>
      </c>
      <c r="C252" s="235" t="s">
        <v>580</v>
      </c>
      <c r="D252" s="328" t="s">
        <v>1019</v>
      </c>
      <c r="E252" s="89">
        <v>697.99</v>
      </c>
      <c r="F252" s="89" t="s">
        <v>22</v>
      </c>
      <c r="G252" s="89" t="s">
        <v>22</v>
      </c>
      <c r="H252" s="89">
        <v>0</v>
      </c>
      <c r="I252" s="107">
        <v>0</v>
      </c>
      <c r="J252" s="107">
        <v>0</v>
      </c>
      <c r="K252" s="96">
        <v>0</v>
      </c>
      <c r="L252" s="96">
        <v>0</v>
      </c>
      <c r="M252" s="96">
        <v>0</v>
      </c>
      <c r="N252" s="96">
        <v>0</v>
      </c>
      <c r="O252" s="96">
        <v>0</v>
      </c>
      <c r="P252" s="96">
        <v>0</v>
      </c>
      <c r="Q252" s="96">
        <v>0</v>
      </c>
      <c r="R252" s="96">
        <v>0</v>
      </c>
      <c r="S252" s="96">
        <v>0</v>
      </c>
      <c r="T252" s="96">
        <v>0</v>
      </c>
      <c r="U252" s="96">
        <v>0</v>
      </c>
      <c r="V252" s="96">
        <v>0</v>
      </c>
      <c r="W252" s="96">
        <v>0</v>
      </c>
      <c r="X252" s="96">
        <v>0</v>
      </c>
      <c r="Y252" s="96">
        <v>0</v>
      </c>
      <c r="Z252" s="96">
        <v>0</v>
      </c>
      <c r="AA252" s="96">
        <v>0</v>
      </c>
      <c r="AB252" s="96">
        <v>0</v>
      </c>
      <c r="AC252" s="96">
        <v>0</v>
      </c>
      <c r="AD252" s="96">
        <v>0</v>
      </c>
      <c r="AE252" s="96">
        <v>-697.99</v>
      </c>
      <c r="AF252" s="96">
        <v>0</v>
      </c>
      <c r="AG252" s="96">
        <v>0</v>
      </c>
      <c r="AH252" s="96">
        <v>0</v>
      </c>
      <c r="AI252" s="96">
        <v>0</v>
      </c>
      <c r="AJ252" s="96">
        <v>0</v>
      </c>
      <c r="AK252" s="96">
        <v>0</v>
      </c>
      <c r="AL252" s="99">
        <f>SUM(E252:AK252)</f>
        <v>0</v>
      </c>
      <c r="AM252" s="366"/>
      <c r="AT252" s="96">
        <f>+IFERROR(SUMIFS('[2]4'!$D$30:$D$143,'[2]4'!$C$30:$C$143,$C252),0)*1000+IFERROR(SUMIFS('[2]4'!$D$192:$D$240,'[2]4'!$C$192:$C$240,$C252),0)*1000</f>
        <v>0</v>
      </c>
      <c r="AU252" s="96">
        <f t="shared" si="11"/>
        <v>0</v>
      </c>
      <c r="AV252" s="231"/>
    </row>
    <row r="253" spans="1:48" ht="12.75" x14ac:dyDescent="0.2">
      <c r="A253" s="381"/>
      <c r="B253" s="369" t="s">
        <v>312</v>
      </c>
      <c r="C253" s="369" t="s">
        <v>581</v>
      </c>
      <c r="D253" s="328" t="s">
        <v>1020</v>
      </c>
      <c r="E253" s="89">
        <v>93</v>
      </c>
      <c r="F253" s="357" t="s">
        <v>22</v>
      </c>
      <c r="G253" s="357" t="s">
        <v>22</v>
      </c>
      <c r="H253" s="357">
        <v>0</v>
      </c>
      <c r="I253" s="357">
        <v>0</v>
      </c>
      <c r="J253" s="357">
        <v>0</v>
      </c>
      <c r="K253" s="357">
        <v>0</v>
      </c>
      <c r="L253" s="357">
        <v>0</v>
      </c>
      <c r="M253" s="357">
        <v>0</v>
      </c>
      <c r="N253" s="357">
        <v>0</v>
      </c>
      <c r="O253" s="357">
        <v>0</v>
      </c>
      <c r="P253" s="357">
        <v>0</v>
      </c>
      <c r="Q253" s="357">
        <v>0</v>
      </c>
      <c r="R253" s="357">
        <v>0</v>
      </c>
      <c r="S253" s="357">
        <v>0</v>
      </c>
      <c r="T253" s="357">
        <v>0</v>
      </c>
      <c r="U253" s="357">
        <v>0</v>
      </c>
      <c r="V253" s="357">
        <v>0</v>
      </c>
      <c r="W253" s="357">
        <v>0</v>
      </c>
      <c r="X253" s="357">
        <v>0</v>
      </c>
      <c r="Y253" s="357">
        <v>0</v>
      </c>
      <c r="Z253" s="357">
        <v>0</v>
      </c>
      <c r="AA253" s="357">
        <v>0</v>
      </c>
      <c r="AB253" s="357">
        <v>0</v>
      </c>
      <c r="AC253" s="357">
        <v>0</v>
      </c>
      <c r="AD253" s="357">
        <v>0</v>
      </c>
      <c r="AE253" s="357">
        <v>0</v>
      </c>
      <c r="AF253" s="357">
        <v>0</v>
      </c>
      <c r="AG253" s="357">
        <v>0</v>
      </c>
      <c r="AH253" s="357">
        <v>0</v>
      </c>
      <c r="AI253" s="357">
        <v>0</v>
      </c>
      <c r="AJ253" s="357">
        <v>0</v>
      </c>
      <c r="AK253" s="357">
        <v>0</v>
      </c>
      <c r="AL253" s="360">
        <f>SUM(E253:AK255)</f>
        <v>18630.649999999998</v>
      </c>
      <c r="AM253" s="366"/>
      <c r="AT253" s="362">
        <f>+IFERROR(SUMIFS('[2]4'!$D$30:$D$143,'[2]4'!$C$30:$C$143,$C253),0)*1000+IFERROR(SUMIFS('[2]4'!$D$192:$D$240,'[2]4'!$C$192:$C$240,$C253),0)*1000</f>
        <v>18630.649999999994</v>
      </c>
      <c r="AU253" s="362">
        <f t="shared" si="11"/>
        <v>0</v>
      </c>
      <c r="AV253" s="231"/>
    </row>
    <row r="254" spans="1:48" ht="12.75" x14ac:dyDescent="0.2">
      <c r="A254" s="381"/>
      <c r="B254" s="370"/>
      <c r="C254" s="370"/>
      <c r="D254" s="328" t="s">
        <v>1021</v>
      </c>
      <c r="E254" s="89">
        <v>18095.129999999997</v>
      </c>
      <c r="F254" s="358"/>
      <c r="G254" s="358"/>
      <c r="H254" s="358"/>
      <c r="I254" s="358"/>
      <c r="J254" s="358"/>
      <c r="K254" s="358"/>
      <c r="L254" s="358"/>
      <c r="M254" s="358"/>
      <c r="N254" s="358"/>
      <c r="O254" s="358"/>
      <c r="P254" s="358"/>
      <c r="Q254" s="358"/>
      <c r="R254" s="358"/>
      <c r="S254" s="358"/>
      <c r="T254" s="358"/>
      <c r="U254" s="358"/>
      <c r="V254" s="358"/>
      <c r="W254" s="358"/>
      <c r="X254" s="358"/>
      <c r="Y254" s="358"/>
      <c r="Z254" s="358"/>
      <c r="AA254" s="358"/>
      <c r="AB254" s="358"/>
      <c r="AC254" s="358"/>
      <c r="AD254" s="358"/>
      <c r="AE254" s="358"/>
      <c r="AF254" s="358"/>
      <c r="AG254" s="358"/>
      <c r="AH254" s="358"/>
      <c r="AI254" s="358"/>
      <c r="AJ254" s="358"/>
      <c r="AK254" s="358"/>
      <c r="AL254" s="361"/>
      <c r="AM254" s="366"/>
      <c r="AT254" s="363"/>
      <c r="AU254" s="363"/>
      <c r="AV254" s="231"/>
    </row>
    <row r="255" spans="1:48" ht="12.75" x14ac:dyDescent="0.2">
      <c r="A255" s="381"/>
      <c r="B255" s="378"/>
      <c r="C255" s="378"/>
      <c r="D255" s="328" t="s">
        <v>1022</v>
      </c>
      <c r="E255" s="89">
        <v>442.52000000000004</v>
      </c>
      <c r="F255" s="359"/>
      <c r="G255" s="359"/>
      <c r="H255" s="359"/>
      <c r="I255" s="359"/>
      <c r="J255" s="359"/>
      <c r="K255" s="359"/>
      <c r="L255" s="359"/>
      <c r="M255" s="359"/>
      <c r="N255" s="359"/>
      <c r="O255" s="359"/>
      <c r="P255" s="359"/>
      <c r="Q255" s="359"/>
      <c r="R255" s="359"/>
      <c r="S255" s="359"/>
      <c r="T255" s="359"/>
      <c r="U255" s="359"/>
      <c r="V255" s="359"/>
      <c r="W255" s="359"/>
      <c r="X255" s="359"/>
      <c r="Y255" s="359"/>
      <c r="Z255" s="359"/>
      <c r="AA255" s="359"/>
      <c r="AB255" s="359"/>
      <c r="AC255" s="359"/>
      <c r="AD255" s="359"/>
      <c r="AE255" s="359"/>
      <c r="AF255" s="359"/>
      <c r="AG255" s="359"/>
      <c r="AH255" s="359"/>
      <c r="AI255" s="359"/>
      <c r="AJ255" s="359"/>
      <c r="AK255" s="359"/>
      <c r="AL255" s="374"/>
      <c r="AM255" s="366"/>
      <c r="AT255" s="373"/>
      <c r="AU255" s="373"/>
      <c r="AV255" s="231"/>
    </row>
    <row r="256" spans="1:48" ht="12.75" x14ac:dyDescent="0.2">
      <c r="A256" s="381"/>
      <c r="B256" s="239" t="s">
        <v>313</v>
      </c>
      <c r="C256" s="239" t="s">
        <v>314</v>
      </c>
      <c r="D256" s="328" t="s">
        <v>329</v>
      </c>
      <c r="E256" s="89">
        <v>0</v>
      </c>
      <c r="F256" s="89" t="s">
        <v>22</v>
      </c>
      <c r="G256" s="89" t="s">
        <v>22</v>
      </c>
      <c r="H256" s="89">
        <v>0</v>
      </c>
      <c r="I256" s="107">
        <v>0</v>
      </c>
      <c r="J256" s="107">
        <v>0</v>
      </c>
      <c r="K256" s="96">
        <v>0</v>
      </c>
      <c r="L256" s="96">
        <v>0</v>
      </c>
      <c r="M256" s="96">
        <v>0</v>
      </c>
      <c r="N256" s="96">
        <v>0</v>
      </c>
      <c r="O256" s="96">
        <v>0</v>
      </c>
      <c r="P256" s="96">
        <v>0</v>
      </c>
      <c r="Q256" s="96">
        <v>0</v>
      </c>
      <c r="R256" s="96">
        <v>0</v>
      </c>
      <c r="S256" s="96">
        <v>0</v>
      </c>
      <c r="T256" s="96">
        <v>0</v>
      </c>
      <c r="U256" s="96">
        <v>0</v>
      </c>
      <c r="V256" s="96">
        <v>0</v>
      </c>
      <c r="W256" s="96">
        <v>0</v>
      </c>
      <c r="X256" s="96">
        <v>0</v>
      </c>
      <c r="Y256" s="96">
        <v>0</v>
      </c>
      <c r="Z256" s="96">
        <v>0</v>
      </c>
      <c r="AA256" s="96">
        <v>0</v>
      </c>
      <c r="AB256" s="96">
        <v>0</v>
      </c>
      <c r="AC256" s="96">
        <v>0</v>
      </c>
      <c r="AD256" s="96">
        <v>0</v>
      </c>
      <c r="AE256" s="96">
        <v>0</v>
      </c>
      <c r="AF256" s="96">
        <v>0</v>
      </c>
      <c r="AG256" s="96">
        <v>0</v>
      </c>
      <c r="AH256" s="96">
        <v>0</v>
      </c>
      <c r="AI256" s="96">
        <v>0</v>
      </c>
      <c r="AJ256" s="96">
        <v>0</v>
      </c>
      <c r="AK256" s="96">
        <v>0</v>
      </c>
      <c r="AL256" s="99">
        <f>SUM(E256:AK256)</f>
        <v>0</v>
      </c>
      <c r="AM256" s="366"/>
      <c r="AT256" s="96">
        <f>+IFERROR(SUMIFS('[2]4'!$D$30:$D$143,'[2]4'!$C$30:$C$143,$C256),0)*1000+IFERROR(SUMIFS('[2]4'!$D$192:$D$240,'[2]4'!$C$192:$C$240,$C256),0)*1000</f>
        <v>0</v>
      </c>
      <c r="AU256" s="96">
        <f>AL256-AT256</f>
        <v>0</v>
      </c>
      <c r="AV256" s="231"/>
    </row>
    <row r="257" spans="1:48" ht="12.75" x14ac:dyDescent="0.2">
      <c r="A257" s="381"/>
      <c r="B257" s="233" t="s">
        <v>315</v>
      </c>
      <c r="C257" s="233" t="s">
        <v>316</v>
      </c>
      <c r="D257" s="81" t="s">
        <v>535</v>
      </c>
      <c r="E257" s="88">
        <v>0</v>
      </c>
      <c r="F257" s="88"/>
      <c r="G257" s="88"/>
      <c r="H257" s="88"/>
      <c r="I257" s="106" t="s">
        <v>22</v>
      </c>
      <c r="J257" s="106" t="s">
        <v>22</v>
      </c>
      <c r="K257" s="102"/>
      <c r="L257" s="102"/>
      <c r="M257" s="102"/>
      <c r="N257" s="102"/>
      <c r="O257" s="102"/>
      <c r="P257" s="102"/>
      <c r="Q257" s="102"/>
      <c r="R257" s="102"/>
      <c r="S257" s="102"/>
      <c r="T257" s="102"/>
      <c r="U257" s="102"/>
      <c r="V257" s="102"/>
      <c r="W257" s="102"/>
      <c r="X257" s="102"/>
      <c r="Y257" s="102"/>
      <c r="Z257" s="102"/>
      <c r="AA257" s="102"/>
      <c r="AB257" s="102"/>
      <c r="AC257" s="102"/>
      <c r="AD257" s="102"/>
      <c r="AE257" s="102"/>
      <c r="AF257" s="102"/>
      <c r="AG257" s="102"/>
      <c r="AH257" s="102"/>
      <c r="AI257" s="102"/>
      <c r="AJ257" s="102"/>
      <c r="AK257" s="102"/>
      <c r="AL257" s="98">
        <f>SUM(E257:AK257)</f>
        <v>0</v>
      </c>
      <c r="AM257" s="366"/>
      <c r="AT257" s="102"/>
      <c r="AU257" s="102"/>
      <c r="AV257" s="231"/>
    </row>
    <row r="258" spans="1:48" ht="12.75" x14ac:dyDescent="0.2">
      <c r="A258" s="381"/>
      <c r="B258" s="369" t="s">
        <v>317</v>
      </c>
      <c r="C258" s="369" t="s">
        <v>582</v>
      </c>
      <c r="D258" s="328" t="s">
        <v>1023</v>
      </c>
      <c r="E258" s="89">
        <v>3731.7599999999998</v>
      </c>
      <c r="F258" s="357" t="s">
        <v>22</v>
      </c>
      <c r="G258" s="357" t="s">
        <v>22</v>
      </c>
      <c r="H258" s="357">
        <v>0</v>
      </c>
      <c r="I258" s="357">
        <v>0</v>
      </c>
      <c r="J258" s="357">
        <v>0</v>
      </c>
      <c r="K258" s="357">
        <v>0</v>
      </c>
      <c r="L258" s="357">
        <v>0</v>
      </c>
      <c r="M258" s="357">
        <v>0</v>
      </c>
      <c r="N258" s="357">
        <v>0</v>
      </c>
      <c r="O258" s="357">
        <v>0</v>
      </c>
      <c r="P258" s="357">
        <v>0</v>
      </c>
      <c r="Q258" s="357">
        <v>0</v>
      </c>
      <c r="R258" s="357">
        <v>0</v>
      </c>
      <c r="S258" s="357">
        <v>0</v>
      </c>
      <c r="T258" s="357">
        <v>0</v>
      </c>
      <c r="U258" s="357">
        <v>0</v>
      </c>
      <c r="V258" s="357">
        <v>0</v>
      </c>
      <c r="W258" s="357">
        <v>0</v>
      </c>
      <c r="X258" s="357">
        <v>0</v>
      </c>
      <c r="Y258" s="357">
        <v>0</v>
      </c>
      <c r="Z258" s="357">
        <v>0</v>
      </c>
      <c r="AA258" s="357">
        <v>0</v>
      </c>
      <c r="AB258" s="357">
        <v>0</v>
      </c>
      <c r="AC258" s="357">
        <v>0</v>
      </c>
      <c r="AD258" s="357">
        <v>0</v>
      </c>
      <c r="AE258" s="357">
        <v>0</v>
      </c>
      <c r="AF258" s="357">
        <v>0</v>
      </c>
      <c r="AG258" s="357">
        <v>0</v>
      </c>
      <c r="AH258" s="357">
        <v>0</v>
      </c>
      <c r="AI258" s="357">
        <v>0</v>
      </c>
      <c r="AJ258" s="357">
        <v>0</v>
      </c>
      <c r="AK258" s="357">
        <v>0</v>
      </c>
      <c r="AL258" s="357">
        <f>SUM(E258:AK259)</f>
        <v>3731.7599999999998</v>
      </c>
      <c r="AM258" s="366"/>
      <c r="AT258" s="383">
        <f>+IFERROR(SUMIFS('[2]4'!$D$30:$D$143,'[2]4'!$C$30:$C$143,$C258),0)*1000+IFERROR(SUMIFS('[2]4'!$D$192:$D$240,'[2]4'!$C$192:$C$240,$C258),0)*1000</f>
        <v>3731.7599999999998</v>
      </c>
      <c r="AU258" s="383">
        <f>AL258-AT258</f>
        <v>0</v>
      </c>
      <c r="AV258" s="231"/>
    </row>
    <row r="259" spans="1:48" ht="12.75" x14ac:dyDescent="0.2">
      <c r="A259" s="381"/>
      <c r="B259" s="378"/>
      <c r="C259" s="378"/>
      <c r="D259" s="328" t="s">
        <v>1024</v>
      </c>
      <c r="E259" s="89">
        <v>0</v>
      </c>
      <c r="F259" s="359"/>
      <c r="G259" s="359"/>
      <c r="H259" s="359"/>
      <c r="I259" s="359"/>
      <c r="J259" s="359"/>
      <c r="K259" s="359"/>
      <c r="L259" s="359"/>
      <c r="M259" s="359"/>
      <c r="N259" s="359"/>
      <c r="O259" s="359"/>
      <c r="P259" s="359"/>
      <c r="Q259" s="359"/>
      <c r="R259" s="359"/>
      <c r="S259" s="359"/>
      <c r="T259" s="359"/>
      <c r="U259" s="359"/>
      <c r="V259" s="359"/>
      <c r="W259" s="359"/>
      <c r="X259" s="359"/>
      <c r="Y259" s="359"/>
      <c r="Z259" s="359"/>
      <c r="AA259" s="359"/>
      <c r="AB259" s="359"/>
      <c r="AC259" s="359"/>
      <c r="AD259" s="359"/>
      <c r="AE259" s="359"/>
      <c r="AF259" s="359"/>
      <c r="AG259" s="359"/>
      <c r="AH259" s="359"/>
      <c r="AI259" s="359"/>
      <c r="AJ259" s="359"/>
      <c r="AK259" s="359"/>
      <c r="AL259" s="359"/>
      <c r="AM259" s="366"/>
      <c r="AT259" s="385"/>
      <c r="AU259" s="385"/>
      <c r="AV259" s="231"/>
    </row>
    <row r="260" spans="1:48" ht="12.75" x14ac:dyDescent="0.2">
      <c r="A260" s="381"/>
      <c r="B260" s="369" t="s">
        <v>318</v>
      </c>
      <c r="C260" s="369" t="s">
        <v>319</v>
      </c>
      <c r="D260" s="328" t="s">
        <v>1025</v>
      </c>
      <c r="E260" s="89">
        <v>2585.9700000000003</v>
      </c>
      <c r="F260" s="357" t="s">
        <v>22</v>
      </c>
      <c r="G260" s="357" t="s">
        <v>22</v>
      </c>
      <c r="H260" s="357">
        <v>0</v>
      </c>
      <c r="I260" s="357">
        <v>0</v>
      </c>
      <c r="J260" s="357">
        <v>0</v>
      </c>
      <c r="K260" s="357">
        <v>0</v>
      </c>
      <c r="L260" s="357">
        <v>0</v>
      </c>
      <c r="M260" s="357">
        <v>0</v>
      </c>
      <c r="N260" s="357">
        <v>0</v>
      </c>
      <c r="O260" s="357">
        <v>0</v>
      </c>
      <c r="P260" s="357">
        <v>0</v>
      </c>
      <c r="Q260" s="357">
        <v>0</v>
      </c>
      <c r="R260" s="357">
        <v>0</v>
      </c>
      <c r="S260" s="357">
        <v>0</v>
      </c>
      <c r="T260" s="357">
        <v>0</v>
      </c>
      <c r="U260" s="357">
        <v>0</v>
      </c>
      <c r="V260" s="357">
        <v>0</v>
      </c>
      <c r="W260" s="357">
        <v>0</v>
      </c>
      <c r="X260" s="357">
        <v>0</v>
      </c>
      <c r="Y260" s="357">
        <v>0</v>
      </c>
      <c r="Z260" s="357">
        <v>0</v>
      </c>
      <c r="AA260" s="357">
        <v>0</v>
      </c>
      <c r="AB260" s="357">
        <v>0</v>
      </c>
      <c r="AC260" s="357">
        <v>0</v>
      </c>
      <c r="AD260" s="357">
        <v>0</v>
      </c>
      <c r="AE260" s="357">
        <v>0</v>
      </c>
      <c r="AF260" s="357">
        <v>0</v>
      </c>
      <c r="AG260" s="357">
        <v>0</v>
      </c>
      <c r="AH260" s="357">
        <v>0</v>
      </c>
      <c r="AI260" s="357">
        <v>0</v>
      </c>
      <c r="AJ260" s="357">
        <v>0</v>
      </c>
      <c r="AK260" s="357">
        <v>0</v>
      </c>
      <c r="AL260" s="360">
        <f>SUM(E260:AK262)</f>
        <v>3562.63</v>
      </c>
      <c r="AM260" s="366"/>
      <c r="AT260" s="362">
        <f>+IFERROR(SUMIFS('[2]4'!$D$30:$D$143,'[2]4'!$C$30:$C$143,$C260),0)*1000+IFERROR(SUMIFS('[2]4'!$D$192:$D$240,'[2]4'!$C$192:$C$240,$C260),0)*1000</f>
        <v>3562.63</v>
      </c>
      <c r="AU260" s="362">
        <f>AL260-AT260</f>
        <v>0</v>
      </c>
      <c r="AV260" s="231"/>
    </row>
    <row r="261" spans="1:48" ht="12.75" x14ac:dyDescent="0.2">
      <c r="A261" s="381"/>
      <c r="B261" s="370"/>
      <c r="C261" s="370"/>
      <c r="D261" s="328" t="s">
        <v>1026</v>
      </c>
      <c r="E261" s="89">
        <v>976.66</v>
      </c>
      <c r="F261" s="358"/>
      <c r="G261" s="358"/>
      <c r="H261" s="358"/>
      <c r="I261" s="358"/>
      <c r="J261" s="358"/>
      <c r="K261" s="358"/>
      <c r="L261" s="358"/>
      <c r="M261" s="358"/>
      <c r="N261" s="358"/>
      <c r="O261" s="358"/>
      <c r="P261" s="358"/>
      <c r="Q261" s="358"/>
      <c r="R261" s="358"/>
      <c r="S261" s="358"/>
      <c r="T261" s="358"/>
      <c r="U261" s="358"/>
      <c r="V261" s="358"/>
      <c r="W261" s="358"/>
      <c r="X261" s="358"/>
      <c r="Y261" s="358"/>
      <c r="Z261" s="358"/>
      <c r="AA261" s="358"/>
      <c r="AB261" s="358"/>
      <c r="AC261" s="358"/>
      <c r="AD261" s="358"/>
      <c r="AE261" s="358"/>
      <c r="AF261" s="358"/>
      <c r="AG261" s="358"/>
      <c r="AH261" s="358"/>
      <c r="AI261" s="358"/>
      <c r="AJ261" s="358"/>
      <c r="AK261" s="358"/>
      <c r="AL261" s="361"/>
      <c r="AM261" s="366"/>
      <c r="AT261" s="363"/>
      <c r="AU261" s="363"/>
      <c r="AV261" s="231"/>
    </row>
    <row r="262" spans="1:48" ht="12.75" x14ac:dyDescent="0.2">
      <c r="A262" s="381"/>
      <c r="B262" s="370"/>
      <c r="C262" s="370"/>
      <c r="D262" s="328" t="s">
        <v>1027</v>
      </c>
      <c r="E262" s="89">
        <v>0</v>
      </c>
      <c r="F262" s="359"/>
      <c r="G262" s="359"/>
      <c r="H262" s="359"/>
      <c r="I262" s="359"/>
      <c r="J262" s="359"/>
      <c r="K262" s="359"/>
      <c r="L262" s="359"/>
      <c r="M262" s="359"/>
      <c r="N262" s="359"/>
      <c r="O262" s="359"/>
      <c r="P262" s="359"/>
      <c r="Q262" s="359"/>
      <c r="R262" s="359"/>
      <c r="S262" s="359"/>
      <c r="T262" s="359"/>
      <c r="U262" s="359"/>
      <c r="V262" s="359"/>
      <c r="W262" s="359"/>
      <c r="X262" s="359"/>
      <c r="Y262" s="359"/>
      <c r="Z262" s="359"/>
      <c r="AA262" s="359"/>
      <c r="AB262" s="359"/>
      <c r="AC262" s="359"/>
      <c r="AD262" s="359"/>
      <c r="AE262" s="359"/>
      <c r="AF262" s="359"/>
      <c r="AG262" s="359"/>
      <c r="AH262" s="359"/>
      <c r="AI262" s="359"/>
      <c r="AJ262" s="359"/>
      <c r="AK262" s="359"/>
      <c r="AL262" s="361"/>
      <c r="AM262" s="366"/>
      <c r="AT262" s="363"/>
      <c r="AU262" s="363"/>
      <c r="AV262" s="231"/>
    </row>
    <row r="263" spans="1:48" ht="12.75" x14ac:dyDescent="0.2">
      <c r="A263" s="381"/>
      <c r="B263" s="369" t="s">
        <v>320</v>
      </c>
      <c r="C263" s="369" t="s">
        <v>583</v>
      </c>
      <c r="D263" s="328" t="s">
        <v>1028</v>
      </c>
      <c r="E263" s="89">
        <v>8410.07</v>
      </c>
      <c r="F263" s="357" t="s">
        <v>22</v>
      </c>
      <c r="G263" s="357" t="s">
        <v>22</v>
      </c>
      <c r="H263" s="357">
        <v>0</v>
      </c>
      <c r="I263" s="357">
        <v>0</v>
      </c>
      <c r="J263" s="357">
        <v>0</v>
      </c>
      <c r="K263" s="357">
        <v>0</v>
      </c>
      <c r="L263" s="357">
        <v>0</v>
      </c>
      <c r="M263" s="357">
        <v>0</v>
      </c>
      <c r="N263" s="357">
        <v>0</v>
      </c>
      <c r="O263" s="357">
        <v>0</v>
      </c>
      <c r="P263" s="357">
        <v>0</v>
      </c>
      <c r="Q263" s="357">
        <v>0</v>
      </c>
      <c r="R263" s="357">
        <v>0</v>
      </c>
      <c r="S263" s="357">
        <v>0</v>
      </c>
      <c r="T263" s="357">
        <v>0</v>
      </c>
      <c r="U263" s="357">
        <v>0</v>
      </c>
      <c r="V263" s="357">
        <v>0</v>
      </c>
      <c r="W263" s="357">
        <v>0</v>
      </c>
      <c r="X263" s="357">
        <v>0</v>
      </c>
      <c r="Y263" s="357">
        <v>0</v>
      </c>
      <c r="Z263" s="357">
        <v>0</v>
      </c>
      <c r="AA263" s="357">
        <v>0</v>
      </c>
      <c r="AB263" s="357">
        <v>0</v>
      </c>
      <c r="AC263" s="357">
        <v>0</v>
      </c>
      <c r="AD263" s="357">
        <v>0</v>
      </c>
      <c r="AE263" s="357">
        <v>0</v>
      </c>
      <c r="AF263" s="357">
        <v>0</v>
      </c>
      <c r="AG263" s="357">
        <v>0</v>
      </c>
      <c r="AH263" s="357">
        <v>0</v>
      </c>
      <c r="AI263" s="357">
        <v>0</v>
      </c>
      <c r="AJ263" s="357">
        <v>0</v>
      </c>
      <c r="AK263" s="357">
        <v>0</v>
      </c>
      <c r="AL263" s="357">
        <f>SUM(E263:AK265)</f>
        <v>22172.22</v>
      </c>
      <c r="AM263" s="366"/>
      <c r="AT263" s="383">
        <f>+IFERROR(SUMIFS('[2]4'!$D$30:$D$143,'[2]4'!$C$30:$C$143,$C263),0)*1000+IFERROR(SUMIFS('[2]4'!$D$192:$D$240,'[2]4'!$C$192:$C$240,$C263),0)*1000</f>
        <v>22172.22</v>
      </c>
      <c r="AU263" s="383">
        <f>AL263-AT263</f>
        <v>0</v>
      </c>
      <c r="AV263" s="231"/>
    </row>
    <row r="264" spans="1:48" ht="12.75" x14ac:dyDescent="0.2">
      <c r="A264" s="381"/>
      <c r="B264" s="370"/>
      <c r="C264" s="370"/>
      <c r="D264" s="328" t="s">
        <v>1029</v>
      </c>
      <c r="E264" s="89">
        <v>10656.150000000001</v>
      </c>
      <c r="F264" s="358"/>
      <c r="G264" s="358"/>
      <c r="H264" s="358"/>
      <c r="I264" s="358"/>
      <c r="J264" s="358"/>
      <c r="K264" s="358"/>
      <c r="L264" s="358"/>
      <c r="M264" s="358"/>
      <c r="N264" s="358"/>
      <c r="O264" s="358"/>
      <c r="P264" s="358"/>
      <c r="Q264" s="358"/>
      <c r="R264" s="358"/>
      <c r="S264" s="358"/>
      <c r="T264" s="358"/>
      <c r="U264" s="358"/>
      <c r="V264" s="358"/>
      <c r="W264" s="358"/>
      <c r="X264" s="358"/>
      <c r="Y264" s="358"/>
      <c r="Z264" s="358"/>
      <c r="AA264" s="358"/>
      <c r="AB264" s="358"/>
      <c r="AC264" s="358"/>
      <c r="AD264" s="358"/>
      <c r="AE264" s="358"/>
      <c r="AF264" s="358"/>
      <c r="AG264" s="358"/>
      <c r="AH264" s="358"/>
      <c r="AI264" s="358"/>
      <c r="AJ264" s="358"/>
      <c r="AK264" s="358"/>
      <c r="AL264" s="358"/>
      <c r="AM264" s="366"/>
      <c r="AT264" s="384"/>
      <c r="AU264" s="384"/>
      <c r="AV264" s="231"/>
    </row>
    <row r="265" spans="1:48" ht="12.75" x14ac:dyDescent="0.2">
      <c r="A265" s="381"/>
      <c r="B265" s="378"/>
      <c r="C265" s="378"/>
      <c r="D265" s="328" t="s">
        <v>1030</v>
      </c>
      <c r="E265" s="89">
        <v>3106</v>
      </c>
      <c r="F265" s="359"/>
      <c r="G265" s="359"/>
      <c r="H265" s="359"/>
      <c r="I265" s="359"/>
      <c r="J265" s="359"/>
      <c r="K265" s="359"/>
      <c r="L265" s="359"/>
      <c r="M265" s="359"/>
      <c r="N265" s="359"/>
      <c r="O265" s="359"/>
      <c r="P265" s="359"/>
      <c r="Q265" s="359"/>
      <c r="R265" s="359"/>
      <c r="S265" s="359"/>
      <c r="T265" s="359"/>
      <c r="U265" s="359"/>
      <c r="V265" s="359"/>
      <c r="W265" s="359"/>
      <c r="X265" s="359"/>
      <c r="Y265" s="359"/>
      <c r="Z265" s="359"/>
      <c r="AA265" s="359"/>
      <c r="AB265" s="359"/>
      <c r="AC265" s="359"/>
      <c r="AD265" s="359"/>
      <c r="AE265" s="359"/>
      <c r="AF265" s="359"/>
      <c r="AG265" s="359"/>
      <c r="AH265" s="359"/>
      <c r="AI265" s="359"/>
      <c r="AJ265" s="359"/>
      <c r="AK265" s="359"/>
      <c r="AL265" s="359"/>
      <c r="AM265" s="366"/>
      <c r="AT265" s="385"/>
      <c r="AU265" s="385"/>
      <c r="AV265" s="231"/>
    </row>
    <row r="266" spans="1:48" ht="12.75" x14ac:dyDescent="0.2">
      <c r="A266" s="381"/>
      <c r="B266" s="369" t="s">
        <v>321</v>
      </c>
      <c r="C266" s="369" t="s">
        <v>322</v>
      </c>
      <c r="D266" s="328" t="s">
        <v>1031</v>
      </c>
      <c r="E266" s="89">
        <v>5279.2300000000014</v>
      </c>
      <c r="F266" s="357" t="s">
        <v>22</v>
      </c>
      <c r="G266" s="357" t="s">
        <v>22</v>
      </c>
      <c r="H266" s="357">
        <v>0</v>
      </c>
      <c r="I266" s="357">
        <v>0</v>
      </c>
      <c r="J266" s="357">
        <v>0</v>
      </c>
      <c r="K266" s="357">
        <v>0</v>
      </c>
      <c r="L266" s="357">
        <v>0</v>
      </c>
      <c r="M266" s="357">
        <v>0</v>
      </c>
      <c r="N266" s="357">
        <v>0</v>
      </c>
      <c r="O266" s="357">
        <v>0</v>
      </c>
      <c r="P266" s="357">
        <v>0</v>
      </c>
      <c r="Q266" s="357">
        <v>0</v>
      </c>
      <c r="R266" s="357">
        <v>0</v>
      </c>
      <c r="S266" s="357">
        <v>0</v>
      </c>
      <c r="T266" s="357">
        <v>0</v>
      </c>
      <c r="U266" s="357">
        <v>0</v>
      </c>
      <c r="V266" s="357">
        <v>0</v>
      </c>
      <c r="W266" s="357">
        <v>0</v>
      </c>
      <c r="X266" s="357">
        <v>0</v>
      </c>
      <c r="Y266" s="357">
        <v>0</v>
      </c>
      <c r="Z266" s="357">
        <v>0</v>
      </c>
      <c r="AA266" s="357">
        <v>0</v>
      </c>
      <c r="AB266" s="357">
        <v>0</v>
      </c>
      <c r="AC266" s="357">
        <v>0</v>
      </c>
      <c r="AD266" s="357">
        <v>0</v>
      </c>
      <c r="AE266" s="357">
        <v>0</v>
      </c>
      <c r="AF266" s="357">
        <v>0</v>
      </c>
      <c r="AG266" s="357">
        <v>0</v>
      </c>
      <c r="AH266" s="357">
        <v>0</v>
      </c>
      <c r="AI266" s="357">
        <v>0</v>
      </c>
      <c r="AJ266" s="357">
        <v>0</v>
      </c>
      <c r="AK266" s="357">
        <v>0</v>
      </c>
      <c r="AL266" s="360">
        <f>SUM(E266:AK270)</f>
        <v>5963.3300000000017</v>
      </c>
      <c r="AM266" s="366"/>
      <c r="AT266" s="362">
        <f>+IFERROR(SUMIFS('[2]4'!$D$30:$D$143,'[2]4'!$C$30:$C$143,$C266),0)*1000+IFERROR(SUMIFS('[2]4'!$D$192:$D$240,'[2]4'!$C$192:$C$240,$C266),0)*1000</f>
        <v>5963.33</v>
      </c>
      <c r="AU266" s="362">
        <f>AL266-AT266</f>
        <v>0</v>
      </c>
      <c r="AV266" s="231"/>
    </row>
    <row r="267" spans="1:48" ht="12.75" x14ac:dyDescent="0.2">
      <c r="A267" s="381"/>
      <c r="B267" s="370"/>
      <c r="C267" s="370"/>
      <c r="D267" s="328" t="s">
        <v>1032</v>
      </c>
      <c r="E267" s="89">
        <v>434.1</v>
      </c>
      <c r="F267" s="358"/>
      <c r="G267" s="358"/>
      <c r="H267" s="358"/>
      <c r="I267" s="358"/>
      <c r="J267" s="358"/>
      <c r="K267" s="358"/>
      <c r="L267" s="358"/>
      <c r="M267" s="358"/>
      <c r="N267" s="358"/>
      <c r="O267" s="358"/>
      <c r="P267" s="358"/>
      <c r="Q267" s="358"/>
      <c r="R267" s="358"/>
      <c r="S267" s="358"/>
      <c r="T267" s="358"/>
      <c r="U267" s="358"/>
      <c r="V267" s="358"/>
      <c r="W267" s="358"/>
      <c r="X267" s="358"/>
      <c r="Y267" s="358"/>
      <c r="Z267" s="358"/>
      <c r="AA267" s="358"/>
      <c r="AB267" s="358"/>
      <c r="AC267" s="358"/>
      <c r="AD267" s="358"/>
      <c r="AE267" s="358"/>
      <c r="AF267" s="358"/>
      <c r="AG267" s="358"/>
      <c r="AH267" s="358"/>
      <c r="AI267" s="358"/>
      <c r="AJ267" s="358"/>
      <c r="AK267" s="358"/>
      <c r="AL267" s="361"/>
      <c r="AM267" s="366"/>
      <c r="AT267" s="363"/>
      <c r="AU267" s="363"/>
      <c r="AV267" s="231"/>
    </row>
    <row r="268" spans="1:48" ht="12.75" x14ac:dyDescent="0.2">
      <c r="A268" s="381"/>
      <c r="B268" s="370"/>
      <c r="C268" s="370"/>
      <c r="D268" s="328" t="s">
        <v>1033</v>
      </c>
      <c r="E268" s="89">
        <v>250</v>
      </c>
      <c r="F268" s="358"/>
      <c r="G268" s="358"/>
      <c r="H268" s="358"/>
      <c r="I268" s="358"/>
      <c r="J268" s="358"/>
      <c r="K268" s="358"/>
      <c r="L268" s="358"/>
      <c r="M268" s="358"/>
      <c r="N268" s="358"/>
      <c r="O268" s="358"/>
      <c r="P268" s="358"/>
      <c r="Q268" s="358"/>
      <c r="R268" s="358"/>
      <c r="S268" s="358"/>
      <c r="T268" s="358"/>
      <c r="U268" s="358"/>
      <c r="V268" s="358"/>
      <c r="W268" s="358"/>
      <c r="X268" s="358"/>
      <c r="Y268" s="358"/>
      <c r="Z268" s="358"/>
      <c r="AA268" s="358"/>
      <c r="AB268" s="358"/>
      <c r="AC268" s="358"/>
      <c r="AD268" s="358"/>
      <c r="AE268" s="358"/>
      <c r="AF268" s="358"/>
      <c r="AG268" s="358"/>
      <c r="AH268" s="358"/>
      <c r="AI268" s="358"/>
      <c r="AJ268" s="358"/>
      <c r="AK268" s="358"/>
      <c r="AL268" s="361"/>
      <c r="AM268" s="366"/>
      <c r="AT268" s="363"/>
      <c r="AU268" s="363"/>
      <c r="AV268" s="231"/>
    </row>
    <row r="269" spans="1:48" ht="12.75" x14ac:dyDescent="0.2">
      <c r="A269" s="381"/>
      <c r="B269" s="370"/>
      <c r="C269" s="370"/>
      <c r="D269" s="328" t="s">
        <v>1034</v>
      </c>
      <c r="E269" s="89">
        <v>0</v>
      </c>
      <c r="F269" s="358"/>
      <c r="G269" s="358"/>
      <c r="H269" s="358"/>
      <c r="I269" s="358"/>
      <c r="J269" s="358"/>
      <c r="K269" s="358"/>
      <c r="L269" s="358"/>
      <c r="M269" s="358"/>
      <c r="N269" s="358"/>
      <c r="O269" s="358"/>
      <c r="P269" s="358"/>
      <c r="Q269" s="358"/>
      <c r="R269" s="358"/>
      <c r="S269" s="358"/>
      <c r="T269" s="358"/>
      <c r="U269" s="358"/>
      <c r="V269" s="358"/>
      <c r="W269" s="358"/>
      <c r="X269" s="358"/>
      <c r="Y269" s="358"/>
      <c r="Z269" s="358"/>
      <c r="AA269" s="358"/>
      <c r="AB269" s="358"/>
      <c r="AC269" s="358"/>
      <c r="AD269" s="358"/>
      <c r="AE269" s="358"/>
      <c r="AF269" s="358"/>
      <c r="AG269" s="358"/>
      <c r="AH269" s="358"/>
      <c r="AI269" s="358"/>
      <c r="AJ269" s="358"/>
      <c r="AK269" s="358"/>
      <c r="AL269" s="361"/>
      <c r="AM269" s="366"/>
      <c r="AT269" s="363"/>
      <c r="AU269" s="363"/>
      <c r="AV269" s="231"/>
    </row>
    <row r="270" spans="1:48" ht="12.75" x14ac:dyDescent="0.2">
      <c r="A270" s="381"/>
      <c r="B270" s="370"/>
      <c r="C270" s="370"/>
      <c r="D270" s="328" t="s">
        <v>1035</v>
      </c>
      <c r="E270" s="89">
        <v>0</v>
      </c>
      <c r="F270" s="359"/>
      <c r="G270" s="359"/>
      <c r="H270" s="359"/>
      <c r="I270" s="359"/>
      <c r="J270" s="359"/>
      <c r="K270" s="359"/>
      <c r="L270" s="359"/>
      <c r="M270" s="359"/>
      <c r="N270" s="359"/>
      <c r="O270" s="359"/>
      <c r="P270" s="359"/>
      <c r="Q270" s="359"/>
      <c r="R270" s="359"/>
      <c r="S270" s="359"/>
      <c r="T270" s="359"/>
      <c r="U270" s="359"/>
      <c r="V270" s="359"/>
      <c r="W270" s="359"/>
      <c r="X270" s="359"/>
      <c r="Y270" s="359"/>
      <c r="Z270" s="359"/>
      <c r="AA270" s="359"/>
      <c r="AB270" s="359"/>
      <c r="AC270" s="359"/>
      <c r="AD270" s="359"/>
      <c r="AE270" s="359"/>
      <c r="AF270" s="359"/>
      <c r="AG270" s="359"/>
      <c r="AH270" s="359"/>
      <c r="AI270" s="359"/>
      <c r="AJ270" s="359"/>
      <c r="AK270" s="359"/>
      <c r="AL270" s="361"/>
      <c r="AM270" s="366"/>
      <c r="AT270" s="363"/>
      <c r="AU270" s="363"/>
      <c r="AV270" s="231"/>
    </row>
    <row r="271" spans="1:48" ht="12.75" x14ac:dyDescent="0.2">
      <c r="A271" s="381"/>
      <c r="B271" s="236" t="s">
        <v>323</v>
      </c>
      <c r="C271" s="237" t="s">
        <v>324</v>
      </c>
      <c r="D271" s="328" t="s">
        <v>1036</v>
      </c>
      <c r="E271" s="89">
        <v>0</v>
      </c>
      <c r="F271" s="325" t="s">
        <v>22</v>
      </c>
      <c r="G271" s="325" t="s">
        <v>22</v>
      </c>
      <c r="H271" s="325">
        <v>0</v>
      </c>
      <c r="I271" s="238">
        <v>0</v>
      </c>
      <c r="J271" s="238">
        <v>0</v>
      </c>
      <c r="K271" s="96">
        <v>0</v>
      </c>
      <c r="L271" s="96">
        <v>0</v>
      </c>
      <c r="M271" s="96">
        <v>0</v>
      </c>
      <c r="N271" s="96">
        <v>0</v>
      </c>
      <c r="O271" s="96">
        <v>0</v>
      </c>
      <c r="P271" s="96">
        <v>0</v>
      </c>
      <c r="Q271" s="96">
        <v>0</v>
      </c>
      <c r="R271" s="96">
        <v>0</v>
      </c>
      <c r="S271" s="96">
        <v>0</v>
      </c>
      <c r="T271" s="96">
        <v>0</v>
      </c>
      <c r="U271" s="96">
        <v>0</v>
      </c>
      <c r="V271" s="96">
        <v>0</v>
      </c>
      <c r="W271" s="96">
        <v>0</v>
      </c>
      <c r="X271" s="96">
        <v>0</v>
      </c>
      <c r="Y271" s="96">
        <v>0</v>
      </c>
      <c r="Z271" s="96">
        <v>0</v>
      </c>
      <c r="AA271" s="96">
        <v>0</v>
      </c>
      <c r="AB271" s="96">
        <v>0</v>
      </c>
      <c r="AC271" s="96">
        <v>0</v>
      </c>
      <c r="AD271" s="96">
        <v>0</v>
      </c>
      <c r="AE271" s="96">
        <v>0</v>
      </c>
      <c r="AF271" s="96">
        <v>0</v>
      </c>
      <c r="AG271" s="96">
        <v>0</v>
      </c>
      <c r="AH271" s="96">
        <v>0</v>
      </c>
      <c r="AI271" s="96">
        <v>0</v>
      </c>
      <c r="AJ271" s="96">
        <v>0</v>
      </c>
      <c r="AK271" s="96">
        <v>0</v>
      </c>
      <c r="AL271" s="100">
        <f>SUM(E271:AK271)</f>
        <v>0</v>
      </c>
      <c r="AM271" s="366"/>
      <c r="AT271" s="96">
        <f>+IFERROR(SUMIFS('[2]4'!$D$30:$D$143,'[2]4'!$C$30:$C$143,$C271),0)*1000+IFERROR(SUMIFS('[2]4'!$D$192:$D$240,'[2]4'!$C$192:$C$240,$C271),0)*1000</f>
        <v>0</v>
      </c>
      <c r="AU271" s="103">
        <f>AL271-AT271</f>
        <v>0</v>
      </c>
      <c r="AV271" s="231"/>
    </row>
    <row r="272" spans="1:48" ht="25.5" customHeight="1" x14ac:dyDescent="0.2">
      <c r="A272" s="381"/>
      <c r="B272" s="367" t="s">
        <v>325</v>
      </c>
      <c r="C272" s="369" t="s">
        <v>326</v>
      </c>
      <c r="D272" s="328" t="s">
        <v>1037</v>
      </c>
      <c r="E272" s="89">
        <v>2522.62</v>
      </c>
      <c r="F272" s="386" t="s">
        <v>22</v>
      </c>
      <c r="G272" s="386" t="s">
        <v>22</v>
      </c>
      <c r="H272" s="357">
        <v>0</v>
      </c>
      <c r="I272" s="357">
        <v>0</v>
      </c>
      <c r="J272" s="357">
        <v>0</v>
      </c>
      <c r="K272" s="357">
        <v>0</v>
      </c>
      <c r="L272" s="357">
        <v>0</v>
      </c>
      <c r="M272" s="357">
        <v>0</v>
      </c>
      <c r="N272" s="357">
        <v>0</v>
      </c>
      <c r="O272" s="357">
        <v>0</v>
      </c>
      <c r="P272" s="357">
        <v>0</v>
      </c>
      <c r="Q272" s="357">
        <v>0</v>
      </c>
      <c r="R272" s="357">
        <v>0</v>
      </c>
      <c r="S272" s="357">
        <v>0</v>
      </c>
      <c r="T272" s="357">
        <v>0</v>
      </c>
      <c r="U272" s="357">
        <v>0</v>
      </c>
      <c r="V272" s="357">
        <v>0</v>
      </c>
      <c r="W272" s="357">
        <v>0</v>
      </c>
      <c r="X272" s="357">
        <v>0</v>
      </c>
      <c r="Y272" s="357">
        <v>0</v>
      </c>
      <c r="Z272" s="357">
        <v>0</v>
      </c>
      <c r="AA272" s="357">
        <v>0</v>
      </c>
      <c r="AB272" s="357">
        <v>0</v>
      </c>
      <c r="AC272" s="357">
        <v>0</v>
      </c>
      <c r="AD272" s="357">
        <v>0</v>
      </c>
      <c r="AE272" s="357">
        <v>0</v>
      </c>
      <c r="AF272" s="357">
        <v>0</v>
      </c>
      <c r="AG272" s="357">
        <v>0</v>
      </c>
      <c r="AH272" s="357">
        <v>0</v>
      </c>
      <c r="AI272" s="357">
        <v>0</v>
      </c>
      <c r="AJ272" s="357">
        <v>0</v>
      </c>
      <c r="AK272" s="357">
        <v>0</v>
      </c>
      <c r="AL272" s="386">
        <f>SUM(E272:AK273)</f>
        <v>6798.37</v>
      </c>
      <c r="AM272" s="366"/>
      <c r="AT272" s="383">
        <f>+IFERROR(SUMIFS('[2]4'!$D$30:$D$143,'[2]4'!$C$30:$C$143,$C272),0)*1000+IFERROR(SUMIFS('[2]4'!$D$192:$D$240,'[2]4'!$C$192:$C$240,$C272),0)*1000</f>
        <v>6798.37</v>
      </c>
      <c r="AU272" s="383">
        <f>AL272-AT272</f>
        <v>0</v>
      </c>
      <c r="AV272" s="231"/>
    </row>
    <row r="273" spans="1:48" ht="15" customHeight="1" x14ac:dyDescent="0.2">
      <c r="A273" s="381"/>
      <c r="B273" s="382"/>
      <c r="C273" s="378"/>
      <c r="D273" s="328" t="s">
        <v>1038</v>
      </c>
      <c r="E273" s="89">
        <v>4275.75</v>
      </c>
      <c r="F273" s="386"/>
      <c r="G273" s="386"/>
      <c r="H273" s="358"/>
      <c r="I273" s="358"/>
      <c r="J273" s="358"/>
      <c r="K273" s="358"/>
      <c r="L273" s="358"/>
      <c r="M273" s="358"/>
      <c r="N273" s="358"/>
      <c r="O273" s="358"/>
      <c r="P273" s="358"/>
      <c r="Q273" s="358"/>
      <c r="R273" s="358"/>
      <c r="S273" s="358"/>
      <c r="T273" s="358"/>
      <c r="U273" s="358"/>
      <c r="V273" s="358"/>
      <c r="W273" s="358"/>
      <c r="X273" s="358"/>
      <c r="Y273" s="358"/>
      <c r="Z273" s="358"/>
      <c r="AA273" s="358"/>
      <c r="AB273" s="358"/>
      <c r="AC273" s="358"/>
      <c r="AD273" s="358"/>
      <c r="AE273" s="358"/>
      <c r="AF273" s="358"/>
      <c r="AG273" s="358"/>
      <c r="AH273" s="358"/>
      <c r="AI273" s="358"/>
      <c r="AJ273" s="358"/>
      <c r="AK273" s="358"/>
      <c r="AL273" s="386"/>
      <c r="AM273" s="366"/>
      <c r="AT273" s="385"/>
      <c r="AU273" s="385"/>
      <c r="AV273" s="231"/>
    </row>
    <row r="274" spans="1:48" ht="12.75" x14ac:dyDescent="0.2">
      <c r="A274" s="381"/>
      <c r="B274" s="367" t="s">
        <v>327</v>
      </c>
      <c r="C274" s="369" t="s">
        <v>328</v>
      </c>
      <c r="D274" s="328" t="s">
        <v>1039</v>
      </c>
      <c r="E274" s="89">
        <v>335.27000000000004</v>
      </c>
      <c r="F274" s="357" t="s">
        <v>22</v>
      </c>
      <c r="G274" s="357" t="s">
        <v>22</v>
      </c>
      <c r="H274" s="357">
        <v>0</v>
      </c>
      <c r="I274" s="357">
        <v>0</v>
      </c>
      <c r="J274" s="357">
        <v>0</v>
      </c>
      <c r="K274" s="357">
        <v>0</v>
      </c>
      <c r="L274" s="357">
        <v>0</v>
      </c>
      <c r="M274" s="357">
        <v>0</v>
      </c>
      <c r="N274" s="357">
        <v>0</v>
      </c>
      <c r="O274" s="357">
        <v>0</v>
      </c>
      <c r="P274" s="357">
        <v>0</v>
      </c>
      <c r="Q274" s="357">
        <v>0</v>
      </c>
      <c r="R274" s="357">
        <v>0</v>
      </c>
      <c r="S274" s="357">
        <v>0</v>
      </c>
      <c r="T274" s="357">
        <v>0</v>
      </c>
      <c r="U274" s="357">
        <v>0</v>
      </c>
      <c r="V274" s="357">
        <v>0</v>
      </c>
      <c r="W274" s="357">
        <v>0</v>
      </c>
      <c r="X274" s="357">
        <v>0</v>
      </c>
      <c r="Y274" s="357">
        <v>0</v>
      </c>
      <c r="Z274" s="357">
        <v>0</v>
      </c>
      <c r="AA274" s="357">
        <v>0</v>
      </c>
      <c r="AB274" s="357">
        <v>0</v>
      </c>
      <c r="AC274" s="357">
        <v>0</v>
      </c>
      <c r="AD274" s="357">
        <v>0</v>
      </c>
      <c r="AE274" s="357">
        <v>0</v>
      </c>
      <c r="AF274" s="357">
        <v>0</v>
      </c>
      <c r="AG274" s="357">
        <v>0</v>
      </c>
      <c r="AH274" s="357">
        <v>0</v>
      </c>
      <c r="AI274" s="357">
        <v>0</v>
      </c>
      <c r="AJ274" s="357">
        <v>0</v>
      </c>
      <c r="AK274" s="357">
        <v>0</v>
      </c>
      <c r="AL274" s="357">
        <f>SUM(E274:AK275)</f>
        <v>1023.44</v>
      </c>
      <c r="AM274" s="366"/>
      <c r="AT274" s="114">
        <f>+IFERROR(SUMIFS('[2]4'!$D$30:$D$143,'[2]4'!$C$30:$C$143,$C274),0)*1000+IFERROR(SUMIFS('[2]4'!$D$192:$D$240,'[2]4'!$C$192:$C$240,$C274),0)*1000</f>
        <v>1023.4399999999999</v>
      </c>
      <c r="AU274" s="114">
        <f>AL274-AT274</f>
        <v>0</v>
      </c>
      <c r="AV274" s="231"/>
    </row>
    <row r="275" spans="1:48" ht="12.75" x14ac:dyDescent="0.2">
      <c r="A275" s="381"/>
      <c r="B275" s="382"/>
      <c r="C275" s="378"/>
      <c r="D275" s="328" t="s">
        <v>1040</v>
      </c>
      <c r="E275" s="89">
        <v>688.17</v>
      </c>
      <c r="F275" s="359"/>
      <c r="G275" s="359"/>
      <c r="H275" s="359"/>
      <c r="I275" s="359"/>
      <c r="J275" s="359"/>
      <c r="K275" s="359"/>
      <c r="L275" s="359"/>
      <c r="M275" s="359"/>
      <c r="N275" s="359"/>
      <c r="O275" s="359"/>
      <c r="P275" s="359"/>
      <c r="Q275" s="359"/>
      <c r="R275" s="359"/>
      <c r="S275" s="359"/>
      <c r="T275" s="359"/>
      <c r="U275" s="359"/>
      <c r="V275" s="359"/>
      <c r="W275" s="359"/>
      <c r="X275" s="359"/>
      <c r="Y275" s="359"/>
      <c r="Z275" s="359"/>
      <c r="AA275" s="359"/>
      <c r="AB275" s="359"/>
      <c r="AC275" s="359"/>
      <c r="AD275" s="359"/>
      <c r="AE275" s="359"/>
      <c r="AF275" s="359"/>
      <c r="AG275" s="359"/>
      <c r="AH275" s="359"/>
      <c r="AI275" s="359"/>
      <c r="AJ275" s="359"/>
      <c r="AK275" s="359"/>
      <c r="AL275" s="359"/>
      <c r="AM275" s="366"/>
      <c r="AT275" s="114"/>
      <c r="AU275" s="114"/>
      <c r="AV275" s="231"/>
    </row>
    <row r="276" spans="1:48" ht="12.75" x14ac:dyDescent="0.2">
      <c r="A276" s="381"/>
      <c r="B276" s="371" t="s">
        <v>329</v>
      </c>
      <c r="C276" s="371" t="s">
        <v>330</v>
      </c>
      <c r="D276" s="328" t="s">
        <v>1041</v>
      </c>
      <c r="E276" s="89">
        <v>0</v>
      </c>
      <c r="F276" s="357" t="s">
        <v>22</v>
      </c>
      <c r="G276" s="357">
        <v>365563.35408351908</v>
      </c>
      <c r="H276" s="357">
        <v>0</v>
      </c>
      <c r="I276" s="357">
        <v>0</v>
      </c>
      <c r="J276" s="357">
        <v>0</v>
      </c>
      <c r="K276" s="357">
        <v>4280.9000000000005</v>
      </c>
      <c r="L276" s="357">
        <v>0</v>
      </c>
      <c r="M276" s="357">
        <v>0</v>
      </c>
      <c r="N276" s="357">
        <v>0</v>
      </c>
      <c r="O276" s="357">
        <v>0</v>
      </c>
      <c r="P276" s="357">
        <v>0</v>
      </c>
      <c r="Q276" s="357">
        <v>276</v>
      </c>
      <c r="R276" s="357">
        <v>0</v>
      </c>
      <c r="S276" s="357">
        <v>0</v>
      </c>
      <c r="T276" s="357">
        <v>0</v>
      </c>
      <c r="U276" s="357">
        <v>0</v>
      </c>
      <c r="V276" s="357">
        <v>0</v>
      </c>
      <c r="W276" s="357">
        <v>196.22310399999998</v>
      </c>
      <c r="X276" s="357">
        <v>0</v>
      </c>
      <c r="Y276" s="357">
        <v>0</v>
      </c>
      <c r="Z276" s="357">
        <v>0</v>
      </c>
      <c r="AA276" s="357">
        <v>0</v>
      </c>
      <c r="AB276" s="357">
        <v>0</v>
      </c>
      <c r="AC276" s="357">
        <v>0</v>
      </c>
      <c r="AD276" s="357">
        <v>0</v>
      </c>
      <c r="AE276" s="357">
        <v>0</v>
      </c>
      <c r="AF276" s="357">
        <v>0</v>
      </c>
      <c r="AG276" s="357">
        <v>0</v>
      </c>
      <c r="AH276" s="357">
        <v>0</v>
      </c>
      <c r="AI276" s="357">
        <v>0</v>
      </c>
      <c r="AJ276" s="357">
        <v>0</v>
      </c>
      <c r="AK276" s="357">
        <v>0</v>
      </c>
      <c r="AL276" s="360">
        <f>SUM(E276:AK289)</f>
        <v>425983.76718751906</v>
      </c>
      <c r="AM276" s="366"/>
      <c r="AT276" s="362">
        <f>+'[2]3'!$D$56*1000+'[2]3'!$D$91*1000</f>
        <v>425983.76718751906</v>
      </c>
      <c r="AU276" s="362">
        <f>AL276-AT276</f>
        <v>0</v>
      </c>
      <c r="AV276" s="231"/>
    </row>
    <row r="277" spans="1:48" ht="12.75" x14ac:dyDescent="0.2">
      <c r="A277" s="381"/>
      <c r="B277" s="372"/>
      <c r="C277" s="372"/>
      <c r="D277" s="328">
        <v>0</v>
      </c>
      <c r="E277" s="89">
        <v>0</v>
      </c>
      <c r="F277" s="358"/>
      <c r="G277" s="358"/>
      <c r="H277" s="358"/>
      <c r="I277" s="358"/>
      <c r="J277" s="358"/>
      <c r="K277" s="358"/>
      <c r="L277" s="358"/>
      <c r="M277" s="358"/>
      <c r="N277" s="358"/>
      <c r="O277" s="358"/>
      <c r="P277" s="358"/>
      <c r="Q277" s="358"/>
      <c r="R277" s="358"/>
      <c r="S277" s="358"/>
      <c r="T277" s="358"/>
      <c r="U277" s="358"/>
      <c r="V277" s="358"/>
      <c r="W277" s="358"/>
      <c r="X277" s="358"/>
      <c r="Y277" s="358"/>
      <c r="Z277" s="358"/>
      <c r="AA277" s="358"/>
      <c r="AB277" s="358"/>
      <c r="AC277" s="358"/>
      <c r="AD277" s="358"/>
      <c r="AE277" s="358"/>
      <c r="AF277" s="358"/>
      <c r="AG277" s="358"/>
      <c r="AH277" s="358"/>
      <c r="AI277" s="358"/>
      <c r="AJ277" s="358"/>
      <c r="AK277" s="358"/>
      <c r="AL277" s="361"/>
      <c r="AM277" s="145"/>
      <c r="AT277" s="363"/>
      <c r="AU277" s="363"/>
      <c r="AV277" s="231"/>
    </row>
    <row r="278" spans="1:48" ht="12.75" x14ac:dyDescent="0.2">
      <c r="A278" s="381"/>
      <c r="B278" s="372"/>
      <c r="C278" s="372"/>
      <c r="D278" s="328" t="s">
        <v>1042</v>
      </c>
      <c r="E278" s="89">
        <v>360</v>
      </c>
      <c r="F278" s="358"/>
      <c r="G278" s="358"/>
      <c r="H278" s="358"/>
      <c r="I278" s="358"/>
      <c r="J278" s="358"/>
      <c r="K278" s="358"/>
      <c r="L278" s="358"/>
      <c r="M278" s="358"/>
      <c r="N278" s="358"/>
      <c r="O278" s="358"/>
      <c r="P278" s="358"/>
      <c r="Q278" s="358"/>
      <c r="R278" s="358"/>
      <c r="S278" s="358"/>
      <c r="T278" s="358"/>
      <c r="U278" s="358"/>
      <c r="V278" s="358"/>
      <c r="W278" s="358"/>
      <c r="X278" s="358"/>
      <c r="Y278" s="358"/>
      <c r="Z278" s="358"/>
      <c r="AA278" s="358"/>
      <c r="AB278" s="358"/>
      <c r="AC278" s="358"/>
      <c r="AD278" s="358"/>
      <c r="AE278" s="358"/>
      <c r="AF278" s="358"/>
      <c r="AG278" s="358"/>
      <c r="AH278" s="358"/>
      <c r="AI278" s="358"/>
      <c r="AJ278" s="358"/>
      <c r="AK278" s="358"/>
      <c r="AL278" s="361"/>
      <c r="AM278" s="145"/>
      <c r="AT278" s="363"/>
      <c r="AU278" s="363"/>
      <c r="AV278" s="231"/>
    </row>
    <row r="279" spans="1:48" ht="12.75" x14ac:dyDescent="0.2">
      <c r="A279" s="381"/>
      <c r="B279" s="372"/>
      <c r="C279" s="372"/>
      <c r="D279" s="328" t="s">
        <v>1043</v>
      </c>
      <c r="E279" s="89">
        <v>471.76999999999992</v>
      </c>
      <c r="F279" s="358"/>
      <c r="G279" s="358"/>
      <c r="H279" s="358"/>
      <c r="I279" s="358"/>
      <c r="J279" s="358"/>
      <c r="K279" s="358"/>
      <c r="L279" s="358"/>
      <c r="M279" s="358"/>
      <c r="N279" s="358"/>
      <c r="O279" s="358"/>
      <c r="P279" s="358"/>
      <c r="Q279" s="358"/>
      <c r="R279" s="358"/>
      <c r="S279" s="358"/>
      <c r="T279" s="358"/>
      <c r="U279" s="358"/>
      <c r="V279" s="358"/>
      <c r="W279" s="358"/>
      <c r="X279" s="358"/>
      <c r="Y279" s="358"/>
      <c r="Z279" s="358"/>
      <c r="AA279" s="358"/>
      <c r="AB279" s="358"/>
      <c r="AC279" s="358"/>
      <c r="AD279" s="358"/>
      <c r="AE279" s="358"/>
      <c r="AF279" s="358"/>
      <c r="AG279" s="358"/>
      <c r="AH279" s="358"/>
      <c r="AI279" s="358"/>
      <c r="AJ279" s="358"/>
      <c r="AK279" s="358"/>
      <c r="AL279" s="361"/>
      <c r="AM279" s="145"/>
      <c r="AT279" s="363"/>
      <c r="AU279" s="363"/>
      <c r="AV279" s="231"/>
    </row>
    <row r="280" spans="1:48" ht="12.75" x14ac:dyDescent="0.2">
      <c r="A280" s="381"/>
      <c r="B280" s="372"/>
      <c r="C280" s="372"/>
      <c r="D280" s="328" t="s">
        <v>1044</v>
      </c>
      <c r="E280" s="89">
        <v>0</v>
      </c>
      <c r="F280" s="358"/>
      <c r="G280" s="358"/>
      <c r="H280" s="358"/>
      <c r="I280" s="358"/>
      <c r="J280" s="358"/>
      <c r="K280" s="358"/>
      <c r="L280" s="358"/>
      <c r="M280" s="358"/>
      <c r="N280" s="358"/>
      <c r="O280" s="358"/>
      <c r="P280" s="358"/>
      <c r="Q280" s="358"/>
      <c r="R280" s="358"/>
      <c r="S280" s="358"/>
      <c r="T280" s="358"/>
      <c r="U280" s="358"/>
      <c r="V280" s="358"/>
      <c r="W280" s="358"/>
      <c r="X280" s="358"/>
      <c r="Y280" s="358"/>
      <c r="Z280" s="358"/>
      <c r="AA280" s="358"/>
      <c r="AB280" s="358"/>
      <c r="AC280" s="358"/>
      <c r="AD280" s="358"/>
      <c r="AE280" s="358"/>
      <c r="AF280" s="358"/>
      <c r="AG280" s="358"/>
      <c r="AH280" s="358"/>
      <c r="AI280" s="358"/>
      <c r="AJ280" s="358"/>
      <c r="AK280" s="358"/>
      <c r="AL280" s="361"/>
      <c r="AM280" s="145"/>
      <c r="AT280" s="363"/>
      <c r="AU280" s="363"/>
      <c r="AV280" s="231"/>
    </row>
    <row r="281" spans="1:48" ht="12.75" x14ac:dyDescent="0.2">
      <c r="A281" s="381"/>
      <c r="B281" s="372"/>
      <c r="C281" s="372"/>
      <c r="D281" s="328" t="s">
        <v>1045</v>
      </c>
      <c r="E281" s="89">
        <v>2396.3200000000002</v>
      </c>
      <c r="F281" s="358"/>
      <c r="G281" s="358"/>
      <c r="H281" s="358"/>
      <c r="I281" s="358"/>
      <c r="J281" s="358"/>
      <c r="K281" s="358"/>
      <c r="L281" s="358"/>
      <c r="M281" s="358"/>
      <c r="N281" s="358"/>
      <c r="O281" s="358"/>
      <c r="P281" s="358"/>
      <c r="Q281" s="358"/>
      <c r="R281" s="358"/>
      <c r="S281" s="358"/>
      <c r="T281" s="358"/>
      <c r="U281" s="358"/>
      <c r="V281" s="358"/>
      <c r="W281" s="358"/>
      <c r="X281" s="358"/>
      <c r="Y281" s="358"/>
      <c r="Z281" s="358"/>
      <c r="AA281" s="358"/>
      <c r="AB281" s="358"/>
      <c r="AC281" s="358"/>
      <c r="AD281" s="358"/>
      <c r="AE281" s="358"/>
      <c r="AF281" s="358"/>
      <c r="AG281" s="358"/>
      <c r="AH281" s="358"/>
      <c r="AI281" s="358"/>
      <c r="AJ281" s="358"/>
      <c r="AK281" s="358"/>
      <c r="AL281" s="361"/>
      <c r="AM281" s="145"/>
      <c r="AT281" s="363"/>
      <c r="AU281" s="363"/>
      <c r="AV281" s="231"/>
    </row>
    <row r="282" spans="1:48" ht="12.75" x14ac:dyDescent="0.2">
      <c r="A282" s="381"/>
      <c r="B282" s="372"/>
      <c r="C282" s="372"/>
      <c r="D282" s="328" t="s">
        <v>1046</v>
      </c>
      <c r="E282" s="89">
        <v>-1402.9999999999995</v>
      </c>
      <c r="F282" s="358"/>
      <c r="G282" s="358"/>
      <c r="H282" s="358"/>
      <c r="I282" s="358"/>
      <c r="J282" s="358"/>
      <c r="K282" s="358"/>
      <c r="L282" s="358"/>
      <c r="M282" s="358"/>
      <c r="N282" s="358"/>
      <c r="O282" s="358"/>
      <c r="P282" s="358"/>
      <c r="Q282" s="358"/>
      <c r="R282" s="358"/>
      <c r="S282" s="358"/>
      <c r="T282" s="358"/>
      <c r="U282" s="358"/>
      <c r="V282" s="358"/>
      <c r="W282" s="358"/>
      <c r="X282" s="358"/>
      <c r="Y282" s="358"/>
      <c r="Z282" s="358"/>
      <c r="AA282" s="358"/>
      <c r="AB282" s="358"/>
      <c r="AC282" s="358"/>
      <c r="AD282" s="358"/>
      <c r="AE282" s="358"/>
      <c r="AF282" s="358"/>
      <c r="AG282" s="358"/>
      <c r="AH282" s="358"/>
      <c r="AI282" s="358"/>
      <c r="AJ282" s="358"/>
      <c r="AK282" s="358"/>
      <c r="AL282" s="361"/>
      <c r="AM282" s="145"/>
      <c r="AT282" s="363"/>
      <c r="AU282" s="363"/>
      <c r="AV282" s="231"/>
    </row>
    <row r="283" spans="1:48" ht="12.75" x14ac:dyDescent="0.2">
      <c r="A283" s="381"/>
      <c r="B283" s="372"/>
      <c r="C283" s="372"/>
      <c r="D283" s="328" t="s">
        <v>1047</v>
      </c>
      <c r="E283" s="89">
        <v>0</v>
      </c>
      <c r="F283" s="358"/>
      <c r="G283" s="358"/>
      <c r="H283" s="358"/>
      <c r="I283" s="358"/>
      <c r="J283" s="358"/>
      <c r="K283" s="358"/>
      <c r="L283" s="358"/>
      <c r="M283" s="358"/>
      <c r="N283" s="358"/>
      <c r="O283" s="358"/>
      <c r="P283" s="358"/>
      <c r="Q283" s="358"/>
      <c r="R283" s="358"/>
      <c r="S283" s="358"/>
      <c r="T283" s="358"/>
      <c r="U283" s="358"/>
      <c r="V283" s="358"/>
      <c r="W283" s="358"/>
      <c r="X283" s="358"/>
      <c r="Y283" s="358"/>
      <c r="Z283" s="358"/>
      <c r="AA283" s="358"/>
      <c r="AB283" s="358"/>
      <c r="AC283" s="358"/>
      <c r="AD283" s="358"/>
      <c r="AE283" s="358"/>
      <c r="AF283" s="358"/>
      <c r="AG283" s="358"/>
      <c r="AH283" s="358"/>
      <c r="AI283" s="358"/>
      <c r="AJ283" s="358"/>
      <c r="AK283" s="358"/>
      <c r="AL283" s="361"/>
      <c r="AM283" s="145"/>
      <c r="AT283" s="363"/>
      <c r="AU283" s="363"/>
      <c r="AV283" s="231"/>
    </row>
    <row r="284" spans="1:48" ht="12.75" x14ac:dyDescent="0.2">
      <c r="A284" s="381"/>
      <c r="B284" s="372"/>
      <c r="C284" s="372"/>
      <c r="D284" s="328" t="s">
        <v>1048</v>
      </c>
      <c r="E284" s="89">
        <v>0</v>
      </c>
      <c r="F284" s="358"/>
      <c r="G284" s="358"/>
      <c r="H284" s="358"/>
      <c r="I284" s="358"/>
      <c r="J284" s="358"/>
      <c r="K284" s="358"/>
      <c r="L284" s="358"/>
      <c r="M284" s="358"/>
      <c r="N284" s="358"/>
      <c r="O284" s="358"/>
      <c r="P284" s="358"/>
      <c r="Q284" s="358"/>
      <c r="R284" s="358"/>
      <c r="S284" s="358"/>
      <c r="T284" s="358"/>
      <c r="U284" s="358"/>
      <c r="V284" s="358"/>
      <c r="W284" s="358"/>
      <c r="X284" s="358"/>
      <c r="Y284" s="358"/>
      <c r="Z284" s="358"/>
      <c r="AA284" s="358"/>
      <c r="AB284" s="358"/>
      <c r="AC284" s="358"/>
      <c r="AD284" s="358"/>
      <c r="AE284" s="358"/>
      <c r="AF284" s="358"/>
      <c r="AG284" s="358"/>
      <c r="AH284" s="358"/>
      <c r="AI284" s="358"/>
      <c r="AJ284" s="358"/>
      <c r="AK284" s="358"/>
      <c r="AL284" s="361"/>
      <c r="AM284" s="145"/>
      <c r="AT284" s="363"/>
      <c r="AU284" s="363"/>
      <c r="AV284" s="231"/>
    </row>
    <row r="285" spans="1:48" ht="12.75" x14ac:dyDescent="0.2">
      <c r="A285" s="381"/>
      <c r="B285" s="372"/>
      <c r="C285" s="372"/>
      <c r="D285" s="328" t="s">
        <v>1049</v>
      </c>
      <c r="E285" s="89">
        <v>17080.91</v>
      </c>
      <c r="F285" s="358"/>
      <c r="G285" s="358"/>
      <c r="H285" s="358"/>
      <c r="I285" s="358"/>
      <c r="J285" s="358"/>
      <c r="K285" s="358"/>
      <c r="L285" s="358"/>
      <c r="M285" s="358"/>
      <c r="N285" s="358"/>
      <c r="O285" s="358"/>
      <c r="P285" s="358"/>
      <c r="Q285" s="358"/>
      <c r="R285" s="358"/>
      <c r="S285" s="358"/>
      <c r="T285" s="358"/>
      <c r="U285" s="358"/>
      <c r="V285" s="358"/>
      <c r="W285" s="358"/>
      <c r="X285" s="358"/>
      <c r="Y285" s="358"/>
      <c r="Z285" s="358"/>
      <c r="AA285" s="358"/>
      <c r="AB285" s="358"/>
      <c r="AC285" s="358"/>
      <c r="AD285" s="358"/>
      <c r="AE285" s="358"/>
      <c r="AF285" s="358"/>
      <c r="AG285" s="358"/>
      <c r="AH285" s="358"/>
      <c r="AI285" s="358"/>
      <c r="AJ285" s="358"/>
      <c r="AK285" s="358"/>
      <c r="AL285" s="361"/>
      <c r="AM285" s="145"/>
      <c r="AT285" s="363"/>
      <c r="AU285" s="363"/>
      <c r="AV285" s="231"/>
    </row>
    <row r="286" spans="1:48" ht="12.75" x14ac:dyDescent="0.2">
      <c r="A286" s="381"/>
      <c r="B286" s="372"/>
      <c r="C286" s="372"/>
      <c r="D286" s="328" t="s">
        <v>1050</v>
      </c>
      <c r="E286" s="89">
        <v>1.29</v>
      </c>
      <c r="F286" s="358"/>
      <c r="G286" s="358"/>
      <c r="H286" s="358"/>
      <c r="I286" s="358"/>
      <c r="J286" s="358"/>
      <c r="K286" s="358"/>
      <c r="L286" s="358"/>
      <c r="M286" s="358"/>
      <c r="N286" s="358"/>
      <c r="O286" s="358"/>
      <c r="P286" s="358"/>
      <c r="Q286" s="358"/>
      <c r="R286" s="358"/>
      <c r="S286" s="358"/>
      <c r="T286" s="358"/>
      <c r="U286" s="358"/>
      <c r="V286" s="358"/>
      <c r="W286" s="358"/>
      <c r="X286" s="358"/>
      <c r="Y286" s="358"/>
      <c r="Z286" s="358"/>
      <c r="AA286" s="358"/>
      <c r="AB286" s="358"/>
      <c r="AC286" s="358"/>
      <c r="AD286" s="358"/>
      <c r="AE286" s="358"/>
      <c r="AF286" s="358"/>
      <c r="AG286" s="358"/>
      <c r="AH286" s="358"/>
      <c r="AI286" s="358"/>
      <c r="AJ286" s="358"/>
      <c r="AK286" s="358"/>
      <c r="AL286" s="361"/>
      <c r="AM286" s="145"/>
      <c r="AT286" s="363"/>
      <c r="AU286" s="363"/>
      <c r="AV286" s="231"/>
    </row>
    <row r="287" spans="1:48" ht="12.75" x14ac:dyDescent="0.2">
      <c r="A287" s="381"/>
      <c r="B287" s="372"/>
      <c r="C287" s="372"/>
      <c r="D287" s="328" t="s">
        <v>1051</v>
      </c>
      <c r="E287" s="89">
        <v>19351.61</v>
      </c>
      <c r="F287" s="358"/>
      <c r="G287" s="358"/>
      <c r="H287" s="358"/>
      <c r="I287" s="358"/>
      <c r="J287" s="358"/>
      <c r="K287" s="358"/>
      <c r="L287" s="358"/>
      <c r="M287" s="358"/>
      <c r="N287" s="358"/>
      <c r="O287" s="358"/>
      <c r="P287" s="358"/>
      <c r="Q287" s="358"/>
      <c r="R287" s="358"/>
      <c r="S287" s="358"/>
      <c r="T287" s="358"/>
      <c r="U287" s="358"/>
      <c r="V287" s="358"/>
      <c r="W287" s="358"/>
      <c r="X287" s="358"/>
      <c r="Y287" s="358"/>
      <c r="Z287" s="358"/>
      <c r="AA287" s="358"/>
      <c r="AB287" s="358"/>
      <c r="AC287" s="358"/>
      <c r="AD287" s="358"/>
      <c r="AE287" s="358"/>
      <c r="AF287" s="358"/>
      <c r="AG287" s="358"/>
      <c r="AH287" s="358"/>
      <c r="AI287" s="358"/>
      <c r="AJ287" s="358"/>
      <c r="AK287" s="358"/>
      <c r="AL287" s="361"/>
      <c r="AM287" s="145"/>
      <c r="AT287" s="363"/>
      <c r="AU287" s="363"/>
      <c r="AV287" s="231"/>
    </row>
    <row r="288" spans="1:48" ht="12.75" x14ac:dyDescent="0.2">
      <c r="A288" s="381"/>
      <c r="B288" s="372"/>
      <c r="C288" s="372"/>
      <c r="D288" s="328" t="s">
        <v>1052</v>
      </c>
      <c r="E288" s="89">
        <v>7903.61</v>
      </c>
      <c r="F288" s="358"/>
      <c r="G288" s="358"/>
      <c r="H288" s="358"/>
      <c r="I288" s="358"/>
      <c r="J288" s="358"/>
      <c r="K288" s="358"/>
      <c r="L288" s="358"/>
      <c r="M288" s="358"/>
      <c r="N288" s="358"/>
      <c r="O288" s="358"/>
      <c r="P288" s="358"/>
      <c r="Q288" s="358"/>
      <c r="R288" s="358"/>
      <c r="S288" s="358"/>
      <c r="T288" s="358"/>
      <c r="U288" s="358"/>
      <c r="V288" s="358"/>
      <c r="W288" s="358"/>
      <c r="X288" s="358"/>
      <c r="Y288" s="358"/>
      <c r="Z288" s="358"/>
      <c r="AA288" s="358"/>
      <c r="AB288" s="358"/>
      <c r="AC288" s="358"/>
      <c r="AD288" s="358"/>
      <c r="AE288" s="358"/>
      <c r="AF288" s="358"/>
      <c r="AG288" s="358"/>
      <c r="AH288" s="358"/>
      <c r="AI288" s="358"/>
      <c r="AJ288" s="358"/>
      <c r="AK288" s="358"/>
      <c r="AL288" s="361"/>
      <c r="AM288" s="145"/>
      <c r="AT288" s="363"/>
      <c r="AU288" s="363"/>
      <c r="AV288" s="231"/>
    </row>
    <row r="289" spans="1:48" ht="12.75" x14ac:dyDescent="0.2">
      <c r="A289" s="381"/>
      <c r="B289" s="372"/>
      <c r="C289" s="372"/>
      <c r="D289" s="328" t="s">
        <v>1053</v>
      </c>
      <c r="E289" s="89">
        <v>9504.7800000000007</v>
      </c>
      <c r="F289" s="358"/>
      <c r="G289" s="358"/>
      <c r="H289" s="358"/>
      <c r="I289" s="358"/>
      <c r="J289" s="358"/>
      <c r="K289" s="358"/>
      <c r="L289" s="358"/>
      <c r="M289" s="358"/>
      <c r="N289" s="358"/>
      <c r="O289" s="358"/>
      <c r="P289" s="358"/>
      <c r="Q289" s="358"/>
      <c r="R289" s="358"/>
      <c r="S289" s="358"/>
      <c r="T289" s="358"/>
      <c r="U289" s="358"/>
      <c r="V289" s="358"/>
      <c r="W289" s="358"/>
      <c r="X289" s="358"/>
      <c r="Y289" s="358"/>
      <c r="Z289" s="358"/>
      <c r="AA289" s="358"/>
      <c r="AB289" s="358"/>
      <c r="AC289" s="358"/>
      <c r="AD289" s="358"/>
      <c r="AE289" s="358"/>
      <c r="AF289" s="358"/>
      <c r="AG289" s="358"/>
      <c r="AH289" s="358"/>
      <c r="AI289" s="358"/>
      <c r="AJ289" s="358"/>
      <c r="AK289" s="358"/>
      <c r="AL289" s="361"/>
      <c r="AM289" s="145"/>
      <c r="AT289" s="363"/>
      <c r="AU289" s="363"/>
      <c r="AV289" s="231"/>
    </row>
    <row r="290" spans="1:48" ht="12.75" x14ac:dyDescent="0.2">
      <c r="B290" s="240"/>
      <c r="C290" s="241" t="s">
        <v>21</v>
      </c>
      <c r="D290" s="242" t="s">
        <v>22</v>
      </c>
      <c r="E290" s="95">
        <f>SUM(E9:E289)</f>
        <v>7105902.2130211173</v>
      </c>
      <c r="F290" s="98">
        <f t="shared" ref="F290:AK290" si="12">SUM(F9:F289)</f>
        <v>-835006.36000000278</v>
      </c>
      <c r="G290" s="98">
        <f t="shared" si="12"/>
        <v>837625.50713840616</v>
      </c>
      <c r="H290" s="98">
        <f t="shared" si="12"/>
        <v>0</v>
      </c>
      <c r="I290" s="98">
        <f t="shared" si="12"/>
        <v>0</v>
      </c>
      <c r="J290" s="98">
        <f t="shared" si="12"/>
        <v>0</v>
      </c>
      <c r="K290" s="98">
        <f t="shared" si="12"/>
        <v>6.7200000011325756E-2</v>
      </c>
      <c r="L290" s="98">
        <f t="shared" si="12"/>
        <v>0</v>
      </c>
      <c r="M290" s="98">
        <f t="shared" si="12"/>
        <v>0</v>
      </c>
      <c r="N290" s="98">
        <f t="shared" si="12"/>
        <v>0</v>
      </c>
      <c r="O290" s="98">
        <f t="shared" si="12"/>
        <v>0</v>
      </c>
      <c r="P290" s="98">
        <f t="shared" si="12"/>
        <v>-4.4764192352886312E-13</v>
      </c>
      <c r="Q290" s="98">
        <f t="shared" si="12"/>
        <v>0</v>
      </c>
      <c r="R290" s="98">
        <f t="shared" si="12"/>
        <v>-4.3837644625455141E-10</v>
      </c>
      <c r="S290" s="98">
        <f t="shared" si="12"/>
        <v>1.3642420526593924E-12</v>
      </c>
      <c r="T290" s="98">
        <f t="shared" si="12"/>
        <v>0</v>
      </c>
      <c r="U290" s="98">
        <f t="shared" si="12"/>
        <v>0</v>
      </c>
      <c r="V290" s="98">
        <f t="shared" si="12"/>
        <v>0</v>
      </c>
      <c r="W290" s="98">
        <f t="shared" si="12"/>
        <v>0</v>
      </c>
      <c r="X290" s="98">
        <f t="shared" si="12"/>
        <v>0</v>
      </c>
      <c r="Y290" s="98">
        <f t="shared" si="12"/>
        <v>0</v>
      </c>
      <c r="Z290" s="98">
        <f t="shared" si="12"/>
        <v>0</v>
      </c>
      <c r="AA290" s="98">
        <f t="shared" si="12"/>
        <v>0</v>
      </c>
      <c r="AB290" s="98">
        <f t="shared" si="12"/>
        <v>0</v>
      </c>
      <c r="AC290" s="98">
        <f t="shared" si="12"/>
        <v>0</v>
      </c>
      <c r="AD290" s="98">
        <f t="shared" si="12"/>
        <v>0</v>
      </c>
      <c r="AE290" s="98">
        <f t="shared" si="12"/>
        <v>6.8212102632969618E-13</v>
      </c>
      <c r="AF290" s="98">
        <f t="shared" si="12"/>
        <v>0</v>
      </c>
      <c r="AG290" s="98">
        <f t="shared" si="12"/>
        <v>0</v>
      </c>
      <c r="AH290" s="98">
        <f t="shared" si="12"/>
        <v>0</v>
      </c>
      <c r="AI290" s="98">
        <f t="shared" si="12"/>
        <v>0</v>
      </c>
      <c r="AJ290" s="98">
        <f t="shared" si="12"/>
        <v>0</v>
      </c>
      <c r="AK290" s="98">
        <f t="shared" si="12"/>
        <v>0</v>
      </c>
      <c r="AL290" s="98">
        <f>SUM(AL9:AL289)</f>
        <v>7108521.4273595186</v>
      </c>
      <c r="AM290" s="242" t="s">
        <v>22</v>
      </c>
      <c r="AT290" s="102">
        <f>+SUM(AT161:AT276)</f>
        <v>3552951.1051105564</v>
      </c>
      <c r="AU290" s="102">
        <f>+SUM(AU161:AU276)</f>
        <v>1.0913936421275139E-10</v>
      </c>
      <c r="AV290" s="231"/>
    </row>
    <row r="291" spans="1:48" s="243" customFormat="1" ht="12.75" x14ac:dyDescent="0.2">
      <c r="E291" s="244"/>
      <c r="F291" s="244"/>
      <c r="G291" s="244"/>
      <c r="H291" s="244"/>
      <c r="I291" s="244"/>
      <c r="J291" s="244"/>
      <c r="K291" s="244"/>
      <c r="L291" s="244"/>
      <c r="M291" s="244"/>
      <c r="N291" s="244"/>
      <c r="O291" s="244"/>
      <c r="P291" s="244"/>
      <c r="Q291" s="244"/>
      <c r="R291" s="244"/>
      <c r="S291" s="244"/>
      <c r="T291" s="244"/>
      <c r="U291" s="244"/>
      <c r="V291" s="244"/>
      <c r="W291" s="244"/>
      <c r="X291" s="244"/>
      <c r="Y291" s="244"/>
      <c r="Z291" s="244"/>
      <c r="AA291" s="244"/>
      <c r="AB291" s="244"/>
      <c r="AC291" s="244"/>
      <c r="AD291" s="244"/>
      <c r="AE291" s="244"/>
      <c r="AF291" s="244"/>
      <c r="AG291" s="244"/>
      <c r="AH291" s="244"/>
      <c r="AI291" s="244"/>
      <c r="AJ291" s="244"/>
      <c r="AK291" s="244"/>
      <c r="AL291" s="244"/>
      <c r="AT291" s="244"/>
      <c r="AU291" s="244"/>
      <c r="AV291" s="231"/>
    </row>
    <row r="292" spans="1:48" s="129" customFormat="1" ht="12.75" x14ac:dyDescent="0.2">
      <c r="D292" s="171" t="s">
        <v>490</v>
      </c>
      <c r="E292" s="96">
        <v>3578597.49</v>
      </c>
      <c r="F292" s="326"/>
      <c r="G292" s="326"/>
      <c r="H292" s="326"/>
      <c r="I292" s="245"/>
      <c r="J292" s="117"/>
      <c r="K292" s="117"/>
      <c r="L292" s="117"/>
      <c r="M292" s="117"/>
      <c r="N292" s="117"/>
      <c r="O292" s="117"/>
      <c r="P292" s="117"/>
      <c r="Q292" s="117"/>
      <c r="R292" s="117"/>
      <c r="S292" s="117"/>
      <c r="T292" s="117"/>
      <c r="U292" s="117"/>
      <c r="V292" s="117"/>
      <c r="W292" s="117"/>
      <c r="X292" s="117"/>
      <c r="Y292" s="117"/>
      <c r="Z292" s="117"/>
      <c r="AA292" s="117"/>
      <c r="AB292" s="117"/>
      <c r="AC292" s="117"/>
      <c r="AD292" s="117"/>
      <c r="AE292" s="117"/>
      <c r="AF292" s="117"/>
      <c r="AG292" s="117"/>
      <c r="AH292" s="117"/>
      <c r="AI292" s="117"/>
      <c r="AJ292" s="117"/>
      <c r="AK292" s="117"/>
      <c r="AL292" s="133">
        <f>+'[1]5'!$M$161</f>
        <v>3555570.3222489613</v>
      </c>
      <c r="AM292" s="172" t="s">
        <v>699</v>
      </c>
      <c r="AR292" s="246"/>
      <c r="AS292" s="246"/>
      <c r="AT292" s="117"/>
      <c r="AU292" s="117"/>
    </row>
    <row r="293" spans="1:48" s="129" customFormat="1" ht="12.75" x14ac:dyDescent="0.2">
      <c r="D293" s="50" t="s">
        <v>491</v>
      </c>
      <c r="E293" s="97">
        <f>E290-E292</f>
        <v>3527304.723021117</v>
      </c>
      <c r="F293" s="327"/>
      <c r="G293" s="327"/>
      <c r="H293" s="327"/>
      <c r="I293" s="245"/>
      <c r="J293" s="117"/>
      <c r="K293" s="117"/>
      <c r="L293" s="117"/>
      <c r="M293" s="117"/>
      <c r="N293" s="117"/>
      <c r="O293" s="117"/>
      <c r="P293" s="117"/>
      <c r="Q293" s="117"/>
      <c r="R293" s="117"/>
      <c r="S293" s="117"/>
      <c r="T293" s="117"/>
      <c r="U293" s="117"/>
      <c r="V293" s="117"/>
      <c r="W293" s="117"/>
      <c r="X293" s="117"/>
      <c r="Y293" s="117"/>
      <c r="Z293" s="117"/>
      <c r="AA293" s="117"/>
      <c r="AB293" s="117"/>
      <c r="AC293" s="117"/>
      <c r="AD293" s="117"/>
      <c r="AE293" s="117"/>
      <c r="AF293" s="117"/>
      <c r="AG293" s="117"/>
      <c r="AH293" s="117"/>
      <c r="AI293" s="117"/>
      <c r="AJ293" s="117"/>
      <c r="AK293" s="117"/>
      <c r="AL293" s="133">
        <f>+AL292-SUM(AL8:AL160)</f>
        <v>0</v>
      </c>
      <c r="AM293" s="247" t="s">
        <v>491</v>
      </c>
      <c r="AR293" s="246"/>
      <c r="AS293" s="246"/>
      <c r="AT293" s="117"/>
      <c r="AU293" s="117"/>
    </row>
    <row r="294" spans="1:48" s="243" customFormat="1" ht="12.75" x14ac:dyDescent="0.2">
      <c r="D294" s="50" t="s">
        <v>732</v>
      </c>
      <c r="E294" s="97">
        <f>+E292-E290/2</f>
        <v>25646.383489441592</v>
      </c>
      <c r="F294" s="334" t="s">
        <v>815</v>
      </c>
      <c r="G294" s="327"/>
      <c r="H294" s="327"/>
      <c r="I294" s="244"/>
      <c r="J294" s="244"/>
      <c r="K294" s="244"/>
      <c r="L294" s="244"/>
      <c r="M294" s="244"/>
      <c r="N294" s="244"/>
      <c r="O294" s="244"/>
      <c r="P294" s="244"/>
      <c r="Q294" s="244"/>
      <c r="R294" s="244"/>
      <c r="S294" s="244"/>
      <c r="T294" s="244"/>
      <c r="U294" s="244"/>
      <c r="V294" s="244"/>
      <c r="W294" s="244"/>
      <c r="X294" s="244"/>
      <c r="Y294" s="244"/>
      <c r="Z294" s="244"/>
      <c r="AA294" s="244"/>
      <c r="AB294" s="244"/>
      <c r="AC294" s="244"/>
      <c r="AD294" s="244"/>
      <c r="AE294" s="244"/>
      <c r="AF294" s="244"/>
      <c r="AG294" s="244"/>
      <c r="AH294" s="244"/>
      <c r="AI294" s="244"/>
      <c r="AJ294" s="244"/>
      <c r="AK294" s="244"/>
      <c r="AL294" s="96">
        <f>+'[2]4'!$D$23*1000</f>
        <v>3126967.3379230369</v>
      </c>
      <c r="AM294" s="172" t="s">
        <v>697</v>
      </c>
      <c r="AT294" s="244"/>
      <c r="AU294" s="244"/>
    </row>
    <row r="295" spans="1:48" s="243" customFormat="1" ht="12.75" x14ac:dyDescent="0.2">
      <c r="D295" s="50" t="s">
        <v>731</v>
      </c>
      <c r="E295" s="117" t="s">
        <v>727</v>
      </c>
      <c r="F295" s="117"/>
      <c r="G295" s="117"/>
      <c r="H295" s="117"/>
      <c r="I295" s="244"/>
      <c r="J295" s="244"/>
      <c r="K295" s="244"/>
      <c r="L295" s="244"/>
      <c r="M295" s="244"/>
      <c r="N295" s="244"/>
      <c r="O295" s="244"/>
      <c r="P295" s="244"/>
      <c r="Q295" s="244"/>
      <c r="R295" s="244"/>
      <c r="S295" s="244"/>
      <c r="T295" s="244"/>
      <c r="U295" s="244"/>
      <c r="V295" s="244"/>
      <c r="W295" s="244"/>
      <c r="X295" s="244"/>
      <c r="Y295" s="244"/>
      <c r="Z295" s="244"/>
      <c r="AA295" s="244"/>
      <c r="AB295" s="244"/>
      <c r="AC295" s="244"/>
      <c r="AD295" s="244"/>
      <c r="AE295" s="244"/>
      <c r="AF295" s="244"/>
      <c r="AG295" s="244"/>
      <c r="AH295" s="244"/>
      <c r="AI295" s="244"/>
      <c r="AJ295" s="244"/>
      <c r="AK295" s="244"/>
      <c r="AL295" s="96">
        <f>+('[2]3'!$D$91+'[2]3'!$D$56)*1000</f>
        <v>425983.76718751906</v>
      </c>
      <c r="AM295" s="172" t="s">
        <v>698</v>
      </c>
      <c r="AT295" s="244"/>
      <c r="AU295" s="244"/>
    </row>
    <row r="296" spans="1:48" s="243" customFormat="1" ht="12.75" x14ac:dyDescent="0.2">
      <c r="E296" s="244"/>
      <c r="F296" s="244"/>
      <c r="G296" s="244"/>
      <c r="H296" s="244"/>
      <c r="I296" s="244"/>
      <c r="J296" s="244"/>
      <c r="K296" s="244"/>
      <c r="L296" s="244"/>
      <c r="M296" s="244"/>
      <c r="N296" s="244"/>
      <c r="O296" s="244"/>
      <c r="P296" s="244"/>
      <c r="Q296" s="244"/>
      <c r="R296" s="244"/>
      <c r="S296" s="244"/>
      <c r="T296" s="244"/>
      <c r="U296" s="244"/>
      <c r="V296" s="244"/>
      <c r="W296" s="244"/>
      <c r="X296" s="244"/>
      <c r="Y296" s="244"/>
      <c r="Z296" s="244"/>
      <c r="AA296" s="244"/>
      <c r="AB296" s="244"/>
      <c r="AC296" s="244"/>
      <c r="AD296" s="244"/>
      <c r="AE296" s="244"/>
      <c r="AF296" s="244"/>
      <c r="AG296" s="244"/>
      <c r="AH296" s="244"/>
      <c r="AI296" s="244"/>
      <c r="AJ296" s="244"/>
      <c r="AK296" s="244"/>
      <c r="AL296" s="97">
        <f>+SUM(AL161:AL289)-SUM(AL294:AL295)</f>
        <v>0</v>
      </c>
      <c r="AM296" s="52" t="s">
        <v>491</v>
      </c>
      <c r="AO296" s="248"/>
      <c r="AT296" s="244"/>
      <c r="AU296" s="244"/>
    </row>
    <row r="297" spans="1:48" s="243" customFormat="1" ht="11.25" x14ac:dyDescent="0.2">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244"/>
      <c r="AD297" s="244"/>
      <c r="AE297" s="244"/>
      <c r="AF297" s="244"/>
      <c r="AG297" s="244"/>
      <c r="AH297" s="244"/>
      <c r="AI297" s="244"/>
      <c r="AJ297" s="244"/>
      <c r="AK297" s="244"/>
      <c r="AL297" s="244"/>
      <c r="AT297" s="244"/>
      <c r="AU297" s="244"/>
    </row>
    <row r="298" spans="1:48" s="243" customFormat="1" ht="12.75" x14ac:dyDescent="0.2">
      <c r="B298" s="249" t="s">
        <v>23</v>
      </c>
      <c r="C298" s="175" t="s">
        <v>24</v>
      </c>
      <c r="D298" s="176"/>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250"/>
      <c r="AB298" s="250"/>
      <c r="AC298" s="250"/>
      <c r="AD298" s="250"/>
      <c r="AE298" s="250"/>
      <c r="AF298" s="250"/>
      <c r="AG298" s="250"/>
      <c r="AH298" s="250"/>
      <c r="AI298" s="250"/>
      <c r="AJ298" s="250"/>
      <c r="AK298" s="250"/>
      <c r="AL298" s="250"/>
      <c r="AM298" s="251"/>
      <c r="AT298" s="244"/>
      <c r="AU298" s="244"/>
    </row>
    <row r="299" spans="1:48" s="243" customFormat="1" ht="12.75" x14ac:dyDescent="0.2">
      <c r="B299" s="179" t="s">
        <v>11</v>
      </c>
      <c r="C299" s="115" t="s">
        <v>539</v>
      </c>
      <c r="D299" s="115"/>
      <c r="E299" s="244"/>
      <c r="F299" s="244"/>
      <c r="G299" s="244"/>
      <c r="H299" s="244"/>
      <c r="I299" s="244"/>
      <c r="J299" s="244"/>
      <c r="K299" s="244"/>
      <c r="L299" s="244"/>
      <c r="M299" s="244"/>
      <c r="N299" s="244"/>
      <c r="O299" s="244"/>
      <c r="P299" s="244"/>
      <c r="Q299" s="244"/>
      <c r="R299" s="244"/>
      <c r="S299" s="244"/>
      <c r="T299" s="244"/>
      <c r="U299" s="244"/>
      <c r="V299" s="244"/>
      <c r="W299" s="244"/>
      <c r="X299" s="244"/>
      <c r="Y299" s="244"/>
      <c r="Z299" s="244"/>
      <c r="AA299" s="244"/>
      <c r="AB299" s="244"/>
      <c r="AC299" s="244"/>
      <c r="AD299" s="244"/>
      <c r="AE299" s="244"/>
      <c r="AF299" s="244"/>
      <c r="AG299" s="244"/>
      <c r="AH299" s="244"/>
      <c r="AI299" s="244"/>
      <c r="AJ299" s="244"/>
      <c r="AK299" s="244"/>
      <c r="AL299" s="244"/>
      <c r="AM299" s="252"/>
      <c r="AT299" s="244"/>
      <c r="AU299" s="244"/>
    </row>
    <row r="300" spans="1:48" s="243" customFormat="1" ht="12.75" x14ac:dyDescent="0.2">
      <c r="B300" s="179" t="s">
        <v>12</v>
      </c>
      <c r="C300" s="115" t="s">
        <v>540</v>
      </c>
      <c r="D300" s="115"/>
      <c r="E300" s="244"/>
      <c r="F300" s="244"/>
      <c r="G300" s="244"/>
      <c r="H300" s="244"/>
      <c r="I300" s="244"/>
      <c r="J300" s="244"/>
      <c r="K300" s="244"/>
      <c r="L300" s="244"/>
      <c r="M300" s="244"/>
      <c r="N300" s="244"/>
      <c r="O300" s="244"/>
      <c r="P300" s="244"/>
      <c r="Q300" s="244"/>
      <c r="R300" s="244"/>
      <c r="S300" s="244"/>
      <c r="T300" s="244"/>
      <c r="U300" s="244"/>
      <c r="V300" s="244"/>
      <c r="W300" s="244"/>
      <c r="X300" s="244"/>
      <c r="Y300" s="244"/>
      <c r="Z300" s="244"/>
      <c r="AA300" s="244"/>
      <c r="AB300" s="244"/>
      <c r="AC300" s="244"/>
      <c r="AD300" s="244"/>
      <c r="AE300" s="244"/>
      <c r="AF300" s="244"/>
      <c r="AG300" s="244"/>
      <c r="AH300" s="244"/>
      <c r="AI300" s="244"/>
      <c r="AJ300" s="244"/>
      <c r="AK300" s="244"/>
      <c r="AL300" s="244"/>
      <c r="AM300" s="252"/>
      <c r="AT300" s="244"/>
      <c r="AU300" s="244"/>
    </row>
    <row r="301" spans="1:48" s="243" customFormat="1" ht="12.75" x14ac:dyDescent="0.2">
      <c r="B301" s="179" t="s">
        <v>13</v>
      </c>
      <c r="C301" s="115" t="s">
        <v>541</v>
      </c>
      <c r="D301" s="115"/>
      <c r="E301" s="244"/>
      <c r="F301" s="244"/>
      <c r="G301" s="244"/>
      <c r="H301" s="244"/>
      <c r="I301" s="244"/>
      <c r="J301" s="244"/>
      <c r="K301" s="244"/>
      <c r="L301" s="244"/>
      <c r="M301" s="244"/>
      <c r="N301" s="244"/>
      <c r="O301" s="244"/>
      <c r="P301" s="244"/>
      <c r="Q301" s="244"/>
      <c r="R301" s="244"/>
      <c r="S301" s="244"/>
      <c r="T301" s="244"/>
      <c r="U301" s="244"/>
      <c r="V301" s="244"/>
      <c r="W301" s="244"/>
      <c r="X301" s="244"/>
      <c r="Y301" s="244"/>
      <c r="Z301" s="244"/>
      <c r="AA301" s="244"/>
      <c r="AB301" s="244"/>
      <c r="AC301" s="244"/>
      <c r="AD301" s="244"/>
      <c r="AE301" s="244"/>
      <c r="AF301" s="244"/>
      <c r="AG301" s="244"/>
      <c r="AH301" s="244"/>
      <c r="AI301" s="244"/>
      <c r="AJ301" s="244"/>
      <c r="AK301" s="244"/>
      <c r="AL301" s="244"/>
      <c r="AM301" s="252"/>
      <c r="AT301" s="244"/>
      <c r="AU301" s="244"/>
    </row>
    <row r="302" spans="1:48" s="243" customFormat="1" ht="12.75" x14ac:dyDescent="0.2">
      <c r="B302" s="179"/>
      <c r="C302" s="115" t="s">
        <v>331</v>
      </c>
      <c r="D302" s="115"/>
      <c r="E302" s="244"/>
      <c r="F302" s="244"/>
      <c r="G302" s="244"/>
      <c r="H302" s="244"/>
      <c r="I302" s="244"/>
      <c r="J302" s="244"/>
      <c r="K302" s="244"/>
      <c r="L302" s="244"/>
      <c r="M302" s="244"/>
      <c r="N302" s="244"/>
      <c r="O302" s="244"/>
      <c r="P302" s="244"/>
      <c r="Q302" s="244"/>
      <c r="R302" s="244"/>
      <c r="S302" s="244"/>
      <c r="T302" s="244"/>
      <c r="U302" s="244"/>
      <c r="V302" s="244"/>
      <c r="W302" s="244"/>
      <c r="X302" s="244"/>
      <c r="Y302" s="244"/>
      <c r="Z302" s="244"/>
      <c r="AA302" s="244"/>
      <c r="AB302" s="244"/>
      <c r="AC302" s="244"/>
      <c r="AD302" s="244"/>
      <c r="AE302" s="244"/>
      <c r="AF302" s="244"/>
      <c r="AG302" s="244"/>
      <c r="AH302" s="244"/>
      <c r="AI302" s="244"/>
      <c r="AJ302" s="244"/>
      <c r="AK302" s="244"/>
      <c r="AL302" s="244"/>
      <c r="AM302" s="252"/>
      <c r="AT302" s="244"/>
      <c r="AU302" s="244"/>
    </row>
    <row r="303" spans="1:48" s="243" customFormat="1" ht="12.75" x14ac:dyDescent="0.2">
      <c r="B303" s="179" t="s">
        <v>14</v>
      </c>
      <c r="C303" s="115" t="s">
        <v>332</v>
      </c>
      <c r="D303" s="115"/>
      <c r="E303" s="244"/>
      <c r="F303" s="244"/>
      <c r="G303" s="244"/>
      <c r="H303" s="244"/>
      <c r="I303" s="244"/>
      <c r="J303" s="244"/>
      <c r="K303" s="244"/>
      <c r="L303" s="244"/>
      <c r="M303" s="244"/>
      <c r="N303" s="244"/>
      <c r="O303" s="244"/>
      <c r="P303" s="244"/>
      <c r="Q303" s="244"/>
      <c r="R303" s="244"/>
      <c r="S303" s="244"/>
      <c r="T303" s="244"/>
      <c r="U303" s="244"/>
      <c r="V303" s="244"/>
      <c r="W303" s="244"/>
      <c r="X303" s="244"/>
      <c r="Y303" s="244"/>
      <c r="Z303" s="244"/>
      <c r="AA303" s="244"/>
      <c r="AB303" s="244"/>
      <c r="AC303" s="244"/>
      <c r="AD303" s="244"/>
      <c r="AE303" s="244"/>
      <c r="AF303" s="244"/>
      <c r="AG303" s="244"/>
      <c r="AH303" s="244"/>
      <c r="AI303" s="244"/>
      <c r="AJ303" s="244"/>
      <c r="AK303" s="244"/>
      <c r="AL303" s="244"/>
      <c r="AM303" s="252"/>
      <c r="AT303" s="244"/>
      <c r="AU303" s="244"/>
    </row>
    <row r="304" spans="1:48" s="243" customFormat="1" ht="12.75" x14ac:dyDescent="0.2">
      <c r="B304" s="179" t="s">
        <v>15</v>
      </c>
      <c r="C304" s="115" t="s">
        <v>333</v>
      </c>
      <c r="D304" s="115"/>
      <c r="E304" s="244"/>
      <c r="F304" s="244"/>
      <c r="G304" s="244"/>
      <c r="H304" s="244"/>
      <c r="I304" s="244"/>
      <c r="J304" s="244"/>
      <c r="K304" s="244"/>
      <c r="L304" s="244"/>
      <c r="M304" s="244"/>
      <c r="N304" s="244"/>
      <c r="O304" s="244"/>
      <c r="P304" s="244"/>
      <c r="Q304" s="244"/>
      <c r="R304" s="244"/>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52"/>
      <c r="AT304" s="244"/>
      <c r="AU304" s="244"/>
    </row>
    <row r="305" spans="2:47" s="243" customFormat="1" ht="12.75" x14ac:dyDescent="0.2">
      <c r="B305" s="179"/>
      <c r="C305" s="182" t="s">
        <v>542</v>
      </c>
      <c r="D305" s="115"/>
      <c r="E305" s="244"/>
      <c r="F305" s="244"/>
      <c r="G305" s="244"/>
      <c r="H305" s="244"/>
      <c r="I305" s="244"/>
      <c r="J305" s="244"/>
      <c r="K305" s="244"/>
      <c r="L305" s="244"/>
      <c r="M305" s="244"/>
      <c r="N305" s="244"/>
      <c r="O305" s="244"/>
      <c r="P305" s="244"/>
      <c r="Q305" s="244"/>
      <c r="R305" s="244"/>
      <c r="S305" s="244"/>
      <c r="T305" s="244"/>
      <c r="U305" s="244"/>
      <c r="V305" s="244"/>
      <c r="W305" s="244"/>
      <c r="X305" s="244"/>
      <c r="Y305" s="244"/>
      <c r="Z305" s="244"/>
      <c r="AA305" s="244"/>
      <c r="AB305" s="244"/>
      <c r="AC305" s="244"/>
      <c r="AD305" s="244"/>
      <c r="AE305" s="244"/>
      <c r="AF305" s="244"/>
      <c r="AG305" s="244"/>
      <c r="AH305" s="244"/>
      <c r="AI305" s="244"/>
      <c r="AJ305" s="244"/>
      <c r="AK305" s="244"/>
      <c r="AL305" s="244"/>
      <c r="AM305" s="252"/>
      <c r="AT305" s="244"/>
      <c r="AU305" s="244"/>
    </row>
    <row r="306" spans="2:47" s="243" customFormat="1" ht="12.75" x14ac:dyDescent="0.2">
      <c r="B306" s="179"/>
      <c r="C306" s="182" t="s">
        <v>334</v>
      </c>
      <c r="D306" s="115"/>
      <c r="E306" s="244"/>
      <c r="F306" s="244"/>
      <c r="G306" s="244"/>
      <c r="H306" s="244"/>
      <c r="I306" s="244"/>
      <c r="J306" s="244"/>
      <c r="K306" s="244"/>
      <c r="L306" s="244"/>
      <c r="M306" s="244"/>
      <c r="N306" s="244"/>
      <c r="O306" s="244"/>
      <c r="P306" s="244"/>
      <c r="Q306" s="244"/>
      <c r="R306" s="244"/>
      <c r="S306" s="244"/>
      <c r="T306" s="244"/>
      <c r="U306" s="244"/>
      <c r="V306" s="244"/>
      <c r="W306" s="244"/>
      <c r="X306" s="244"/>
      <c r="Y306" s="244"/>
      <c r="Z306" s="244"/>
      <c r="AA306" s="244"/>
      <c r="AB306" s="244"/>
      <c r="AC306" s="244"/>
      <c r="AD306" s="244"/>
      <c r="AE306" s="244"/>
      <c r="AF306" s="244"/>
      <c r="AG306" s="244"/>
      <c r="AH306" s="244"/>
      <c r="AI306" s="244"/>
      <c r="AJ306" s="244"/>
      <c r="AK306" s="244"/>
      <c r="AL306" s="244"/>
      <c r="AM306" s="252"/>
      <c r="AT306" s="244"/>
      <c r="AU306" s="244"/>
    </row>
    <row r="307" spans="2:47" s="243" customFormat="1" ht="12.75" x14ac:dyDescent="0.2">
      <c r="B307" s="179"/>
      <c r="C307" s="115" t="s">
        <v>335</v>
      </c>
      <c r="D307" s="115"/>
      <c r="E307" s="244"/>
      <c r="F307" s="244"/>
      <c r="G307" s="244"/>
      <c r="H307" s="244"/>
      <c r="I307" s="244"/>
      <c r="J307" s="244"/>
      <c r="K307" s="244"/>
      <c r="L307" s="244"/>
      <c r="M307" s="244"/>
      <c r="N307" s="244"/>
      <c r="O307" s="244"/>
      <c r="P307" s="244"/>
      <c r="Q307" s="244"/>
      <c r="R307" s="244"/>
      <c r="S307" s="244"/>
      <c r="T307" s="244"/>
      <c r="U307" s="244"/>
      <c r="V307" s="244"/>
      <c r="W307" s="244"/>
      <c r="X307" s="244"/>
      <c r="Y307" s="244"/>
      <c r="Z307" s="244"/>
      <c r="AA307" s="244"/>
      <c r="AB307" s="244"/>
      <c r="AC307" s="244"/>
      <c r="AD307" s="244"/>
      <c r="AE307" s="244"/>
      <c r="AF307" s="244"/>
      <c r="AG307" s="244"/>
      <c r="AH307" s="244"/>
      <c r="AI307" s="244"/>
      <c r="AJ307" s="244"/>
      <c r="AK307" s="244"/>
      <c r="AL307" s="244"/>
      <c r="AM307" s="252"/>
      <c r="AT307" s="244"/>
      <c r="AU307" s="244"/>
    </row>
    <row r="308" spans="2:47" s="243" customFormat="1" ht="12.75" x14ac:dyDescent="0.2">
      <c r="B308" s="179"/>
      <c r="C308" s="115" t="s">
        <v>532</v>
      </c>
      <c r="D308" s="115"/>
      <c r="E308" s="244"/>
      <c r="F308" s="244"/>
      <c r="G308" s="244"/>
      <c r="H308" s="244"/>
      <c r="I308" s="244"/>
      <c r="J308" s="244"/>
      <c r="K308" s="244"/>
      <c r="L308" s="244"/>
      <c r="M308" s="244"/>
      <c r="N308" s="244"/>
      <c r="O308" s="244"/>
      <c r="P308" s="244"/>
      <c r="Q308" s="244"/>
      <c r="R308" s="244"/>
      <c r="S308" s="244"/>
      <c r="T308" s="244"/>
      <c r="U308" s="244"/>
      <c r="V308" s="244"/>
      <c r="W308" s="244"/>
      <c r="X308" s="244"/>
      <c r="Y308" s="244"/>
      <c r="Z308" s="244"/>
      <c r="AA308" s="244"/>
      <c r="AB308" s="244"/>
      <c r="AC308" s="244"/>
      <c r="AD308" s="244"/>
      <c r="AE308" s="244"/>
      <c r="AF308" s="244"/>
      <c r="AG308" s="244"/>
      <c r="AH308" s="244"/>
      <c r="AI308" s="244"/>
      <c r="AJ308" s="244"/>
      <c r="AK308" s="244"/>
      <c r="AL308" s="244"/>
      <c r="AM308" s="252"/>
      <c r="AT308" s="244"/>
      <c r="AU308" s="244"/>
    </row>
    <row r="309" spans="2:47" s="243" customFormat="1" ht="12.75" x14ac:dyDescent="0.2">
      <c r="B309" s="179"/>
      <c r="C309" s="115" t="s">
        <v>336</v>
      </c>
      <c r="D309" s="115"/>
      <c r="E309" s="244"/>
      <c r="F309" s="244"/>
      <c r="G309" s="244"/>
      <c r="H309" s="244"/>
      <c r="I309" s="244"/>
      <c r="J309" s="244"/>
      <c r="K309" s="244"/>
      <c r="L309" s="244"/>
      <c r="M309" s="244"/>
      <c r="N309" s="244"/>
      <c r="O309" s="244"/>
      <c r="P309" s="244"/>
      <c r="Q309" s="244"/>
      <c r="R309" s="244"/>
      <c r="S309" s="244"/>
      <c r="T309" s="244"/>
      <c r="U309" s="244"/>
      <c r="V309" s="244"/>
      <c r="W309" s="244"/>
      <c r="X309" s="244"/>
      <c r="Y309" s="244"/>
      <c r="Z309" s="244"/>
      <c r="AA309" s="244"/>
      <c r="AB309" s="244"/>
      <c r="AC309" s="244"/>
      <c r="AD309" s="244"/>
      <c r="AE309" s="244"/>
      <c r="AF309" s="244"/>
      <c r="AG309" s="244"/>
      <c r="AH309" s="244"/>
      <c r="AI309" s="244"/>
      <c r="AJ309" s="244"/>
      <c r="AK309" s="244"/>
      <c r="AL309" s="244"/>
      <c r="AM309" s="252"/>
      <c r="AT309" s="244"/>
      <c r="AU309" s="244"/>
    </row>
    <row r="310" spans="2:47" s="243" customFormat="1" ht="12.75" x14ac:dyDescent="0.2">
      <c r="B310" s="179" t="s">
        <v>16</v>
      </c>
      <c r="C310" s="115" t="s">
        <v>337</v>
      </c>
      <c r="D310" s="115"/>
      <c r="E310" s="244"/>
      <c r="F310" s="244"/>
      <c r="G310" s="244"/>
      <c r="H310" s="244"/>
      <c r="I310" s="244"/>
      <c r="J310" s="244"/>
      <c r="K310" s="244"/>
      <c r="L310" s="244"/>
      <c r="M310" s="244"/>
      <c r="N310" s="244"/>
      <c r="O310" s="244"/>
      <c r="P310" s="244"/>
      <c r="Q310" s="244"/>
      <c r="R310" s="244"/>
      <c r="S310" s="244"/>
      <c r="T310" s="244"/>
      <c r="U310" s="244"/>
      <c r="V310" s="244"/>
      <c r="W310" s="244"/>
      <c r="X310" s="244"/>
      <c r="Y310" s="244"/>
      <c r="Z310" s="244"/>
      <c r="AA310" s="244"/>
      <c r="AB310" s="244"/>
      <c r="AC310" s="244"/>
      <c r="AD310" s="244"/>
      <c r="AE310" s="244"/>
      <c r="AF310" s="244"/>
      <c r="AG310" s="244"/>
      <c r="AH310" s="244"/>
      <c r="AI310" s="244"/>
      <c r="AJ310" s="244"/>
      <c r="AK310" s="244"/>
      <c r="AL310" s="244"/>
      <c r="AM310" s="252"/>
      <c r="AT310" s="244"/>
      <c r="AU310" s="244"/>
    </row>
    <row r="311" spans="2:47" s="243" customFormat="1" ht="12.75" x14ac:dyDescent="0.2">
      <c r="B311" s="179" t="s">
        <v>17</v>
      </c>
      <c r="C311" s="115" t="s">
        <v>338</v>
      </c>
      <c r="D311" s="115"/>
      <c r="E311" s="244"/>
      <c r="F311" s="244"/>
      <c r="G311" s="244"/>
      <c r="H311" s="244"/>
      <c r="I311" s="244"/>
      <c r="J311" s="244"/>
      <c r="K311" s="244"/>
      <c r="L311" s="244"/>
      <c r="M311" s="244"/>
      <c r="N311" s="244"/>
      <c r="O311" s="244"/>
      <c r="P311" s="244"/>
      <c r="Q311" s="244"/>
      <c r="R311" s="244"/>
      <c r="S311" s="244"/>
      <c r="T311" s="244"/>
      <c r="U311" s="244"/>
      <c r="V311" s="244"/>
      <c r="W311" s="244"/>
      <c r="X311" s="244"/>
      <c r="Y311" s="244"/>
      <c r="Z311" s="244"/>
      <c r="AA311" s="244"/>
      <c r="AB311" s="244"/>
      <c r="AC311" s="244"/>
      <c r="AD311" s="244"/>
      <c r="AE311" s="244"/>
      <c r="AF311" s="244"/>
      <c r="AG311" s="244"/>
      <c r="AH311" s="244"/>
      <c r="AI311" s="244"/>
      <c r="AJ311" s="244"/>
      <c r="AK311" s="244"/>
      <c r="AL311" s="244"/>
      <c r="AM311" s="252"/>
      <c r="AT311" s="244"/>
      <c r="AU311" s="244"/>
    </row>
    <row r="312" spans="2:47" s="243" customFormat="1" ht="12.75" x14ac:dyDescent="0.2">
      <c r="B312" s="179" t="s">
        <v>18</v>
      </c>
      <c r="C312" s="115" t="s">
        <v>339</v>
      </c>
      <c r="D312" s="115"/>
      <c r="E312" s="244"/>
      <c r="F312" s="244"/>
      <c r="G312" s="244"/>
      <c r="H312" s="244"/>
      <c r="I312" s="244"/>
      <c r="J312" s="244"/>
      <c r="K312" s="244"/>
      <c r="L312" s="244"/>
      <c r="M312" s="244"/>
      <c r="N312" s="244"/>
      <c r="O312" s="244"/>
      <c r="P312" s="244"/>
      <c r="Q312" s="244"/>
      <c r="R312" s="244"/>
      <c r="S312" s="244"/>
      <c r="T312" s="244"/>
      <c r="U312" s="244"/>
      <c r="V312" s="244"/>
      <c r="W312" s="244"/>
      <c r="X312" s="244"/>
      <c r="Y312" s="244"/>
      <c r="Z312" s="244"/>
      <c r="AA312" s="244"/>
      <c r="AB312" s="244"/>
      <c r="AC312" s="244"/>
      <c r="AD312" s="244"/>
      <c r="AE312" s="244"/>
      <c r="AF312" s="244"/>
      <c r="AG312" s="244"/>
      <c r="AH312" s="244"/>
      <c r="AI312" s="244"/>
      <c r="AJ312" s="244"/>
      <c r="AK312" s="244"/>
      <c r="AL312" s="244"/>
      <c r="AM312" s="252"/>
      <c r="AT312" s="244"/>
      <c r="AU312" s="244"/>
    </row>
    <row r="313" spans="2:47" s="243" customFormat="1" ht="12.75" x14ac:dyDescent="0.2">
      <c r="B313" s="183" t="s">
        <v>20</v>
      </c>
      <c r="C313" s="185" t="s">
        <v>340</v>
      </c>
      <c r="D313" s="185"/>
      <c r="E313" s="253"/>
      <c r="F313" s="253"/>
      <c r="G313" s="253"/>
      <c r="H313" s="253"/>
      <c r="I313" s="253"/>
      <c r="J313" s="253"/>
      <c r="K313" s="253"/>
      <c r="L313" s="253"/>
      <c r="M313" s="253"/>
      <c r="N313" s="253"/>
      <c r="O313" s="253"/>
      <c r="P313" s="253"/>
      <c r="Q313" s="253"/>
      <c r="R313" s="253"/>
      <c r="S313" s="253"/>
      <c r="T313" s="253"/>
      <c r="U313" s="253"/>
      <c r="V313" s="253"/>
      <c r="W313" s="253"/>
      <c r="X313" s="253"/>
      <c r="Y313" s="253"/>
      <c r="Z313" s="253"/>
      <c r="AA313" s="253"/>
      <c r="AB313" s="253"/>
      <c r="AC313" s="253"/>
      <c r="AD313" s="253"/>
      <c r="AE313" s="253"/>
      <c r="AF313" s="253"/>
      <c r="AG313" s="253"/>
      <c r="AH313" s="253"/>
      <c r="AI313" s="253"/>
      <c r="AJ313" s="253"/>
      <c r="AK313" s="253"/>
      <c r="AL313" s="253"/>
      <c r="AM313" s="254"/>
      <c r="AT313" s="244"/>
      <c r="AU313" s="244"/>
    </row>
  </sheetData>
  <autoFilter ref="B6:AU6" xr:uid="{98BFE0F6-86B6-421C-A845-119CE98116F9}"/>
  <mergeCells count="781">
    <mergeCell ref="AG274:AG275"/>
    <mergeCell ref="AH274:AH275"/>
    <mergeCell ref="AI274:AI275"/>
    <mergeCell ref="AJ274:AJ275"/>
    <mergeCell ref="AK274:AK275"/>
    <mergeCell ref="AL274:AL275"/>
    <mergeCell ref="X274:X275"/>
    <mergeCell ref="Y274:Y275"/>
    <mergeCell ref="Z274:Z275"/>
    <mergeCell ref="AA274:AA275"/>
    <mergeCell ref="AB274:AB275"/>
    <mergeCell ref="AC274:AC275"/>
    <mergeCell ref="AD274:AD275"/>
    <mergeCell ref="AE274:AE275"/>
    <mergeCell ref="AF274:AF275"/>
    <mergeCell ref="O274:O275"/>
    <mergeCell ref="P274:P275"/>
    <mergeCell ref="Q274:Q275"/>
    <mergeCell ref="R274:R275"/>
    <mergeCell ref="S274:S275"/>
    <mergeCell ref="T274:T275"/>
    <mergeCell ref="U274:U275"/>
    <mergeCell ref="V274:V275"/>
    <mergeCell ref="W274:W275"/>
    <mergeCell ref="F274:F275"/>
    <mergeCell ref="G274:G275"/>
    <mergeCell ref="H274:H275"/>
    <mergeCell ref="I274:I275"/>
    <mergeCell ref="J274:J275"/>
    <mergeCell ref="K274:K275"/>
    <mergeCell ref="L274:L275"/>
    <mergeCell ref="M274:M275"/>
    <mergeCell ref="N274:N275"/>
    <mergeCell ref="AJ272:AJ273"/>
    <mergeCell ref="AK272:AK273"/>
    <mergeCell ref="AL272:AL273"/>
    <mergeCell ref="AT272:AT273"/>
    <mergeCell ref="AU272:AU273"/>
    <mergeCell ref="Y272:Y273"/>
    <mergeCell ref="Z272:Z273"/>
    <mergeCell ref="AA272:AA273"/>
    <mergeCell ref="AB272:AB273"/>
    <mergeCell ref="AC272:AC273"/>
    <mergeCell ref="AF272:AF273"/>
    <mergeCell ref="AG272:AG273"/>
    <mergeCell ref="AH272:AH273"/>
    <mergeCell ref="AI272:AI273"/>
    <mergeCell ref="N272:N273"/>
    <mergeCell ref="O272:O273"/>
    <mergeCell ref="P272:P273"/>
    <mergeCell ref="Q272:Q273"/>
    <mergeCell ref="R272:R273"/>
    <mergeCell ref="S272:S273"/>
    <mergeCell ref="T272:T273"/>
    <mergeCell ref="X276:X289"/>
    <mergeCell ref="B272:B273"/>
    <mergeCell ref="C272:C273"/>
    <mergeCell ref="F272:F273"/>
    <mergeCell ref="G272:G273"/>
    <mergeCell ref="H272:H273"/>
    <mergeCell ref="I272:I273"/>
    <mergeCell ref="J272:J273"/>
    <mergeCell ref="K272:K273"/>
    <mergeCell ref="L272:L273"/>
    <mergeCell ref="U272:U273"/>
    <mergeCell ref="V272:V273"/>
    <mergeCell ref="W272:W273"/>
    <mergeCell ref="X272:X273"/>
    <mergeCell ref="L276:L289"/>
    <mergeCell ref="B274:B275"/>
    <mergeCell ref="C274:C275"/>
    <mergeCell ref="Y276:Y289"/>
    <mergeCell ref="Z276:Z289"/>
    <mergeCell ref="AA276:AA289"/>
    <mergeCell ref="AB276:AB289"/>
    <mergeCell ref="AT169:AT180"/>
    <mergeCell ref="AU169:AU180"/>
    <mergeCell ref="AT194:AT195"/>
    <mergeCell ref="AU194:AU195"/>
    <mergeCell ref="AT224:AT225"/>
    <mergeCell ref="AU224:AU225"/>
    <mergeCell ref="AT247:AT249"/>
    <mergeCell ref="AU247:AU249"/>
    <mergeCell ref="AT258:AT259"/>
    <mergeCell ref="AU258:AU259"/>
    <mergeCell ref="AT263:AT265"/>
    <mergeCell ref="AU263:AU265"/>
    <mergeCell ref="AD272:AD273"/>
    <mergeCell ref="AE272:AE273"/>
    <mergeCell ref="AH263:AH265"/>
    <mergeCell ref="AI263:AI265"/>
    <mergeCell ref="AJ263:AJ265"/>
    <mergeCell ref="AK263:AK265"/>
    <mergeCell ref="AL263:AL265"/>
    <mergeCell ref="Z266:Z270"/>
    <mergeCell ref="F266:F270"/>
    <mergeCell ref="G266:G270"/>
    <mergeCell ref="H266:H270"/>
    <mergeCell ref="T266:T270"/>
    <mergeCell ref="U266:U270"/>
    <mergeCell ref="V266:V270"/>
    <mergeCell ref="W266:W270"/>
    <mergeCell ref="X266:X270"/>
    <mergeCell ref="Y266:Y270"/>
    <mergeCell ref="N266:N270"/>
    <mergeCell ref="O266:O270"/>
    <mergeCell ref="P266:P270"/>
    <mergeCell ref="Q266:Q270"/>
    <mergeCell ref="R266:R270"/>
    <mergeCell ref="S266:S270"/>
    <mergeCell ref="L266:L270"/>
    <mergeCell ref="M266:M270"/>
    <mergeCell ref="B263:B265"/>
    <mergeCell ref="C263:C265"/>
    <mergeCell ref="F263:F265"/>
    <mergeCell ref="G263:G265"/>
    <mergeCell ref="H263:H265"/>
    <mergeCell ref="I263:I265"/>
    <mergeCell ref="J263:J265"/>
    <mergeCell ref="K263:K265"/>
    <mergeCell ref="L263:L265"/>
    <mergeCell ref="AI258:AI259"/>
    <mergeCell ref="AJ258:AJ259"/>
    <mergeCell ref="AK258:AK259"/>
    <mergeCell ref="AL258:AL259"/>
    <mergeCell ref="F260:F262"/>
    <mergeCell ref="G260:G262"/>
    <mergeCell ref="H260:H262"/>
    <mergeCell ref="T260:T262"/>
    <mergeCell ref="U260:U262"/>
    <mergeCell ref="V260:V262"/>
    <mergeCell ref="W260:W262"/>
    <mergeCell ref="X260:X262"/>
    <mergeCell ref="Y260:Y262"/>
    <mergeCell ref="Z260:Z262"/>
    <mergeCell ref="AA260:AA262"/>
    <mergeCell ref="AB260:AB262"/>
    <mergeCell ref="V258:V259"/>
    <mergeCell ref="W258:W259"/>
    <mergeCell ref="X258:X259"/>
    <mergeCell ref="Y258:Y259"/>
    <mergeCell ref="Q258:Q259"/>
    <mergeCell ref="R258:R259"/>
    <mergeCell ref="S258:S259"/>
    <mergeCell ref="T258:T259"/>
    <mergeCell ref="AE258:AE259"/>
    <mergeCell ref="AF258:AF259"/>
    <mergeCell ref="AG258:AG259"/>
    <mergeCell ref="AH258:AH259"/>
    <mergeCell ref="AC247:AC249"/>
    <mergeCell ref="AD247:AD249"/>
    <mergeCell ref="AE247:AE249"/>
    <mergeCell ref="AF247:AF249"/>
    <mergeCell ref="AG247:AG249"/>
    <mergeCell ref="AH247:AH249"/>
    <mergeCell ref="AC258:AC259"/>
    <mergeCell ref="AD258:AD259"/>
    <mergeCell ref="M258:M259"/>
    <mergeCell ref="N258:N259"/>
    <mergeCell ref="O258:O259"/>
    <mergeCell ref="T247:T249"/>
    <mergeCell ref="U247:U249"/>
    <mergeCell ref="V247:V249"/>
    <mergeCell ref="W247:W249"/>
    <mergeCell ref="X247:X249"/>
    <mergeCell ref="Y247:Y249"/>
    <mergeCell ref="U258:U259"/>
    <mergeCell ref="Z247:Z249"/>
    <mergeCell ref="AA247:AA249"/>
    <mergeCell ref="AB247:AB249"/>
    <mergeCell ref="Z253:Z255"/>
    <mergeCell ref="AA253:AA255"/>
    <mergeCell ref="AB253:AB255"/>
    <mergeCell ref="AK224:AK225"/>
    <mergeCell ref="AL224:AL225"/>
    <mergeCell ref="F228:F233"/>
    <mergeCell ref="G228:G233"/>
    <mergeCell ref="H228:H233"/>
    <mergeCell ref="T228:T233"/>
    <mergeCell ref="U228:U233"/>
    <mergeCell ref="V228:V233"/>
    <mergeCell ref="W228:W233"/>
    <mergeCell ref="X228:X233"/>
    <mergeCell ref="Y228:Y233"/>
    <mergeCell ref="Z228:Z233"/>
    <mergeCell ref="AA228:AA233"/>
    <mergeCell ref="AB228:AB233"/>
    <mergeCell ref="X224:X225"/>
    <mergeCell ref="Y224:Y225"/>
    <mergeCell ref="Z224:Z225"/>
    <mergeCell ref="AA224:AA225"/>
    <mergeCell ref="AJ224:AJ225"/>
    <mergeCell ref="B224:B225"/>
    <mergeCell ref="C224:C225"/>
    <mergeCell ref="F224:F225"/>
    <mergeCell ref="G224:G225"/>
    <mergeCell ref="H224:H225"/>
    <mergeCell ref="I224:I225"/>
    <mergeCell ref="J224:J225"/>
    <mergeCell ref="K224:K225"/>
    <mergeCell ref="L224:L225"/>
    <mergeCell ref="W224:W225"/>
    <mergeCell ref="AD224:AD225"/>
    <mergeCell ref="AE224:AE225"/>
    <mergeCell ref="AB224:AB225"/>
    <mergeCell ref="AC224:AC225"/>
    <mergeCell ref="AF224:AF225"/>
    <mergeCell ref="V224:V225"/>
    <mergeCell ref="Q224:Q225"/>
    <mergeCell ref="R224:R225"/>
    <mergeCell ref="AH224:AH225"/>
    <mergeCell ref="U224:U225"/>
    <mergeCell ref="AI224:AI225"/>
    <mergeCell ref="AC219:AC221"/>
    <mergeCell ref="AD219:AD221"/>
    <mergeCell ref="AE219:AE221"/>
    <mergeCell ref="W219:W221"/>
    <mergeCell ref="X219:X221"/>
    <mergeCell ref="Y219:Y221"/>
    <mergeCell ref="S224:S225"/>
    <mergeCell ref="T224:T225"/>
    <mergeCell ref="AG224:AG225"/>
    <mergeCell ref="AF219:AF221"/>
    <mergeCell ref="Q219:Q221"/>
    <mergeCell ref="R219:R221"/>
    <mergeCell ref="S219:S221"/>
    <mergeCell ref="T219:T221"/>
    <mergeCell ref="U219:U221"/>
    <mergeCell ref="V219:V221"/>
    <mergeCell ref="Z219:Z221"/>
    <mergeCell ref="AA219:AA221"/>
    <mergeCell ref="AB219:AB221"/>
    <mergeCell ref="B219:B221"/>
    <mergeCell ref="C219:C221"/>
    <mergeCell ref="F219:F221"/>
    <mergeCell ref="G219:G221"/>
    <mergeCell ref="H219:H221"/>
    <mergeCell ref="I219:I221"/>
    <mergeCell ref="J219:J221"/>
    <mergeCell ref="K219:K221"/>
    <mergeCell ref="L219:L221"/>
    <mergeCell ref="V212:V214"/>
    <mergeCell ref="W212:W214"/>
    <mergeCell ref="X212:X214"/>
    <mergeCell ref="Y212:Y214"/>
    <mergeCell ref="G216:G218"/>
    <mergeCell ref="H216:H218"/>
    <mergeCell ref="T216:T218"/>
    <mergeCell ref="U216:U218"/>
    <mergeCell ref="V216:V218"/>
    <mergeCell ref="W216:W218"/>
    <mergeCell ref="X216:X218"/>
    <mergeCell ref="Y216:Y218"/>
    <mergeCell ref="U197:U202"/>
    <mergeCell ref="V197:V202"/>
    <mergeCell ref="W197:W202"/>
    <mergeCell ref="X197:X202"/>
    <mergeCell ref="Y197:Y202"/>
    <mergeCell ref="F208:F211"/>
    <mergeCell ref="G208:G211"/>
    <mergeCell ref="H208:H211"/>
    <mergeCell ref="T208:T211"/>
    <mergeCell ref="U208:U211"/>
    <mergeCell ref="V208:V211"/>
    <mergeCell ref="W208:W211"/>
    <mergeCell ref="X208:X211"/>
    <mergeCell ref="Y208:Y211"/>
    <mergeCell ref="K208:K211"/>
    <mergeCell ref="AH194:AH195"/>
    <mergeCell ref="AI194:AI195"/>
    <mergeCell ref="AJ194:AJ195"/>
    <mergeCell ref="AK194:AK195"/>
    <mergeCell ref="AL194:AL195"/>
    <mergeCell ref="Z197:Z202"/>
    <mergeCell ref="AA197:AA202"/>
    <mergeCell ref="AB197:AB202"/>
    <mergeCell ref="F203:F206"/>
    <mergeCell ref="G203:G206"/>
    <mergeCell ref="H203:H206"/>
    <mergeCell ref="T203:T206"/>
    <mergeCell ref="U203:U206"/>
    <mergeCell ref="V203:V206"/>
    <mergeCell ref="W203:W206"/>
    <mergeCell ref="X203:X206"/>
    <mergeCell ref="Y203:Y206"/>
    <mergeCell ref="Z203:Z206"/>
    <mergeCell ref="AA203:AA206"/>
    <mergeCell ref="AB203:AB206"/>
    <mergeCell ref="F197:F202"/>
    <mergeCell ref="G197:G202"/>
    <mergeCell ref="H197:H202"/>
    <mergeCell ref="T197:T202"/>
    <mergeCell ref="Q194:Q195"/>
    <mergeCell ref="R194:R195"/>
    <mergeCell ref="S194:S195"/>
    <mergeCell ref="T194:T195"/>
    <mergeCell ref="U194:U195"/>
    <mergeCell ref="V194:V195"/>
    <mergeCell ref="W194:W195"/>
    <mergeCell ref="X194:X195"/>
    <mergeCell ref="Y194:Y195"/>
    <mergeCell ref="B194:B195"/>
    <mergeCell ref="C194:C195"/>
    <mergeCell ref="F194:F195"/>
    <mergeCell ref="G194:G195"/>
    <mergeCell ref="H194:H195"/>
    <mergeCell ref="I194:I195"/>
    <mergeCell ref="J194:J195"/>
    <mergeCell ref="K194:K195"/>
    <mergeCell ref="L194:L195"/>
    <mergeCell ref="AI169:AI180"/>
    <mergeCell ref="AJ169:AJ180"/>
    <mergeCell ref="AK169:AK180"/>
    <mergeCell ref="AL169:AL180"/>
    <mergeCell ref="F188:F191"/>
    <mergeCell ref="G188:G191"/>
    <mergeCell ref="H188:H191"/>
    <mergeCell ref="T188:T191"/>
    <mergeCell ref="U188:U191"/>
    <mergeCell ref="V188:V191"/>
    <mergeCell ref="W188:W191"/>
    <mergeCell ref="X188:X191"/>
    <mergeCell ref="Y188:Y191"/>
    <mergeCell ref="Z188:Z191"/>
    <mergeCell ref="AA188:AA191"/>
    <mergeCell ref="AB188:AB191"/>
    <mergeCell ref="V169:V180"/>
    <mergeCell ref="W169:W180"/>
    <mergeCell ref="X169:X180"/>
    <mergeCell ref="Y169:Y180"/>
    <mergeCell ref="Q169:Q180"/>
    <mergeCell ref="R169:R180"/>
    <mergeCell ref="S169:S180"/>
    <mergeCell ref="T169:T180"/>
    <mergeCell ref="U169:U180"/>
    <mergeCell ref="AE169:AE180"/>
    <mergeCell ref="AF169:AF180"/>
    <mergeCell ref="AG169:AG180"/>
    <mergeCell ref="AH169:AH180"/>
    <mergeCell ref="AE203:AE206"/>
    <mergeCell ref="S203:S206"/>
    <mergeCell ref="P208:P211"/>
    <mergeCell ref="Q208:Q211"/>
    <mergeCell ref="R208:R211"/>
    <mergeCell ref="S208:S211"/>
    <mergeCell ref="Z169:Z180"/>
    <mergeCell ref="AA169:AA180"/>
    <mergeCell ref="AB169:AB180"/>
    <mergeCell ref="AC169:AC180"/>
    <mergeCell ref="AD169:AD180"/>
    <mergeCell ref="AC208:AC211"/>
    <mergeCell ref="AD208:AD211"/>
    <mergeCell ref="Z208:Z211"/>
    <mergeCell ref="AA208:AA211"/>
    <mergeCell ref="AB208:AB211"/>
    <mergeCell ref="AF188:AF191"/>
    <mergeCell ref="AG188:AG191"/>
    <mergeCell ref="AH188:AH191"/>
    <mergeCell ref="B169:B180"/>
    <mergeCell ref="C169:C180"/>
    <mergeCell ref="F169:F180"/>
    <mergeCell ref="G169:G180"/>
    <mergeCell ref="H169:H180"/>
    <mergeCell ref="I169:I180"/>
    <mergeCell ref="J169:J180"/>
    <mergeCell ref="K169:K180"/>
    <mergeCell ref="L169:L180"/>
    <mergeCell ref="M169:M180"/>
    <mergeCell ref="N169:N180"/>
    <mergeCell ref="O169:O180"/>
    <mergeCell ref="P169:P180"/>
    <mergeCell ref="L208:L211"/>
    <mergeCell ref="L212:L214"/>
    <mergeCell ref="L216:L218"/>
    <mergeCell ref="L228:L233"/>
    <mergeCell ref="L253:L255"/>
    <mergeCell ref="M194:M195"/>
    <mergeCell ref="N194:N195"/>
    <mergeCell ref="O194:O195"/>
    <mergeCell ref="P194:P195"/>
    <mergeCell ref="M224:M225"/>
    <mergeCell ref="N224:N225"/>
    <mergeCell ref="O224:O225"/>
    <mergeCell ref="P224:P225"/>
    <mergeCell ref="M219:M221"/>
    <mergeCell ref="N219:N221"/>
    <mergeCell ref="O219:O221"/>
    <mergeCell ref="P219:P221"/>
    <mergeCell ref="M216:M218"/>
    <mergeCell ref="L247:L249"/>
    <mergeCell ref="N253:N255"/>
    <mergeCell ref="M263:M265"/>
    <mergeCell ref="M272:M273"/>
    <mergeCell ref="AT276:AT289"/>
    <mergeCell ref="AL260:AL262"/>
    <mergeCell ref="T276:T289"/>
    <mergeCell ref="U276:U289"/>
    <mergeCell ref="V276:V289"/>
    <mergeCell ref="W276:W289"/>
    <mergeCell ref="AE266:AE270"/>
    <mergeCell ref="AC263:AC265"/>
    <mergeCell ref="AD263:AD265"/>
    <mergeCell ref="R263:R265"/>
    <mergeCell ref="S263:S265"/>
    <mergeCell ref="T263:T265"/>
    <mergeCell ref="U263:U265"/>
    <mergeCell ref="AA266:AA270"/>
    <mergeCell ref="AB266:AB270"/>
    <mergeCell ref="AG263:AG265"/>
    <mergeCell ref="V263:V265"/>
    <mergeCell ref="W263:W265"/>
    <mergeCell ref="X263:X265"/>
    <mergeCell ref="Y263:Y265"/>
    <mergeCell ref="Z263:Z265"/>
    <mergeCell ref="AA263:AA265"/>
    <mergeCell ref="AU276:AU289"/>
    <mergeCell ref="A161:A289"/>
    <mergeCell ref="AG276:AG289"/>
    <mergeCell ref="AH276:AH289"/>
    <mergeCell ref="AJ276:AJ289"/>
    <mergeCell ref="AL276:AL289"/>
    <mergeCell ref="M276:M289"/>
    <mergeCell ref="AC276:AC289"/>
    <mergeCell ref="AD276:AD289"/>
    <mergeCell ref="AK276:AK289"/>
    <mergeCell ref="AF276:AF289"/>
    <mergeCell ref="B276:B289"/>
    <mergeCell ref="C276:C289"/>
    <mergeCell ref="I276:I289"/>
    <mergeCell ref="J276:J289"/>
    <mergeCell ref="AI276:AI289"/>
    <mergeCell ref="N276:N289"/>
    <mergeCell ref="F276:F289"/>
    <mergeCell ref="AE276:AE289"/>
    <mergeCell ref="L188:L191"/>
    <mergeCell ref="L192:L193"/>
    <mergeCell ref="L197:L202"/>
    <mergeCell ref="L203:L206"/>
    <mergeCell ref="B266:B270"/>
    <mergeCell ref="C266:C270"/>
    <mergeCell ref="I266:I270"/>
    <mergeCell ref="J266:J270"/>
    <mergeCell ref="P276:P289"/>
    <mergeCell ref="Q276:Q289"/>
    <mergeCell ref="R276:R289"/>
    <mergeCell ref="S276:S289"/>
    <mergeCell ref="K228:K233"/>
    <mergeCell ref="K276:K289"/>
    <mergeCell ref="K253:K255"/>
    <mergeCell ref="K260:K262"/>
    <mergeCell ref="K266:K270"/>
    <mergeCell ref="S247:S249"/>
    <mergeCell ref="P258:P259"/>
    <mergeCell ref="P260:P262"/>
    <mergeCell ref="Q260:Q262"/>
    <mergeCell ref="R260:R262"/>
    <mergeCell ref="S260:S262"/>
    <mergeCell ref="G276:G289"/>
    <mergeCell ref="H276:H289"/>
    <mergeCell ref="N263:N265"/>
    <mergeCell ref="O263:O265"/>
    <mergeCell ref="P263:P265"/>
    <mergeCell ref="Q263:Q265"/>
    <mergeCell ref="AB263:AB265"/>
    <mergeCell ref="AT260:AT262"/>
    <mergeCell ref="B247:B249"/>
    <mergeCell ref="C247:C249"/>
    <mergeCell ref="F247:F249"/>
    <mergeCell ref="G247:G249"/>
    <mergeCell ref="H247:H249"/>
    <mergeCell ref="I247:I249"/>
    <mergeCell ref="J247:J249"/>
    <mergeCell ref="K247:K249"/>
    <mergeCell ref="R247:R249"/>
    <mergeCell ref="L260:L262"/>
    <mergeCell ref="AI247:AI249"/>
    <mergeCell ref="B258:B259"/>
    <mergeCell ref="C258:C259"/>
    <mergeCell ref="F258:F259"/>
    <mergeCell ref="G258:G259"/>
    <mergeCell ref="H258:H259"/>
    <mergeCell ref="B253:B255"/>
    <mergeCell ref="C253:C255"/>
    <mergeCell ref="AE253:AE255"/>
    <mergeCell ref="I253:I255"/>
    <mergeCell ref="J253:J255"/>
    <mergeCell ref="AI253:AI255"/>
    <mergeCell ref="AT266:AT270"/>
    <mergeCell ref="AU260:AU262"/>
    <mergeCell ref="AC260:AC262"/>
    <mergeCell ref="AD260:AD262"/>
    <mergeCell ref="AK260:AK262"/>
    <mergeCell ref="AF260:AF262"/>
    <mergeCell ref="AG260:AG262"/>
    <mergeCell ref="AH260:AH262"/>
    <mergeCell ref="AU266:AU270"/>
    <mergeCell ref="AH266:AH270"/>
    <mergeCell ref="AJ266:AJ270"/>
    <mergeCell ref="AL266:AL270"/>
    <mergeCell ref="AE260:AE262"/>
    <mergeCell ref="AG266:AG270"/>
    <mergeCell ref="AC266:AC270"/>
    <mergeCell ref="AD266:AD270"/>
    <mergeCell ref="AK266:AK270"/>
    <mergeCell ref="AF266:AF270"/>
    <mergeCell ref="AE263:AE265"/>
    <mergeCell ref="AF263:AF265"/>
    <mergeCell ref="AI266:AI270"/>
    <mergeCell ref="AJ260:AJ262"/>
    <mergeCell ref="B260:B262"/>
    <mergeCell ref="C260:C262"/>
    <mergeCell ref="I260:I262"/>
    <mergeCell ref="J260:J262"/>
    <mergeCell ref="AI260:AI262"/>
    <mergeCell ref="N260:N262"/>
    <mergeCell ref="M260:M262"/>
    <mergeCell ref="AG253:AG255"/>
    <mergeCell ref="M253:M255"/>
    <mergeCell ref="AC253:AC255"/>
    <mergeCell ref="AD253:AD255"/>
    <mergeCell ref="O260:O262"/>
    <mergeCell ref="F253:F255"/>
    <mergeCell ref="G253:G255"/>
    <mergeCell ref="H253:H255"/>
    <mergeCell ref="T253:T255"/>
    <mergeCell ref="U253:U255"/>
    <mergeCell ref="I258:I259"/>
    <mergeCell ref="J258:J259"/>
    <mergeCell ref="K258:K259"/>
    <mergeCell ref="L258:L259"/>
    <mergeCell ref="Z258:Z259"/>
    <mergeCell ref="AA258:AA259"/>
    <mergeCell ref="AB258:AB259"/>
    <mergeCell ref="AT253:AT255"/>
    <mergeCell ref="AU253:AU255"/>
    <mergeCell ref="AH253:AH255"/>
    <mergeCell ref="AJ253:AJ255"/>
    <mergeCell ref="AL253:AL255"/>
    <mergeCell ref="M247:M249"/>
    <mergeCell ref="N247:N249"/>
    <mergeCell ref="O247:O249"/>
    <mergeCell ref="P247:P249"/>
    <mergeCell ref="Q247:Q249"/>
    <mergeCell ref="AJ247:AJ249"/>
    <mergeCell ref="AK247:AK249"/>
    <mergeCell ref="AL247:AL249"/>
    <mergeCell ref="O253:O255"/>
    <mergeCell ref="P253:P255"/>
    <mergeCell ref="Q253:Q255"/>
    <mergeCell ref="R253:R255"/>
    <mergeCell ref="S253:S255"/>
    <mergeCell ref="AK253:AK255"/>
    <mergeCell ref="AF253:AF255"/>
    <mergeCell ref="V253:V255"/>
    <mergeCell ref="W253:W255"/>
    <mergeCell ref="X253:X255"/>
    <mergeCell ref="Y253:Y255"/>
    <mergeCell ref="AJ228:AJ233"/>
    <mergeCell ref="AL228:AL233"/>
    <mergeCell ref="AT228:AT233"/>
    <mergeCell ref="AE228:AE233"/>
    <mergeCell ref="AU228:AU233"/>
    <mergeCell ref="AC228:AC233"/>
    <mergeCell ref="AD228:AD233"/>
    <mergeCell ref="AK228:AK233"/>
    <mergeCell ref="AF228:AF233"/>
    <mergeCell ref="AG228:AG233"/>
    <mergeCell ref="AH228:AH233"/>
    <mergeCell ref="B228:B233"/>
    <mergeCell ref="C228:C233"/>
    <mergeCell ref="I228:I233"/>
    <mergeCell ref="J228:J233"/>
    <mergeCell ref="AI228:AI233"/>
    <mergeCell ref="N228:N233"/>
    <mergeCell ref="M228:M233"/>
    <mergeCell ref="O228:O233"/>
    <mergeCell ref="P228:P233"/>
    <mergeCell ref="Q228:Q233"/>
    <mergeCell ref="R228:R233"/>
    <mergeCell ref="S228:S233"/>
    <mergeCell ref="AU216:AU218"/>
    <mergeCell ref="AH216:AH218"/>
    <mergeCell ref="AJ216:AJ218"/>
    <mergeCell ref="AL216:AL218"/>
    <mergeCell ref="AK216:AK218"/>
    <mergeCell ref="AT216:AT218"/>
    <mergeCell ref="AI219:AI221"/>
    <mergeCell ref="AJ219:AJ221"/>
    <mergeCell ref="AG216:AG218"/>
    <mergeCell ref="AK219:AK221"/>
    <mergeCell ref="AL219:AL221"/>
    <mergeCell ref="AT219:AT221"/>
    <mergeCell ref="AU219:AU221"/>
    <mergeCell ref="AG219:AG221"/>
    <mergeCell ref="AH219:AH221"/>
    <mergeCell ref="AF216:AF218"/>
    <mergeCell ref="B216:B218"/>
    <mergeCell ref="C216:C218"/>
    <mergeCell ref="AI216:AI218"/>
    <mergeCell ref="I216:I218"/>
    <mergeCell ref="J216:J218"/>
    <mergeCell ref="AE216:AE218"/>
    <mergeCell ref="N216:N218"/>
    <mergeCell ref="K216:K218"/>
    <mergeCell ref="F216:F218"/>
    <mergeCell ref="P216:P218"/>
    <mergeCell ref="Q216:Q218"/>
    <mergeCell ref="R216:R218"/>
    <mergeCell ref="S216:S218"/>
    <mergeCell ref="AC216:AC218"/>
    <mergeCell ref="AD216:AD218"/>
    <mergeCell ref="Z216:Z218"/>
    <mergeCell ref="AA216:AA218"/>
    <mergeCell ref="AB216:AB218"/>
    <mergeCell ref="B212:B214"/>
    <mergeCell ref="C212:C214"/>
    <mergeCell ref="AT212:AT214"/>
    <mergeCell ref="AU212:AU214"/>
    <mergeCell ref="AH212:AH214"/>
    <mergeCell ref="AJ212:AJ214"/>
    <mergeCell ref="AL212:AL214"/>
    <mergeCell ref="AE212:AE214"/>
    <mergeCell ref="K212:K214"/>
    <mergeCell ref="AI212:AI214"/>
    <mergeCell ref="N212:N214"/>
    <mergeCell ref="P212:P214"/>
    <mergeCell ref="Q212:Q214"/>
    <mergeCell ref="R212:R214"/>
    <mergeCell ref="S212:S214"/>
    <mergeCell ref="AF212:AF214"/>
    <mergeCell ref="M212:M214"/>
    <mergeCell ref="I212:I214"/>
    <mergeCell ref="J212:J214"/>
    <mergeCell ref="F212:F214"/>
    <mergeCell ref="G212:G214"/>
    <mergeCell ref="H212:H214"/>
    <mergeCell ref="T212:T214"/>
    <mergeCell ref="U212:U214"/>
    <mergeCell ref="Z212:Z214"/>
    <mergeCell ref="AA212:AA214"/>
    <mergeCell ref="AB212:AB214"/>
    <mergeCell ref="AK208:AK211"/>
    <mergeCell ref="AF208:AF211"/>
    <mergeCell ref="AG208:AG211"/>
    <mergeCell ref="AH208:AH211"/>
    <mergeCell ref="AE208:AE211"/>
    <mergeCell ref="AG212:AG214"/>
    <mergeCell ref="AC212:AC214"/>
    <mergeCell ref="AD212:AD214"/>
    <mergeCell ref="AK212:AK214"/>
    <mergeCell ref="AU203:AU206"/>
    <mergeCell ref="B208:B211"/>
    <mergeCell ref="C208:C211"/>
    <mergeCell ref="I208:I211"/>
    <mergeCell ref="J208:J211"/>
    <mergeCell ref="AI208:AI211"/>
    <mergeCell ref="N208:N211"/>
    <mergeCell ref="M208:M211"/>
    <mergeCell ref="AG203:AG206"/>
    <mergeCell ref="AH203:AH206"/>
    <mergeCell ref="AJ203:AJ206"/>
    <mergeCell ref="AL203:AL206"/>
    <mergeCell ref="M203:M206"/>
    <mergeCell ref="AC203:AC206"/>
    <mergeCell ref="AD203:AD206"/>
    <mergeCell ref="AK203:AK206"/>
    <mergeCell ref="AF203:AF206"/>
    <mergeCell ref="B203:B206"/>
    <mergeCell ref="C203:C206"/>
    <mergeCell ref="AT208:AT211"/>
    <mergeCell ref="AI203:AI206"/>
    <mergeCell ref="AJ208:AJ211"/>
    <mergeCell ref="AL208:AL211"/>
    <mergeCell ref="AU208:AU211"/>
    <mergeCell ref="B197:B202"/>
    <mergeCell ref="C197:C202"/>
    <mergeCell ref="I197:I202"/>
    <mergeCell ref="J197:J202"/>
    <mergeCell ref="AI197:AI202"/>
    <mergeCell ref="N197:N202"/>
    <mergeCell ref="M197:M202"/>
    <mergeCell ref="AG192:AG193"/>
    <mergeCell ref="M192:M193"/>
    <mergeCell ref="AC192:AC193"/>
    <mergeCell ref="AD192:AD193"/>
    <mergeCell ref="AF192:AF193"/>
    <mergeCell ref="B192:B193"/>
    <mergeCell ref="C192:C193"/>
    <mergeCell ref="I192:I193"/>
    <mergeCell ref="J192:J193"/>
    <mergeCell ref="AC197:AC202"/>
    <mergeCell ref="AD197:AD202"/>
    <mergeCell ref="AF197:AF202"/>
    <mergeCell ref="AG197:AG202"/>
    <mergeCell ref="AH197:AH202"/>
    <mergeCell ref="AH192:AH193"/>
    <mergeCell ref="AE192:AE193"/>
    <mergeCell ref="AE197:AE202"/>
    <mergeCell ref="AE188:AE191"/>
    <mergeCell ref="K188:K191"/>
    <mergeCell ref="O188:O191"/>
    <mergeCell ref="B188:B191"/>
    <mergeCell ref="C188:C191"/>
    <mergeCell ref="I188:I191"/>
    <mergeCell ref="S188:S191"/>
    <mergeCell ref="H192:H193"/>
    <mergeCell ref="T192:T193"/>
    <mergeCell ref="U192:U193"/>
    <mergeCell ref="K192:K193"/>
    <mergeCell ref="AT192:AT193"/>
    <mergeCell ref="AU192:AU193"/>
    <mergeCell ref="AJ192:AJ193"/>
    <mergeCell ref="AL192:AL193"/>
    <mergeCell ref="AJ197:AJ202"/>
    <mergeCell ref="S192:S193"/>
    <mergeCell ref="S197:S202"/>
    <mergeCell ref="V192:V193"/>
    <mergeCell ref="W192:W193"/>
    <mergeCell ref="X192:X193"/>
    <mergeCell ref="Y192:Y193"/>
    <mergeCell ref="Z192:Z193"/>
    <mergeCell ref="AA192:AA193"/>
    <mergeCell ref="AB192:AB193"/>
    <mergeCell ref="AT197:AT202"/>
    <mergeCell ref="AI192:AI193"/>
    <mergeCell ref="Z194:Z195"/>
    <mergeCell ref="AA194:AA195"/>
    <mergeCell ref="AB194:AB195"/>
    <mergeCell ref="AC194:AC195"/>
    <mergeCell ref="AD194:AD195"/>
    <mergeCell ref="AE194:AE195"/>
    <mergeCell ref="AF194:AF195"/>
    <mergeCell ref="AG194:AG195"/>
    <mergeCell ref="AT188:AT191"/>
    <mergeCell ref="AU188:AU191"/>
    <mergeCell ref="AK188:AK191"/>
    <mergeCell ref="AK192:AK193"/>
    <mergeCell ref="I7:AJ7"/>
    <mergeCell ref="AM161:AM276"/>
    <mergeCell ref="AJ188:AJ191"/>
    <mergeCell ref="AL188:AL191"/>
    <mergeCell ref="I203:I206"/>
    <mergeCell ref="J203:J206"/>
    <mergeCell ref="N192:N193"/>
    <mergeCell ref="O216:O218"/>
    <mergeCell ref="O197:O202"/>
    <mergeCell ref="K197:K202"/>
    <mergeCell ref="N188:N191"/>
    <mergeCell ref="M188:M191"/>
    <mergeCell ref="N203:N206"/>
    <mergeCell ref="K203:K206"/>
    <mergeCell ref="O276:O289"/>
    <mergeCell ref="AT203:AT206"/>
    <mergeCell ref="AC188:AC191"/>
    <mergeCell ref="AD188:AD191"/>
    <mergeCell ref="AU197:AU202"/>
    <mergeCell ref="AK197:AK202"/>
    <mergeCell ref="D46:D72"/>
    <mergeCell ref="AM8:AM160"/>
    <mergeCell ref="A8:A160"/>
    <mergeCell ref="J188:J191"/>
    <mergeCell ref="O212:O214"/>
    <mergeCell ref="O203:O206"/>
    <mergeCell ref="O208:O211"/>
    <mergeCell ref="O192:O193"/>
    <mergeCell ref="P188:P191"/>
    <mergeCell ref="Q188:Q191"/>
    <mergeCell ref="R188:R191"/>
    <mergeCell ref="P192:P193"/>
    <mergeCell ref="Q192:Q193"/>
    <mergeCell ref="R192:R193"/>
    <mergeCell ref="P197:P202"/>
    <mergeCell ref="Q197:Q202"/>
    <mergeCell ref="R197:R202"/>
    <mergeCell ref="P203:P206"/>
    <mergeCell ref="Q203:Q206"/>
    <mergeCell ref="R203:R206"/>
    <mergeCell ref="AI188:AI191"/>
    <mergeCell ref="AL197:AL202"/>
    <mergeCell ref="F192:F193"/>
    <mergeCell ref="G192:G193"/>
  </mergeCells>
  <phoneticPr fontId="49" type="noConversion"/>
  <pageMargins left="0.7" right="0.7" top="0.75" bottom="0.75" header="0.3" footer="0.3"/>
  <pageSetup scale="3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A1740-1B92-4E58-9C30-14F2E1479B7F}">
  <sheetPr codeName="Sheet6">
    <tabColor rgb="FF92D050"/>
  </sheetPr>
  <dimension ref="A1:G74"/>
  <sheetViews>
    <sheetView workbookViewId="0">
      <pane ySplit="7" topLeftCell="A8" activePane="bottomLeft" state="frozen"/>
      <selection pane="bottomLeft" activeCell="F17" sqref="F17"/>
    </sheetView>
  </sheetViews>
  <sheetFormatPr defaultColWidth="9.140625" defaultRowHeight="12.75" x14ac:dyDescent="0.2"/>
  <cols>
    <col min="1" max="1" width="4.28515625" style="115" customWidth="1"/>
    <col min="2" max="2" width="9" style="115" customWidth="1"/>
    <col min="3" max="3" width="80.42578125" style="258" customWidth="1"/>
    <col min="4" max="4" width="26.42578125" style="115" customWidth="1"/>
    <col min="5" max="5" width="26.42578125" style="117" customWidth="1"/>
    <col min="6" max="6" width="59.7109375" style="115" customWidth="1"/>
    <col min="7" max="7" width="20.7109375" style="115" customWidth="1"/>
    <col min="8" max="16384" width="9.140625" style="115"/>
  </cols>
  <sheetData>
    <row r="1" spans="1:7" ht="30.75" customHeight="1" x14ac:dyDescent="0.2">
      <c r="E1" s="387" t="s">
        <v>341</v>
      </c>
      <c r="F1" s="387"/>
      <c r="G1" s="387"/>
    </row>
    <row r="2" spans="1:7" x14ac:dyDescent="0.2">
      <c r="B2" s="119"/>
    </row>
    <row r="3" spans="1:7" x14ac:dyDescent="0.2">
      <c r="B3" s="4" t="s">
        <v>342</v>
      </c>
    </row>
    <row r="4" spans="1:7" x14ac:dyDescent="0.2">
      <c r="B4" s="15" t="s">
        <v>754</v>
      </c>
    </row>
    <row r="6" spans="1:7" ht="25.5" customHeight="1" x14ac:dyDescent="0.2">
      <c r="B6" s="120" t="s">
        <v>3</v>
      </c>
      <c r="C6" s="122" t="s">
        <v>494</v>
      </c>
      <c r="D6" s="122" t="s">
        <v>495</v>
      </c>
      <c r="E6" s="124" t="s">
        <v>496</v>
      </c>
      <c r="F6" s="122" t="s">
        <v>343</v>
      </c>
      <c r="G6" s="120" t="s">
        <v>10</v>
      </c>
    </row>
    <row r="7" spans="1:7" x14ac:dyDescent="0.2">
      <c r="B7" s="259" t="s">
        <v>11</v>
      </c>
      <c r="C7" s="120" t="s">
        <v>12</v>
      </c>
      <c r="D7" s="120" t="s">
        <v>13</v>
      </c>
      <c r="E7" s="123" t="s">
        <v>14</v>
      </c>
      <c r="F7" s="120" t="s">
        <v>15</v>
      </c>
      <c r="G7" s="120" t="s">
        <v>16</v>
      </c>
    </row>
    <row r="8" spans="1:7" x14ac:dyDescent="0.2">
      <c r="B8" s="260"/>
      <c r="C8" s="125"/>
      <c r="D8" s="125"/>
      <c r="E8" s="128"/>
      <c r="F8" s="125"/>
      <c r="G8" s="125"/>
    </row>
    <row r="9" spans="1:7" s="261" customFormat="1" ht="52.9" customHeight="1" x14ac:dyDescent="0.25">
      <c r="A9" s="391" t="s">
        <v>734</v>
      </c>
      <c r="B9" s="16">
        <v>1</v>
      </c>
      <c r="C9" s="17" t="s">
        <v>344</v>
      </c>
      <c r="D9" s="13">
        <v>0</v>
      </c>
      <c r="E9" s="322">
        <v>0</v>
      </c>
      <c r="F9" s="13" t="s">
        <v>230</v>
      </c>
      <c r="G9" s="394" t="s">
        <v>755</v>
      </c>
    </row>
    <row r="10" spans="1:7" s="261" customFormat="1" ht="15" x14ac:dyDescent="0.25">
      <c r="A10" s="392"/>
      <c r="B10" s="16">
        <v>2</v>
      </c>
      <c r="C10" s="17" t="s">
        <v>345</v>
      </c>
      <c r="D10" s="13" t="s">
        <v>906</v>
      </c>
      <c r="E10" s="322">
        <v>8179.61</v>
      </c>
      <c r="F10" s="13" t="s">
        <v>232</v>
      </c>
      <c r="G10" s="394"/>
    </row>
    <row r="11" spans="1:7" s="261" customFormat="1" ht="15" x14ac:dyDescent="0.25">
      <c r="A11" s="392"/>
      <c r="B11" s="16">
        <v>3</v>
      </c>
      <c r="C11" s="17" t="s">
        <v>346</v>
      </c>
      <c r="D11" s="13">
        <v>0</v>
      </c>
      <c r="E11" s="322">
        <v>0</v>
      </c>
      <c r="F11" s="13" t="s">
        <v>228</v>
      </c>
      <c r="G11" s="394"/>
    </row>
    <row r="12" spans="1:7" s="261" customFormat="1" ht="38.25" x14ac:dyDescent="0.25">
      <c r="A12" s="392"/>
      <c r="B12" s="16">
        <v>4</v>
      </c>
      <c r="C12" s="17" t="s">
        <v>347</v>
      </c>
      <c r="D12" s="13">
        <v>0</v>
      </c>
      <c r="E12" s="322">
        <v>0</v>
      </c>
      <c r="F12" s="13" t="s">
        <v>234</v>
      </c>
      <c r="G12" s="394"/>
    </row>
    <row r="13" spans="1:7" s="261" customFormat="1" ht="25.5" x14ac:dyDescent="0.25">
      <c r="A13" s="392"/>
      <c r="B13" s="16">
        <v>5</v>
      </c>
      <c r="C13" s="17" t="s">
        <v>348</v>
      </c>
      <c r="D13" s="13">
        <v>0</v>
      </c>
      <c r="E13" s="322">
        <v>0</v>
      </c>
      <c r="F13" s="13" t="s">
        <v>223</v>
      </c>
      <c r="G13" s="394"/>
    </row>
    <row r="14" spans="1:7" s="261" customFormat="1" ht="25.5" x14ac:dyDescent="0.25">
      <c r="A14" s="392"/>
      <c r="B14" s="16">
        <v>6</v>
      </c>
      <c r="C14" s="17" t="s">
        <v>349</v>
      </c>
      <c r="D14" s="13">
        <v>8910001</v>
      </c>
      <c r="E14" s="322">
        <v>17080.91</v>
      </c>
      <c r="F14" s="13" t="s">
        <v>907</v>
      </c>
      <c r="G14" s="394"/>
    </row>
    <row r="15" spans="1:7" s="261" customFormat="1" ht="25.5" x14ac:dyDescent="0.25">
      <c r="A15" s="392"/>
      <c r="B15" s="16">
        <v>7</v>
      </c>
      <c r="C15" s="17" t="s">
        <v>350</v>
      </c>
      <c r="D15" s="13">
        <v>0</v>
      </c>
      <c r="E15" s="322">
        <v>0</v>
      </c>
      <c r="F15" s="13" t="s">
        <v>202</v>
      </c>
      <c r="G15" s="394"/>
    </row>
    <row r="16" spans="1:7" s="261" customFormat="1" ht="25.5" x14ac:dyDescent="0.25">
      <c r="A16" s="392"/>
      <c r="B16" s="16">
        <v>8</v>
      </c>
      <c r="C16" s="17" t="s">
        <v>351</v>
      </c>
      <c r="D16" s="13">
        <v>0</v>
      </c>
      <c r="E16" s="13">
        <v>0</v>
      </c>
      <c r="F16" s="13" t="s">
        <v>190</v>
      </c>
      <c r="G16" s="394"/>
    </row>
    <row r="17" spans="1:7" s="261" customFormat="1" ht="38.25" x14ac:dyDescent="0.25">
      <c r="A17" s="392"/>
      <c r="B17" s="16">
        <v>9</v>
      </c>
      <c r="C17" s="17" t="s">
        <v>736</v>
      </c>
      <c r="D17" s="13">
        <v>8713308</v>
      </c>
      <c r="E17" s="322">
        <v>9504.7800000000007</v>
      </c>
      <c r="F17" s="13" t="s">
        <v>145</v>
      </c>
      <c r="G17" s="394"/>
    </row>
    <row r="18" spans="1:7" s="261" customFormat="1" ht="15" x14ac:dyDescent="0.25">
      <c r="A18" s="392"/>
      <c r="B18" s="16">
        <v>10</v>
      </c>
      <c r="C18" s="17" t="s">
        <v>737</v>
      </c>
      <c r="D18" s="13">
        <v>0</v>
      </c>
      <c r="E18" s="322">
        <v>0</v>
      </c>
      <c r="F18" s="13">
        <v>0</v>
      </c>
      <c r="G18" s="394"/>
    </row>
    <row r="19" spans="1:7" s="261" customFormat="1" ht="15" x14ac:dyDescent="0.25">
      <c r="A19" s="392"/>
      <c r="B19" s="16">
        <v>11</v>
      </c>
      <c r="C19" s="17" t="s">
        <v>738</v>
      </c>
      <c r="D19" s="13">
        <v>0</v>
      </c>
      <c r="E19" s="322">
        <v>0</v>
      </c>
      <c r="F19" s="13">
        <v>0</v>
      </c>
      <c r="G19" s="394"/>
    </row>
    <row r="20" spans="1:7" s="261" customFormat="1" ht="25.5" x14ac:dyDescent="0.25">
      <c r="A20" s="392"/>
      <c r="B20" s="16">
        <v>12</v>
      </c>
      <c r="C20" s="17" t="s">
        <v>739</v>
      </c>
      <c r="D20" s="13">
        <v>0</v>
      </c>
      <c r="E20" s="322">
        <v>0</v>
      </c>
      <c r="F20" s="13">
        <v>0</v>
      </c>
      <c r="G20" s="394"/>
    </row>
    <row r="21" spans="1:7" s="261" customFormat="1" ht="15" x14ac:dyDescent="0.25">
      <c r="A21" s="392"/>
      <c r="B21" s="16">
        <v>13</v>
      </c>
      <c r="C21" s="17" t="s">
        <v>740</v>
      </c>
      <c r="D21" s="13">
        <v>0</v>
      </c>
      <c r="E21" s="223">
        <v>0</v>
      </c>
      <c r="F21" s="6">
        <v>0</v>
      </c>
      <c r="G21" s="394"/>
    </row>
    <row r="22" spans="1:7" s="261" customFormat="1" ht="15" x14ac:dyDescent="0.25">
      <c r="A22" s="392"/>
      <c r="B22" s="16">
        <v>14</v>
      </c>
      <c r="C22" s="17" t="s">
        <v>741</v>
      </c>
      <c r="D22" s="13" t="s">
        <v>908</v>
      </c>
      <c r="E22" s="223">
        <v>196.22310399999998</v>
      </c>
      <c r="F22" s="6" t="s">
        <v>137</v>
      </c>
      <c r="G22" s="394"/>
    </row>
    <row r="23" spans="1:7" s="261" customFormat="1" ht="38.25" x14ac:dyDescent="0.25">
      <c r="A23" s="392"/>
      <c r="B23" s="16">
        <v>15</v>
      </c>
      <c r="C23" s="17" t="s">
        <v>742</v>
      </c>
      <c r="D23" s="13">
        <v>0</v>
      </c>
      <c r="E23" s="223">
        <v>0</v>
      </c>
      <c r="F23" s="6" t="s">
        <v>682</v>
      </c>
      <c r="G23" s="394"/>
    </row>
    <row r="24" spans="1:7" s="261" customFormat="1" ht="25.5" x14ac:dyDescent="0.25">
      <c r="A24" s="392"/>
      <c r="B24" s="16">
        <v>16</v>
      </c>
      <c r="C24" s="17" t="s">
        <v>743</v>
      </c>
      <c r="D24" s="13">
        <v>0</v>
      </c>
      <c r="E24" s="223">
        <v>0</v>
      </c>
      <c r="F24" s="6">
        <v>0</v>
      </c>
      <c r="G24" s="394"/>
    </row>
    <row r="25" spans="1:7" s="261" customFormat="1" ht="25.5" x14ac:dyDescent="0.25">
      <c r="A25" s="392"/>
      <c r="B25" s="16">
        <v>17</v>
      </c>
      <c r="C25" s="17" t="s">
        <v>744</v>
      </c>
      <c r="D25" s="13">
        <v>0</v>
      </c>
      <c r="E25" s="223">
        <v>0</v>
      </c>
      <c r="F25" s="6">
        <v>0</v>
      </c>
      <c r="G25" s="394"/>
    </row>
    <row r="26" spans="1:7" s="261" customFormat="1" ht="15" x14ac:dyDescent="0.25">
      <c r="A26" s="392"/>
      <c r="B26" s="16">
        <v>18</v>
      </c>
      <c r="C26" s="17" t="s">
        <v>745</v>
      </c>
      <c r="D26" s="13">
        <v>0</v>
      </c>
      <c r="E26" s="223">
        <v>0</v>
      </c>
      <c r="F26" s="6">
        <v>0</v>
      </c>
      <c r="G26" s="394"/>
    </row>
    <row r="27" spans="1:7" s="261" customFormat="1" ht="25.5" x14ac:dyDescent="0.25">
      <c r="A27" s="392"/>
      <c r="B27" s="16">
        <v>19</v>
      </c>
      <c r="C27" s="17" t="s">
        <v>746</v>
      </c>
      <c r="D27" s="13">
        <v>0</v>
      </c>
      <c r="E27" s="223">
        <v>0</v>
      </c>
      <c r="F27" s="6">
        <v>0</v>
      </c>
      <c r="G27" s="394"/>
    </row>
    <row r="28" spans="1:7" s="261" customFormat="1" ht="63.75" x14ac:dyDescent="0.25">
      <c r="A28" s="392"/>
      <c r="B28" s="16">
        <v>20</v>
      </c>
      <c r="C28" s="17" t="s">
        <v>747</v>
      </c>
      <c r="D28" s="13">
        <v>0</v>
      </c>
      <c r="E28" s="223">
        <v>0</v>
      </c>
      <c r="F28" s="6" t="s">
        <v>214</v>
      </c>
      <c r="G28" s="394"/>
    </row>
    <row r="29" spans="1:7" s="261" customFormat="1" ht="89.25" x14ac:dyDescent="0.25">
      <c r="A29" s="392"/>
      <c r="B29" s="16">
        <v>21</v>
      </c>
      <c r="C29" s="17" t="s">
        <v>748</v>
      </c>
      <c r="D29" s="13">
        <v>0</v>
      </c>
      <c r="E29" s="223">
        <v>0</v>
      </c>
      <c r="F29" s="6" t="s">
        <v>909</v>
      </c>
      <c r="G29" s="394"/>
    </row>
    <row r="30" spans="1:7" s="261" customFormat="1" ht="38.25" x14ac:dyDescent="0.25">
      <c r="A30" s="392"/>
      <c r="B30" s="16">
        <v>22</v>
      </c>
      <c r="C30" s="17" t="s">
        <v>749</v>
      </c>
      <c r="D30" s="13">
        <v>8711002</v>
      </c>
      <c r="E30" s="223">
        <v>360</v>
      </c>
      <c r="F30" s="6" t="s">
        <v>118</v>
      </c>
      <c r="G30" s="394"/>
    </row>
    <row r="31" spans="1:7" s="261" customFormat="1" ht="89.25" x14ac:dyDescent="0.25">
      <c r="A31" s="392"/>
      <c r="B31" s="16">
        <v>23</v>
      </c>
      <c r="C31" s="17" t="s">
        <v>750</v>
      </c>
      <c r="D31" s="13">
        <v>0</v>
      </c>
      <c r="E31" s="223">
        <v>0</v>
      </c>
      <c r="F31" s="6" t="s">
        <v>767</v>
      </c>
      <c r="G31" s="394"/>
    </row>
    <row r="32" spans="1:7" s="261" customFormat="1" ht="15" x14ac:dyDescent="0.25">
      <c r="A32" s="392"/>
      <c r="B32" s="16">
        <v>24</v>
      </c>
      <c r="C32" s="17" t="s">
        <v>751</v>
      </c>
      <c r="D32" s="13">
        <v>8709002</v>
      </c>
      <c r="E32" s="223">
        <v>1.29</v>
      </c>
      <c r="F32" s="6" t="s">
        <v>225</v>
      </c>
      <c r="G32" s="394"/>
    </row>
    <row r="33" spans="1:7" s="261" customFormat="1" ht="15" x14ac:dyDescent="0.25">
      <c r="A33" s="392"/>
      <c r="B33" s="16">
        <v>25</v>
      </c>
      <c r="C33" s="17" t="s">
        <v>352</v>
      </c>
      <c r="D33" s="330" t="s">
        <v>910</v>
      </c>
      <c r="E33" s="223">
        <v>25097.67</v>
      </c>
      <c r="F33" s="6" t="s">
        <v>690</v>
      </c>
      <c r="G33" s="394"/>
    </row>
    <row r="34" spans="1:7" s="261" customFormat="1" ht="15" x14ac:dyDescent="0.25">
      <c r="A34" s="392"/>
      <c r="B34" s="16">
        <v>26</v>
      </c>
      <c r="C34" s="17" t="s">
        <v>752</v>
      </c>
      <c r="D34" s="13">
        <v>0</v>
      </c>
      <c r="E34" s="223">
        <v>0</v>
      </c>
      <c r="F34" s="6" t="s">
        <v>911</v>
      </c>
      <c r="G34" s="394"/>
    </row>
    <row r="35" spans="1:7" s="261" customFormat="1" ht="15" x14ac:dyDescent="0.25">
      <c r="A35" s="392"/>
      <c r="B35" s="16">
        <v>27</v>
      </c>
      <c r="C35" s="17" t="s">
        <v>753</v>
      </c>
      <c r="D35" s="13">
        <v>0</v>
      </c>
      <c r="E35" s="223">
        <v>387211.54058527807</v>
      </c>
      <c r="F35" s="6" t="s">
        <v>69</v>
      </c>
      <c r="G35" s="394"/>
    </row>
    <row r="36" spans="1:7" s="261" customFormat="1" ht="15.75" thickBot="1" x14ac:dyDescent="0.3">
      <c r="A36" s="393"/>
      <c r="B36" s="28"/>
      <c r="C36" s="29" t="s">
        <v>21</v>
      </c>
      <c r="D36" s="30" t="s">
        <v>22</v>
      </c>
      <c r="E36" s="256">
        <f>+SUM(E9:E35)</f>
        <v>447632.02368927805</v>
      </c>
      <c r="F36" s="30" t="s">
        <v>22</v>
      </c>
      <c r="G36" s="30" t="s">
        <v>22</v>
      </c>
    </row>
    <row r="37" spans="1:7" ht="48.75" customHeight="1" thickTop="1" x14ac:dyDescent="0.2">
      <c r="A37" s="379" t="s">
        <v>735</v>
      </c>
      <c r="B37" s="262">
        <v>1</v>
      </c>
      <c r="C37" s="263" t="s">
        <v>498</v>
      </c>
      <c r="D37" s="331" t="s">
        <v>1054</v>
      </c>
      <c r="E37" s="257">
        <v>8179.61</v>
      </c>
      <c r="F37" s="263" t="s">
        <v>1055</v>
      </c>
      <c r="G37" s="388" t="s">
        <v>353</v>
      </c>
    </row>
    <row r="38" spans="1:7" ht="63.75" x14ac:dyDescent="0.2">
      <c r="A38" s="380"/>
      <c r="B38" s="264">
        <v>2</v>
      </c>
      <c r="C38" s="265" t="s">
        <v>499</v>
      </c>
      <c r="D38" s="266" t="s">
        <v>329</v>
      </c>
      <c r="E38" s="114">
        <v>0</v>
      </c>
      <c r="F38" s="267" t="s">
        <v>1056</v>
      </c>
      <c r="G38" s="389"/>
    </row>
    <row r="39" spans="1:7" x14ac:dyDescent="0.2">
      <c r="A39" s="380"/>
      <c r="B39" s="264">
        <v>3</v>
      </c>
      <c r="C39" s="265" t="s">
        <v>500</v>
      </c>
      <c r="D39" s="266" t="s">
        <v>329</v>
      </c>
      <c r="E39" s="114">
        <v>0</v>
      </c>
      <c r="F39" s="267" t="s">
        <v>1057</v>
      </c>
      <c r="G39" s="389"/>
    </row>
    <row r="40" spans="1:7" ht="38.25" x14ac:dyDescent="0.2">
      <c r="A40" s="380"/>
      <c r="B40" s="264">
        <v>4</v>
      </c>
      <c r="C40" s="265" t="s">
        <v>501</v>
      </c>
      <c r="D40" s="266" t="s">
        <v>329</v>
      </c>
      <c r="E40" s="114">
        <v>0</v>
      </c>
      <c r="F40" s="267" t="s">
        <v>1058</v>
      </c>
      <c r="G40" s="389"/>
    </row>
    <row r="41" spans="1:7" ht="25.5" customHeight="1" x14ac:dyDescent="0.2">
      <c r="A41" s="380"/>
      <c r="B41" s="268">
        <v>5</v>
      </c>
      <c r="C41" s="269" t="s">
        <v>502</v>
      </c>
      <c r="D41" s="266" t="s">
        <v>1049</v>
      </c>
      <c r="E41" s="103">
        <v>17080.91</v>
      </c>
      <c r="F41" s="270" t="s">
        <v>1059</v>
      </c>
      <c r="G41" s="389"/>
    </row>
    <row r="42" spans="1:7" ht="51" x14ac:dyDescent="0.2">
      <c r="A42" s="380"/>
      <c r="B42" s="264">
        <v>6</v>
      </c>
      <c r="C42" s="265" t="s">
        <v>503</v>
      </c>
      <c r="D42" s="266" t="s">
        <v>329</v>
      </c>
      <c r="E42" s="114">
        <v>0</v>
      </c>
      <c r="F42" s="267" t="s">
        <v>1060</v>
      </c>
      <c r="G42" s="389"/>
    </row>
    <row r="43" spans="1:7" ht="38.25" x14ac:dyDescent="0.2">
      <c r="A43" s="380"/>
      <c r="B43" s="264">
        <v>7</v>
      </c>
      <c r="C43" s="265" t="s">
        <v>504</v>
      </c>
      <c r="D43" s="266" t="s">
        <v>329</v>
      </c>
      <c r="E43" s="114">
        <v>0</v>
      </c>
      <c r="F43" s="267" t="s">
        <v>1061</v>
      </c>
      <c r="G43" s="389"/>
    </row>
    <row r="44" spans="1:7" ht="102" customHeight="1" x14ac:dyDescent="0.2">
      <c r="A44" s="380"/>
      <c r="B44" s="395">
        <v>8</v>
      </c>
      <c r="C44" s="397" t="s">
        <v>505</v>
      </c>
      <c r="D44" s="266" t="s">
        <v>1050</v>
      </c>
      <c r="E44" s="399">
        <v>361.29</v>
      </c>
      <c r="F44" s="397" t="s">
        <v>1062</v>
      </c>
      <c r="G44" s="389"/>
    </row>
    <row r="45" spans="1:7" x14ac:dyDescent="0.2">
      <c r="A45" s="380"/>
      <c r="B45" s="396"/>
      <c r="C45" s="398"/>
      <c r="D45" s="266" t="s">
        <v>1042</v>
      </c>
      <c r="E45" s="400"/>
      <c r="F45" s="398">
        <v>0</v>
      </c>
      <c r="G45" s="389"/>
    </row>
    <row r="46" spans="1:7" x14ac:dyDescent="0.2">
      <c r="A46" s="380"/>
      <c r="B46" s="264">
        <v>9</v>
      </c>
      <c r="C46" s="265" t="s">
        <v>506</v>
      </c>
      <c r="D46" s="266" t="s">
        <v>329</v>
      </c>
      <c r="E46" s="114">
        <v>0</v>
      </c>
      <c r="F46" s="267" t="s">
        <v>1063</v>
      </c>
      <c r="G46" s="389"/>
    </row>
    <row r="47" spans="1:7" ht="45" customHeight="1" x14ac:dyDescent="0.2">
      <c r="A47" s="380"/>
      <c r="B47" s="268">
        <v>10</v>
      </c>
      <c r="C47" s="269" t="s">
        <v>507</v>
      </c>
      <c r="D47" s="336" t="s">
        <v>1064</v>
      </c>
      <c r="E47" s="114">
        <v>196.22310399999998</v>
      </c>
      <c r="F47" s="269" t="s">
        <v>1065</v>
      </c>
      <c r="G47" s="389"/>
    </row>
    <row r="48" spans="1:7" ht="76.5" x14ac:dyDescent="0.2">
      <c r="A48" s="380"/>
      <c r="B48" s="264">
        <v>11</v>
      </c>
      <c r="C48" s="265" t="s">
        <v>508</v>
      </c>
      <c r="D48" s="266" t="s">
        <v>329</v>
      </c>
      <c r="E48" s="114">
        <v>0</v>
      </c>
      <c r="F48" s="267" t="s">
        <v>1066</v>
      </c>
      <c r="G48" s="389"/>
    </row>
    <row r="49" spans="1:7" ht="38.25" x14ac:dyDescent="0.2">
      <c r="A49" s="380"/>
      <c r="B49" s="264">
        <v>12</v>
      </c>
      <c r="C49" s="265" t="s">
        <v>509</v>
      </c>
      <c r="D49" s="266">
        <v>0</v>
      </c>
      <c r="E49" s="114">
        <v>0</v>
      </c>
      <c r="F49" s="267" t="s">
        <v>1067</v>
      </c>
      <c r="G49" s="389"/>
    </row>
    <row r="50" spans="1:7" x14ac:dyDescent="0.2">
      <c r="A50" s="380"/>
      <c r="B50" s="264">
        <v>13</v>
      </c>
      <c r="C50" s="80" t="s">
        <v>510</v>
      </c>
      <c r="D50" s="266" t="s">
        <v>329</v>
      </c>
      <c r="E50" s="114">
        <v>0</v>
      </c>
      <c r="F50" s="267" t="s">
        <v>1068</v>
      </c>
      <c r="G50" s="389"/>
    </row>
    <row r="51" spans="1:7" ht="25.5" x14ac:dyDescent="0.2">
      <c r="A51" s="380"/>
      <c r="B51" s="264">
        <v>14</v>
      </c>
      <c r="C51" s="80" t="s">
        <v>511</v>
      </c>
      <c r="D51" s="266" t="s">
        <v>329</v>
      </c>
      <c r="E51" s="96">
        <v>365563.35408351908</v>
      </c>
      <c r="F51" s="267" t="s">
        <v>1069</v>
      </c>
      <c r="G51" s="389"/>
    </row>
    <row r="52" spans="1:7" ht="25.5" customHeight="1" x14ac:dyDescent="0.2">
      <c r="A52" s="380"/>
      <c r="B52" s="395">
        <v>15</v>
      </c>
      <c r="C52" s="402" t="s">
        <v>512</v>
      </c>
      <c r="D52" s="266" t="s">
        <v>1043</v>
      </c>
      <c r="E52" s="383">
        <v>34602.379999999997</v>
      </c>
      <c r="F52" s="405" t="s">
        <v>1069</v>
      </c>
      <c r="G52" s="389"/>
    </row>
    <row r="53" spans="1:7" ht="25.5" customHeight="1" x14ac:dyDescent="0.2">
      <c r="A53" s="380"/>
      <c r="B53" s="401"/>
      <c r="C53" s="403"/>
      <c r="D53" s="266" t="s">
        <v>1045</v>
      </c>
      <c r="E53" s="384">
        <v>0</v>
      </c>
      <c r="F53" s="406">
        <v>0</v>
      </c>
      <c r="G53" s="317"/>
    </row>
    <row r="54" spans="1:7" ht="25.5" customHeight="1" x14ac:dyDescent="0.2">
      <c r="A54" s="380"/>
      <c r="B54" s="401"/>
      <c r="C54" s="403"/>
      <c r="D54" s="266">
        <v>0</v>
      </c>
      <c r="E54" s="384"/>
      <c r="F54" s="406"/>
      <c r="G54" s="317"/>
    </row>
    <row r="55" spans="1:7" ht="25.5" customHeight="1" x14ac:dyDescent="0.2">
      <c r="A55" s="380"/>
      <c r="B55" s="401"/>
      <c r="C55" s="403"/>
      <c r="D55" s="266" t="s">
        <v>1048</v>
      </c>
      <c r="E55" s="384">
        <v>0</v>
      </c>
      <c r="F55" s="406">
        <v>0</v>
      </c>
      <c r="G55" s="317"/>
    </row>
    <row r="56" spans="1:7" ht="25.5" customHeight="1" x14ac:dyDescent="0.2">
      <c r="A56" s="380"/>
      <c r="B56" s="401"/>
      <c r="C56" s="403"/>
      <c r="D56" s="266" t="s">
        <v>1051</v>
      </c>
      <c r="E56" s="384">
        <v>0</v>
      </c>
      <c r="F56" s="406">
        <v>0</v>
      </c>
      <c r="G56" s="317"/>
    </row>
    <row r="57" spans="1:7" ht="25.5" customHeight="1" x14ac:dyDescent="0.2">
      <c r="A57" s="380"/>
      <c r="B57" s="401"/>
      <c r="C57" s="403"/>
      <c r="D57" s="266" t="s">
        <v>954</v>
      </c>
      <c r="E57" s="384">
        <v>0</v>
      </c>
      <c r="F57" s="406">
        <v>0</v>
      </c>
      <c r="G57" s="317"/>
    </row>
    <row r="58" spans="1:7" ht="25.5" customHeight="1" x14ac:dyDescent="0.2">
      <c r="A58" s="380"/>
      <c r="B58" s="401"/>
      <c r="C58" s="403"/>
      <c r="D58" s="266" t="s">
        <v>997</v>
      </c>
      <c r="E58" s="384">
        <v>0</v>
      </c>
      <c r="F58" s="406">
        <v>0</v>
      </c>
      <c r="G58" s="317"/>
    </row>
    <row r="59" spans="1:7" ht="25.5" customHeight="1" x14ac:dyDescent="0.2">
      <c r="A59" s="380"/>
      <c r="B59" s="401"/>
      <c r="C59" s="403"/>
      <c r="D59" s="266" t="s">
        <v>1053</v>
      </c>
      <c r="E59" s="384">
        <v>0</v>
      </c>
      <c r="F59" s="406">
        <v>0</v>
      </c>
      <c r="G59" s="317"/>
    </row>
    <row r="60" spans="1:7" ht="25.5" customHeight="1" x14ac:dyDescent="0.2">
      <c r="A60" s="380"/>
      <c r="B60" s="396"/>
      <c r="C60" s="404"/>
      <c r="D60" s="266" t="s">
        <v>1046</v>
      </c>
      <c r="E60" s="385">
        <v>0</v>
      </c>
      <c r="F60" s="407">
        <v>0</v>
      </c>
      <c r="G60" s="317"/>
    </row>
    <row r="61" spans="1:7" ht="13.5" thickBot="1" x14ac:dyDescent="0.25">
      <c r="A61" s="390"/>
      <c r="B61" s="271"/>
      <c r="C61" s="272" t="s">
        <v>21</v>
      </c>
      <c r="D61" s="273" t="s">
        <v>22</v>
      </c>
      <c r="E61" s="274">
        <f>+SUM(E37:E52)</f>
        <v>425983.76718751912</v>
      </c>
      <c r="F61" s="275"/>
      <c r="G61" s="273" t="s">
        <v>22</v>
      </c>
    </row>
    <row r="62" spans="1:7" ht="13.5" thickTop="1" x14ac:dyDescent="0.2"/>
    <row r="63" spans="1:7" x14ac:dyDescent="0.2">
      <c r="C63" s="276"/>
      <c r="D63" s="277" t="s">
        <v>757</v>
      </c>
      <c r="E63" s="280">
        <f>+'[1]5'!$K$161</f>
        <v>447632.02368927788</v>
      </c>
    </row>
    <row r="64" spans="1:7" x14ac:dyDescent="0.2">
      <c r="C64" s="276"/>
      <c r="D64" s="277"/>
      <c r="E64" s="97">
        <f>+E63-E36</f>
        <v>0</v>
      </c>
    </row>
    <row r="65" spans="2:7" x14ac:dyDescent="0.2">
      <c r="D65" s="277" t="s">
        <v>756</v>
      </c>
      <c r="E65" s="96">
        <f>+'[2]3'!$D$56*1000+'[2]3'!$D$91*1000</f>
        <v>425983.76718751906</v>
      </c>
    </row>
    <row r="66" spans="2:7" x14ac:dyDescent="0.2">
      <c r="D66" s="50" t="s">
        <v>491</v>
      </c>
      <c r="E66" s="97">
        <f>+E61-E65</f>
        <v>0</v>
      </c>
    </row>
    <row r="67" spans="2:7" x14ac:dyDescent="0.2">
      <c r="D67" s="50"/>
      <c r="E67" s="113"/>
    </row>
    <row r="68" spans="2:7" s="243" customFormat="1" x14ac:dyDescent="0.2">
      <c r="B68" s="249" t="s">
        <v>23</v>
      </c>
      <c r="C68" s="175" t="s">
        <v>24</v>
      </c>
      <c r="D68" s="278"/>
      <c r="E68" s="250"/>
      <c r="F68" s="278"/>
      <c r="G68" s="251"/>
    </row>
    <row r="69" spans="2:7" s="243" customFormat="1" x14ac:dyDescent="0.2">
      <c r="B69" s="179" t="s">
        <v>11</v>
      </c>
      <c r="C69" s="115" t="s">
        <v>25</v>
      </c>
      <c r="E69" s="244"/>
      <c r="G69" s="252"/>
    </row>
    <row r="70" spans="2:7" s="243" customFormat="1" x14ac:dyDescent="0.2">
      <c r="B70" s="179" t="s">
        <v>12</v>
      </c>
      <c r="C70" s="115" t="s">
        <v>513</v>
      </c>
      <c r="E70" s="244"/>
      <c r="G70" s="252"/>
    </row>
    <row r="71" spans="2:7" s="243" customFormat="1" x14ac:dyDescent="0.2">
      <c r="B71" s="179" t="s">
        <v>13</v>
      </c>
      <c r="C71" s="115" t="s">
        <v>514</v>
      </c>
      <c r="E71" s="244"/>
      <c r="G71" s="252"/>
    </row>
    <row r="72" spans="2:7" s="243" customFormat="1" x14ac:dyDescent="0.2">
      <c r="B72" s="179" t="s">
        <v>14</v>
      </c>
      <c r="C72" s="115" t="s">
        <v>515</v>
      </c>
      <c r="E72" s="244"/>
      <c r="G72" s="252"/>
    </row>
    <row r="73" spans="2:7" s="243" customFormat="1" x14ac:dyDescent="0.2">
      <c r="B73" s="179" t="s">
        <v>15</v>
      </c>
      <c r="C73" s="115" t="s">
        <v>516</v>
      </c>
      <c r="E73" s="244"/>
      <c r="G73" s="252"/>
    </row>
    <row r="74" spans="2:7" s="243" customFormat="1" x14ac:dyDescent="0.2">
      <c r="B74" s="183" t="s">
        <v>16</v>
      </c>
      <c r="C74" s="185" t="s">
        <v>354</v>
      </c>
      <c r="D74" s="279"/>
      <c r="E74" s="253"/>
      <c r="F74" s="279"/>
      <c r="G74" s="254"/>
    </row>
  </sheetData>
  <mergeCells count="13">
    <mergeCell ref="E1:G1"/>
    <mergeCell ref="G37:G52"/>
    <mergeCell ref="A37:A61"/>
    <mergeCell ref="A9:A36"/>
    <mergeCell ref="G9:G35"/>
    <mergeCell ref="B44:B45"/>
    <mergeCell ref="C44:C45"/>
    <mergeCell ref="E44:E45"/>
    <mergeCell ref="F44:F45"/>
    <mergeCell ref="B52:B60"/>
    <mergeCell ref="C52:C60"/>
    <mergeCell ref="E52:E60"/>
    <mergeCell ref="F52:F60"/>
  </mergeCells>
  <pageMargins left="0.7" right="0.7" top="0.75" bottom="0.75" header="0.3" footer="0.3"/>
  <pageSetup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D81FB-8EEE-4480-928B-BAC083F46BDD}">
  <sheetPr codeName="Sheet7">
    <tabColor rgb="FF92D050"/>
  </sheetPr>
  <dimension ref="A1:BK503"/>
  <sheetViews>
    <sheetView tabSelected="1" zoomScale="85" zoomScaleNormal="85" workbookViewId="0">
      <pane xSplit="5" ySplit="7" topLeftCell="F8" activePane="bottomRight" state="frozen"/>
      <selection pane="topRight" activeCell="F1" sqref="F1"/>
      <selection pane="bottomLeft" activeCell="A8" sqref="A8"/>
      <selection pane="bottomRight" activeCell="H19" sqref="H19"/>
    </sheetView>
  </sheetViews>
  <sheetFormatPr defaultColWidth="9.140625" defaultRowHeight="12.75" outlineLevelCol="1" x14ac:dyDescent="0.2"/>
  <cols>
    <col min="1" max="1" width="3.5703125" style="115" customWidth="1"/>
    <col min="2" max="2" width="24" style="115" customWidth="1"/>
    <col min="3" max="3" width="4" style="115" customWidth="1"/>
    <col min="4" max="4" width="22.140625" style="116" customWidth="1"/>
    <col min="5" max="5" width="28" style="115" customWidth="1"/>
    <col min="6" max="6" width="21" style="115" customWidth="1"/>
    <col min="7" max="7" width="12.28515625" style="117" customWidth="1"/>
    <col min="8" max="9" width="12.28515625" style="117" bestFit="1" customWidth="1"/>
    <col min="10" max="10" width="12.28515625" style="117" hidden="1" customWidth="1" outlineLevel="1"/>
    <col min="11" max="11" width="12.28515625" style="117" hidden="1" customWidth="1" outlineLevel="1" collapsed="1"/>
    <col min="12" max="12" width="11.28515625" style="117" hidden="1" customWidth="1" outlineLevel="1"/>
    <col min="13" max="13" width="9.28515625" style="117" bestFit="1" customWidth="1" collapsed="1"/>
    <col min="14" max="14" width="9.28515625" style="117" hidden="1" customWidth="1" outlineLevel="1"/>
    <col min="15" max="15" width="9.28515625" style="117" bestFit="1" customWidth="1" collapsed="1"/>
    <col min="16" max="16" width="9.28515625" style="117" hidden="1" customWidth="1" outlineLevel="1"/>
    <col min="17" max="17" width="9.28515625" style="117" bestFit="1" customWidth="1" collapsed="1"/>
    <col min="18" max="18" width="9.28515625" style="117" bestFit="1" customWidth="1"/>
    <col min="19" max="19" width="10.42578125" style="117" customWidth="1"/>
    <col min="20" max="22" width="9.28515625" style="117" bestFit="1" customWidth="1"/>
    <col min="23" max="25" width="9.28515625" style="117" customWidth="1"/>
    <col min="26" max="26" width="9.28515625" style="117" hidden="1" customWidth="1" outlineLevel="1"/>
    <col min="27" max="27" width="9.28515625" style="117" bestFit="1" customWidth="1" collapsed="1"/>
    <col min="28" max="28" width="10.5703125" style="117" customWidth="1"/>
    <col min="29" max="31" width="9.140625" style="117" hidden="1" customWidth="1" outlineLevel="1"/>
    <col min="32" max="32" width="9.140625" style="117" customWidth="1" collapsed="1"/>
    <col min="33" max="33" width="9.140625" style="117" customWidth="1"/>
    <col min="34" max="34" width="11.140625" style="117" bestFit="1" customWidth="1"/>
    <col min="35" max="35" width="9.28515625" style="117" hidden="1" customWidth="1" outlineLevel="1"/>
    <col min="36" max="36" width="9.140625" style="117" customWidth="1" collapsed="1"/>
    <col min="37" max="39" width="9.140625" style="117" hidden="1" customWidth="1" outlineLevel="1"/>
    <col min="40" max="40" width="13.5703125" style="117" customWidth="1" collapsed="1"/>
    <col min="41" max="41" width="17.85546875" style="115" customWidth="1"/>
    <col min="42" max="42" width="3.5703125" style="115" customWidth="1"/>
    <col min="43" max="43" width="9.140625" style="115"/>
    <col min="44" max="44" width="53.7109375" style="115" bestFit="1" customWidth="1"/>
    <col min="45" max="45" width="9.140625" style="115"/>
    <col min="46" max="46" width="25.140625" style="115" hidden="1" customWidth="1"/>
    <col min="47" max="47" width="16.7109375" style="117" customWidth="1"/>
    <col min="48" max="48" width="11.85546875" style="117" bestFit="1" customWidth="1"/>
    <col min="49" max="16384" width="9.140625" style="115"/>
  </cols>
  <sheetData>
    <row r="1" spans="1:63" ht="25.5" x14ac:dyDescent="0.2">
      <c r="AR1" s="118" t="s">
        <v>355</v>
      </c>
    </row>
    <row r="2" spans="1:63" x14ac:dyDescent="0.2">
      <c r="B2" s="119"/>
      <c r="C2" s="119"/>
    </row>
    <row r="3" spans="1:63" x14ac:dyDescent="0.2">
      <c r="B3" s="4" t="s">
        <v>1</v>
      </c>
      <c r="C3" s="119"/>
    </row>
    <row r="4" spans="1:63" x14ac:dyDescent="0.2">
      <c r="B4" s="4" t="s">
        <v>356</v>
      </c>
      <c r="C4" s="119"/>
    </row>
    <row r="6" spans="1:63" ht="25.5" customHeight="1" x14ac:dyDescent="0.2">
      <c r="B6" s="120" t="s">
        <v>357</v>
      </c>
      <c r="C6" s="121"/>
      <c r="D6" s="458" t="s">
        <v>358</v>
      </c>
      <c r="E6" s="459"/>
      <c r="F6" s="122" t="s">
        <v>518</v>
      </c>
      <c r="G6" s="123" t="s">
        <v>477</v>
      </c>
      <c r="H6" s="124" t="s">
        <v>784</v>
      </c>
      <c r="I6" s="124" t="s">
        <v>785</v>
      </c>
      <c r="J6" s="124" t="s">
        <v>786</v>
      </c>
      <c r="K6" s="123" t="s">
        <v>6</v>
      </c>
      <c r="L6" s="123" t="s">
        <v>7</v>
      </c>
      <c r="M6" s="123" t="s">
        <v>8</v>
      </c>
      <c r="N6" s="123" t="s">
        <v>478</v>
      </c>
      <c r="O6" s="123" t="s">
        <v>479</v>
      </c>
      <c r="P6" s="123" t="s">
        <v>480</v>
      </c>
      <c r="Q6" s="123" t="s">
        <v>481</v>
      </c>
      <c r="R6" s="123" t="s">
        <v>482</v>
      </c>
      <c r="S6" s="123" t="s">
        <v>483</v>
      </c>
      <c r="T6" s="123" t="s">
        <v>484</v>
      </c>
      <c r="U6" s="123" t="s">
        <v>485</v>
      </c>
      <c r="V6" s="123" t="s">
        <v>486</v>
      </c>
      <c r="W6" s="123" t="s">
        <v>487</v>
      </c>
      <c r="X6" s="123" t="s">
        <v>488</v>
      </c>
      <c r="Y6" s="123" t="s">
        <v>489</v>
      </c>
      <c r="Z6" s="123" t="s">
        <v>769</v>
      </c>
      <c r="AA6" s="123" t="s">
        <v>770</v>
      </c>
      <c r="AB6" s="123" t="s">
        <v>771</v>
      </c>
      <c r="AC6" s="123" t="s">
        <v>772</v>
      </c>
      <c r="AD6" s="123" t="s">
        <v>773</v>
      </c>
      <c r="AE6" s="123" t="s">
        <v>774</v>
      </c>
      <c r="AF6" s="123" t="s">
        <v>776</v>
      </c>
      <c r="AG6" s="123" t="s">
        <v>777</v>
      </c>
      <c r="AH6" s="123" t="s">
        <v>778</v>
      </c>
      <c r="AI6" s="123" t="s">
        <v>779</v>
      </c>
      <c r="AJ6" s="123" t="s">
        <v>780</v>
      </c>
      <c r="AK6" s="123" t="s">
        <v>781</v>
      </c>
      <c r="AL6" s="123" t="s">
        <v>782</v>
      </c>
      <c r="AM6" s="123" t="s">
        <v>783</v>
      </c>
      <c r="AN6" s="123" t="s">
        <v>9</v>
      </c>
      <c r="AO6" s="120" t="s">
        <v>10</v>
      </c>
      <c r="AQ6" s="120" t="s">
        <v>519</v>
      </c>
      <c r="AR6" s="120" t="s">
        <v>520</v>
      </c>
      <c r="AU6" s="124" t="s">
        <v>521</v>
      </c>
      <c r="AV6" s="123" t="s">
        <v>497</v>
      </c>
    </row>
    <row r="7" spans="1:63" x14ac:dyDescent="0.2">
      <c r="B7" s="125" t="s">
        <v>11</v>
      </c>
      <c r="C7" s="126"/>
      <c r="D7" s="460" t="s">
        <v>12</v>
      </c>
      <c r="E7" s="461"/>
      <c r="F7" s="127" t="s">
        <v>13</v>
      </c>
      <c r="G7" s="128" t="s">
        <v>14</v>
      </c>
      <c r="H7" s="329"/>
      <c r="I7" s="329"/>
      <c r="J7" s="329"/>
      <c r="K7" s="462" t="s">
        <v>15</v>
      </c>
      <c r="L7" s="463"/>
      <c r="M7" s="463"/>
      <c r="N7" s="463"/>
      <c r="O7" s="463"/>
      <c r="P7" s="463"/>
      <c r="Q7" s="463"/>
      <c r="R7" s="463"/>
      <c r="S7" s="463"/>
      <c r="T7" s="463"/>
      <c r="U7" s="463"/>
      <c r="V7" s="463"/>
      <c r="W7" s="463"/>
      <c r="X7" s="463"/>
      <c r="Y7" s="463"/>
      <c r="Z7" s="463"/>
      <c r="AA7" s="463"/>
      <c r="AB7" s="463"/>
      <c r="AC7" s="463"/>
      <c r="AD7" s="463"/>
      <c r="AE7" s="463"/>
      <c r="AF7" s="463"/>
      <c r="AG7" s="463"/>
      <c r="AH7" s="463"/>
      <c r="AI7" s="463"/>
      <c r="AJ7" s="463"/>
      <c r="AK7" s="463"/>
      <c r="AL7" s="463"/>
      <c r="AM7" s="463"/>
      <c r="AN7" s="128" t="s">
        <v>16</v>
      </c>
      <c r="AO7" s="120" t="s">
        <v>17</v>
      </c>
      <c r="AQ7" s="120" t="s">
        <v>18</v>
      </c>
      <c r="AR7" s="120" t="s">
        <v>19</v>
      </c>
      <c r="AU7" s="123" t="s">
        <v>20</v>
      </c>
      <c r="AV7" s="123" t="s">
        <v>522</v>
      </c>
    </row>
    <row r="8" spans="1:63" s="129" customFormat="1" ht="12.75" customHeight="1" x14ac:dyDescent="0.25">
      <c r="A8" s="356" t="s">
        <v>730</v>
      </c>
      <c r="B8" s="413" t="s">
        <v>359</v>
      </c>
      <c r="D8" s="130" t="s">
        <v>700</v>
      </c>
      <c r="E8" s="131" t="s">
        <v>701</v>
      </c>
      <c r="F8" s="332" t="s">
        <v>912</v>
      </c>
      <c r="G8" s="333">
        <v>1319160.006510556</v>
      </c>
      <c r="H8" s="333">
        <v>-111650.79999999999</v>
      </c>
      <c r="I8" s="333">
        <v>9255.6689583333336</v>
      </c>
      <c r="J8" s="333">
        <v>0</v>
      </c>
      <c r="K8" s="333">
        <v>0</v>
      </c>
      <c r="L8" s="333">
        <v>0</v>
      </c>
      <c r="M8" s="333">
        <v>-301.40999999999997</v>
      </c>
      <c r="N8" s="333">
        <v>0</v>
      </c>
      <c r="O8" s="333">
        <v>0</v>
      </c>
      <c r="P8" s="333">
        <v>0</v>
      </c>
      <c r="Q8" s="333">
        <v>0</v>
      </c>
      <c r="R8" s="333">
        <v>-6708.04</v>
      </c>
      <c r="S8" s="333">
        <v>0</v>
      </c>
      <c r="T8" s="333">
        <v>-158787.08000000002</v>
      </c>
      <c r="U8" s="333">
        <v>-2757.5316033413164</v>
      </c>
      <c r="V8" s="333">
        <v>0</v>
      </c>
      <c r="W8" s="333">
        <v>-8693.3600000000079</v>
      </c>
      <c r="X8" s="333">
        <v>-7200</v>
      </c>
      <c r="Y8" s="333">
        <v>0</v>
      </c>
      <c r="Z8" s="333">
        <v>0</v>
      </c>
      <c r="AA8" s="333">
        <v>-219.50000000000006</v>
      </c>
      <c r="AB8" s="333">
        <v>-18.619999999999997</v>
      </c>
      <c r="AC8" s="333">
        <v>0</v>
      </c>
      <c r="AD8" s="333">
        <v>0</v>
      </c>
      <c r="AE8" s="333">
        <v>0</v>
      </c>
      <c r="AF8" s="333">
        <v>-2518.7800000000002</v>
      </c>
      <c r="AG8" s="333">
        <v>-1943.67</v>
      </c>
      <c r="AH8" s="333">
        <v>1481.63</v>
      </c>
      <c r="AI8" s="333">
        <v>0</v>
      </c>
      <c r="AJ8" s="333">
        <v>-118.92000000001281</v>
      </c>
      <c r="AK8" s="333">
        <v>0</v>
      </c>
      <c r="AL8" s="333">
        <v>0</v>
      </c>
      <c r="AM8" s="333">
        <v>0</v>
      </c>
      <c r="AN8" s="133">
        <f t="shared" ref="AN8:AN27" si="0">+SUM(G8:AM8)</f>
        <v>1028979.5938655478</v>
      </c>
      <c r="AO8" s="414" t="s">
        <v>360</v>
      </c>
      <c r="AQ8" s="209" t="s">
        <v>784</v>
      </c>
      <c r="AR8" s="210" t="s">
        <v>821</v>
      </c>
      <c r="AT8" s="134" t="s">
        <v>788</v>
      </c>
      <c r="AU8" s="133">
        <f>+SUMIFS('[1]6'!$Y$163:$CF$163,'[1]6'!$Y$2:$CF$2,$AT8)</f>
        <v>1028979.5938655478</v>
      </c>
      <c r="AV8" s="133">
        <f>+AN8-AU8</f>
        <v>0</v>
      </c>
      <c r="AX8" s="135" t="s">
        <v>535</v>
      </c>
      <c r="AY8" s="136"/>
      <c r="AZ8" s="136"/>
      <c r="BA8" s="136"/>
      <c r="BB8" s="136"/>
      <c r="BC8" s="136"/>
      <c r="BD8" s="136"/>
      <c r="BE8" s="136"/>
      <c r="BF8" s="136"/>
      <c r="BG8" s="136"/>
      <c r="BH8" s="136"/>
      <c r="BI8" s="136"/>
      <c r="BJ8" s="136"/>
      <c r="BK8" s="136"/>
    </row>
    <row r="9" spans="1:63" s="129" customFormat="1" ht="15" x14ac:dyDescent="0.25">
      <c r="A9" s="356"/>
      <c r="B9" s="413"/>
      <c r="D9" s="130" t="s">
        <v>700</v>
      </c>
      <c r="E9" s="131" t="s">
        <v>702</v>
      </c>
      <c r="F9" s="132">
        <v>0</v>
      </c>
      <c r="G9" s="333">
        <v>0</v>
      </c>
      <c r="H9" s="333">
        <v>0</v>
      </c>
      <c r="I9" s="333">
        <v>0</v>
      </c>
      <c r="J9" s="333">
        <v>0</v>
      </c>
      <c r="K9" s="333">
        <v>0</v>
      </c>
      <c r="L9" s="333">
        <v>0</v>
      </c>
      <c r="M9" s="333">
        <v>0</v>
      </c>
      <c r="N9" s="333">
        <v>0</v>
      </c>
      <c r="O9" s="333">
        <v>0</v>
      </c>
      <c r="P9" s="333">
        <v>0</v>
      </c>
      <c r="Q9" s="333">
        <v>0</v>
      </c>
      <c r="R9" s="333">
        <v>0</v>
      </c>
      <c r="S9" s="333">
        <v>0</v>
      </c>
      <c r="T9" s="333">
        <v>0</v>
      </c>
      <c r="U9" s="333">
        <v>0</v>
      </c>
      <c r="V9" s="333">
        <v>0</v>
      </c>
      <c r="W9" s="333">
        <v>0</v>
      </c>
      <c r="X9" s="333">
        <v>0</v>
      </c>
      <c r="Y9" s="333">
        <v>0</v>
      </c>
      <c r="Z9" s="333">
        <v>0</v>
      </c>
      <c r="AA9" s="333">
        <v>0</v>
      </c>
      <c r="AB9" s="333">
        <v>0</v>
      </c>
      <c r="AC9" s="333">
        <v>0</v>
      </c>
      <c r="AD9" s="333">
        <v>0</v>
      </c>
      <c r="AE9" s="333">
        <v>0</v>
      </c>
      <c r="AF9" s="333">
        <v>0</v>
      </c>
      <c r="AG9" s="333">
        <v>0</v>
      </c>
      <c r="AH9" s="333">
        <v>0</v>
      </c>
      <c r="AI9" s="333">
        <v>0</v>
      </c>
      <c r="AJ9" s="333">
        <v>0</v>
      </c>
      <c r="AK9" s="333">
        <v>0</v>
      </c>
      <c r="AL9" s="333">
        <v>0</v>
      </c>
      <c r="AM9" s="333">
        <v>0</v>
      </c>
      <c r="AN9" s="133">
        <f t="shared" si="0"/>
        <v>0</v>
      </c>
      <c r="AO9" s="415"/>
      <c r="AQ9" s="209" t="s">
        <v>785</v>
      </c>
      <c r="AR9" s="210" t="s">
        <v>822</v>
      </c>
      <c r="AT9" s="134" t="s">
        <v>789</v>
      </c>
      <c r="AU9" s="133">
        <f>+SUMIFS('[1]6'!$Y$163:$CF$163,'[1]6'!$Y$2:$CF$2,$AT9)</f>
        <v>0</v>
      </c>
      <c r="AV9" s="133">
        <f t="shared" ref="AV9:AV27" si="1">+AN9-AU9</f>
        <v>0</v>
      </c>
      <c r="AY9" s="135" t="s">
        <v>535</v>
      </c>
      <c r="AZ9" s="135" t="s">
        <v>535</v>
      </c>
      <c r="BA9" s="135" t="s">
        <v>535</v>
      </c>
      <c r="BB9" s="135" t="s">
        <v>535</v>
      </c>
      <c r="BC9" s="135" t="s">
        <v>535</v>
      </c>
      <c r="BD9" s="135" t="s">
        <v>535</v>
      </c>
      <c r="BE9" s="135" t="s">
        <v>535</v>
      </c>
      <c r="BF9" s="135" t="s">
        <v>535</v>
      </c>
      <c r="BG9" s="135" t="s">
        <v>535</v>
      </c>
      <c r="BH9" s="135" t="s">
        <v>535</v>
      </c>
      <c r="BI9" s="135" t="s">
        <v>535</v>
      </c>
      <c r="BJ9" s="135" t="s">
        <v>535</v>
      </c>
      <c r="BK9" s="135" t="s">
        <v>535</v>
      </c>
    </row>
    <row r="10" spans="1:63" s="129" customFormat="1" ht="15" x14ac:dyDescent="0.25">
      <c r="A10" s="356"/>
      <c r="B10" s="413"/>
      <c r="D10" s="130" t="s">
        <v>700</v>
      </c>
      <c r="E10" s="131" t="s">
        <v>703</v>
      </c>
      <c r="F10" s="132">
        <v>0</v>
      </c>
      <c r="G10" s="333">
        <v>0</v>
      </c>
      <c r="H10" s="333">
        <v>0</v>
      </c>
      <c r="I10" s="333">
        <v>0</v>
      </c>
      <c r="J10" s="333">
        <v>0</v>
      </c>
      <c r="K10" s="333">
        <v>0</v>
      </c>
      <c r="L10" s="333">
        <v>0</v>
      </c>
      <c r="M10" s="333">
        <v>0</v>
      </c>
      <c r="N10" s="333">
        <v>0</v>
      </c>
      <c r="O10" s="333">
        <v>0</v>
      </c>
      <c r="P10" s="333">
        <v>0</v>
      </c>
      <c r="Q10" s="333">
        <v>0</v>
      </c>
      <c r="R10" s="333">
        <v>0</v>
      </c>
      <c r="S10" s="333">
        <v>0</v>
      </c>
      <c r="T10" s="333">
        <v>0</v>
      </c>
      <c r="U10" s="333">
        <v>0</v>
      </c>
      <c r="V10" s="333">
        <v>0</v>
      </c>
      <c r="W10" s="333">
        <v>0</v>
      </c>
      <c r="X10" s="333">
        <v>0</v>
      </c>
      <c r="Y10" s="333">
        <v>0</v>
      </c>
      <c r="Z10" s="333">
        <v>0</v>
      </c>
      <c r="AA10" s="333">
        <v>0</v>
      </c>
      <c r="AB10" s="333">
        <v>0</v>
      </c>
      <c r="AC10" s="333">
        <v>0</v>
      </c>
      <c r="AD10" s="333">
        <v>0</v>
      </c>
      <c r="AE10" s="333">
        <v>0</v>
      </c>
      <c r="AF10" s="333">
        <v>0</v>
      </c>
      <c r="AG10" s="333">
        <v>0</v>
      </c>
      <c r="AH10" s="333">
        <v>0</v>
      </c>
      <c r="AI10" s="333">
        <v>0</v>
      </c>
      <c r="AJ10" s="333">
        <v>0</v>
      </c>
      <c r="AK10" s="333">
        <v>0</v>
      </c>
      <c r="AL10" s="333">
        <v>0</v>
      </c>
      <c r="AM10" s="333">
        <v>0</v>
      </c>
      <c r="AN10" s="133">
        <f t="shared" si="0"/>
        <v>0</v>
      </c>
      <c r="AO10" s="415"/>
      <c r="AQ10" s="209" t="s">
        <v>786</v>
      </c>
      <c r="AR10" s="210" t="s">
        <v>820</v>
      </c>
      <c r="AT10" s="134" t="s">
        <v>790</v>
      </c>
      <c r="AU10" s="133">
        <f>+SUMIFS('[1]6'!$Y$163:$CF$163,'[1]6'!$Y$2:$CF$2,$AT10)</f>
        <v>0</v>
      </c>
      <c r="AV10" s="133">
        <f t="shared" si="1"/>
        <v>0</v>
      </c>
      <c r="AX10" s="135" t="s">
        <v>535</v>
      </c>
      <c r="AY10" s="135" t="s">
        <v>535</v>
      </c>
      <c r="AZ10" s="135" t="s">
        <v>535</v>
      </c>
      <c r="BA10" s="135" t="s">
        <v>535</v>
      </c>
      <c r="BB10" s="135" t="s">
        <v>535</v>
      </c>
      <c r="BC10" s="135" t="s">
        <v>535</v>
      </c>
      <c r="BD10" s="135" t="s">
        <v>535</v>
      </c>
      <c r="BE10" s="135" t="s">
        <v>535</v>
      </c>
      <c r="BF10" s="135" t="s">
        <v>535</v>
      </c>
      <c r="BG10" s="135" t="s">
        <v>535</v>
      </c>
      <c r="BH10" s="135" t="s">
        <v>535</v>
      </c>
      <c r="BI10" s="135" t="s">
        <v>535</v>
      </c>
      <c r="BJ10" s="135" t="s">
        <v>535</v>
      </c>
      <c r="BK10" s="135" t="s">
        <v>535</v>
      </c>
    </row>
    <row r="11" spans="1:63" s="129" customFormat="1" ht="15" x14ac:dyDescent="0.25">
      <c r="A11" s="356"/>
      <c r="B11" s="413"/>
      <c r="D11" s="130" t="s">
        <v>700</v>
      </c>
      <c r="E11" s="131" t="s">
        <v>704</v>
      </c>
      <c r="F11" s="132">
        <v>0</v>
      </c>
      <c r="G11" s="333">
        <v>0</v>
      </c>
      <c r="H11" s="333">
        <v>0</v>
      </c>
      <c r="I11" s="333">
        <v>0</v>
      </c>
      <c r="J11" s="333">
        <v>0</v>
      </c>
      <c r="K11" s="333">
        <v>0</v>
      </c>
      <c r="L11" s="333">
        <v>0</v>
      </c>
      <c r="M11" s="333">
        <v>0</v>
      </c>
      <c r="N11" s="333">
        <v>0</v>
      </c>
      <c r="O11" s="333">
        <v>0</v>
      </c>
      <c r="P11" s="333">
        <v>0</v>
      </c>
      <c r="Q11" s="333">
        <v>0</v>
      </c>
      <c r="R11" s="333">
        <v>0</v>
      </c>
      <c r="S11" s="333">
        <v>0</v>
      </c>
      <c r="T11" s="333">
        <v>0</v>
      </c>
      <c r="U11" s="333">
        <v>0</v>
      </c>
      <c r="V11" s="333">
        <v>0</v>
      </c>
      <c r="W11" s="333">
        <v>0</v>
      </c>
      <c r="X11" s="333">
        <v>0</v>
      </c>
      <c r="Y11" s="333">
        <v>0</v>
      </c>
      <c r="Z11" s="333">
        <v>0</v>
      </c>
      <c r="AA11" s="333">
        <v>0</v>
      </c>
      <c r="AB11" s="333">
        <v>0</v>
      </c>
      <c r="AC11" s="333">
        <v>0</v>
      </c>
      <c r="AD11" s="333">
        <v>0</v>
      </c>
      <c r="AE11" s="333">
        <v>0</v>
      </c>
      <c r="AF11" s="333">
        <v>0</v>
      </c>
      <c r="AG11" s="333">
        <v>0</v>
      </c>
      <c r="AH11" s="333">
        <v>0</v>
      </c>
      <c r="AI11" s="333">
        <v>0</v>
      </c>
      <c r="AJ11" s="333">
        <v>0</v>
      </c>
      <c r="AK11" s="333">
        <v>0</v>
      </c>
      <c r="AL11" s="333">
        <v>0</v>
      </c>
      <c r="AM11" s="333">
        <v>0</v>
      </c>
      <c r="AN11" s="133">
        <f t="shared" si="0"/>
        <v>0</v>
      </c>
      <c r="AO11" s="415"/>
      <c r="AQ11" s="209">
        <v>0</v>
      </c>
      <c r="AR11" s="196">
        <v>0</v>
      </c>
      <c r="AT11" s="134" t="s">
        <v>791</v>
      </c>
      <c r="AU11" s="133">
        <f>+SUMIFS('[1]6'!$Y$163:$CF$163,'[1]6'!$Y$2:$CF$2,$AT11)</f>
        <v>0</v>
      </c>
      <c r="AV11" s="133">
        <f t="shared" si="1"/>
        <v>0</v>
      </c>
      <c r="AX11" s="135" t="s">
        <v>535</v>
      </c>
      <c r="AY11" s="135" t="s">
        <v>535</v>
      </c>
      <c r="AZ11" s="135" t="s">
        <v>535</v>
      </c>
      <c r="BA11" s="135" t="s">
        <v>535</v>
      </c>
      <c r="BB11" s="135" t="s">
        <v>535</v>
      </c>
      <c r="BC11" s="135" t="s">
        <v>535</v>
      </c>
      <c r="BD11" s="135" t="s">
        <v>535</v>
      </c>
      <c r="BE11" s="135" t="s">
        <v>535</v>
      </c>
      <c r="BF11" s="135" t="s">
        <v>535</v>
      </c>
      <c r="BG11" s="135" t="s">
        <v>535</v>
      </c>
      <c r="BH11" s="135" t="s">
        <v>535</v>
      </c>
      <c r="BI11" s="135" t="s">
        <v>535</v>
      </c>
      <c r="BJ11" s="135" t="s">
        <v>535</v>
      </c>
      <c r="BK11" s="135" t="s">
        <v>535</v>
      </c>
    </row>
    <row r="12" spans="1:63" s="129" customFormat="1" ht="25.5" x14ac:dyDescent="0.25">
      <c r="A12" s="356"/>
      <c r="B12" s="413"/>
      <c r="D12" s="130" t="s">
        <v>705</v>
      </c>
      <c r="E12" s="137" t="s">
        <v>361</v>
      </c>
      <c r="F12" s="132" t="s">
        <v>912</v>
      </c>
      <c r="G12" s="333">
        <v>7412.76</v>
      </c>
      <c r="H12" s="333">
        <v>0</v>
      </c>
      <c r="I12" s="333">
        <v>1444.2946666666664</v>
      </c>
      <c r="J12" s="333">
        <v>0</v>
      </c>
      <c r="K12" s="333">
        <v>0</v>
      </c>
      <c r="L12" s="333">
        <v>0</v>
      </c>
      <c r="M12" s="333">
        <v>0</v>
      </c>
      <c r="N12" s="333">
        <v>0</v>
      </c>
      <c r="O12" s="333">
        <v>0</v>
      </c>
      <c r="P12" s="333">
        <v>0</v>
      </c>
      <c r="Q12" s="333">
        <v>0</v>
      </c>
      <c r="R12" s="333">
        <v>6708.04</v>
      </c>
      <c r="S12" s="333">
        <v>0</v>
      </c>
      <c r="T12" s="333">
        <v>94775.28</v>
      </c>
      <c r="U12" s="333">
        <v>1769.7266075954842</v>
      </c>
      <c r="V12" s="333">
        <v>0</v>
      </c>
      <c r="W12" s="333">
        <v>8693.3600000000079</v>
      </c>
      <c r="X12" s="333">
        <v>2500</v>
      </c>
      <c r="Y12" s="333">
        <v>0</v>
      </c>
      <c r="Z12" s="333">
        <v>0</v>
      </c>
      <c r="AA12" s="333">
        <v>253.18999999999994</v>
      </c>
      <c r="AB12" s="333">
        <v>18.619999999999997</v>
      </c>
      <c r="AC12" s="333">
        <v>0</v>
      </c>
      <c r="AD12" s="333">
        <v>0</v>
      </c>
      <c r="AE12" s="333">
        <v>0</v>
      </c>
      <c r="AF12" s="333">
        <v>2518.7800000000002</v>
      </c>
      <c r="AG12" s="333">
        <v>0</v>
      </c>
      <c r="AH12" s="333">
        <v>0</v>
      </c>
      <c r="AI12" s="333">
        <v>0</v>
      </c>
      <c r="AJ12" s="333">
        <v>0</v>
      </c>
      <c r="AK12" s="333">
        <v>0</v>
      </c>
      <c r="AL12" s="333">
        <v>0</v>
      </c>
      <c r="AM12" s="333">
        <v>0</v>
      </c>
      <c r="AN12" s="133">
        <f t="shared" si="0"/>
        <v>126094.05127426216</v>
      </c>
      <c r="AO12" s="415"/>
      <c r="AQ12" s="209">
        <v>0</v>
      </c>
      <c r="AR12" s="196">
        <v>0</v>
      </c>
      <c r="AT12" s="134" t="s">
        <v>792</v>
      </c>
      <c r="AU12" s="133">
        <f>+SUMIFS('[1]6'!$Y$163:$CF$163,'[1]6'!$Y$2:$CF$2,$AT12)</f>
        <v>126094.05127426215</v>
      </c>
      <c r="AV12" s="133">
        <f>+AN12-AU12</f>
        <v>0</v>
      </c>
      <c r="AX12" s="135" t="s">
        <v>535</v>
      </c>
      <c r="AY12" s="135" t="s">
        <v>535</v>
      </c>
      <c r="AZ12" s="135" t="s">
        <v>535</v>
      </c>
      <c r="BA12" s="135" t="s">
        <v>535</v>
      </c>
      <c r="BB12" s="135" t="s">
        <v>535</v>
      </c>
      <c r="BC12" s="135" t="s">
        <v>535</v>
      </c>
      <c r="BD12" s="135" t="s">
        <v>535</v>
      </c>
      <c r="BE12" s="135" t="s">
        <v>535</v>
      </c>
      <c r="BF12" s="135" t="s">
        <v>535</v>
      </c>
      <c r="BG12" s="135" t="s">
        <v>535</v>
      </c>
      <c r="BH12" s="135" t="s">
        <v>535</v>
      </c>
      <c r="BI12" s="135" t="s">
        <v>535</v>
      </c>
      <c r="BJ12" s="135" t="s">
        <v>535</v>
      </c>
      <c r="BK12" s="135" t="s">
        <v>535</v>
      </c>
    </row>
    <row r="13" spans="1:63" s="129" customFormat="1" x14ac:dyDescent="0.2">
      <c r="A13" s="356"/>
      <c r="B13" s="413"/>
      <c r="D13" s="130" t="s">
        <v>705</v>
      </c>
      <c r="E13" s="137" t="s">
        <v>362</v>
      </c>
      <c r="F13" s="132">
        <v>0</v>
      </c>
      <c r="G13" s="333">
        <v>0</v>
      </c>
      <c r="H13" s="333">
        <v>0</v>
      </c>
      <c r="I13" s="333">
        <v>0</v>
      </c>
      <c r="J13" s="333">
        <v>0</v>
      </c>
      <c r="K13" s="333">
        <v>0</v>
      </c>
      <c r="L13" s="333">
        <v>0</v>
      </c>
      <c r="M13" s="333">
        <v>0</v>
      </c>
      <c r="N13" s="333">
        <v>0</v>
      </c>
      <c r="O13" s="333">
        <v>0</v>
      </c>
      <c r="P13" s="333">
        <v>0</v>
      </c>
      <c r="Q13" s="333">
        <v>0</v>
      </c>
      <c r="R13" s="333">
        <v>0</v>
      </c>
      <c r="S13" s="333">
        <v>0</v>
      </c>
      <c r="T13" s="333">
        <v>0</v>
      </c>
      <c r="U13" s="333">
        <v>0</v>
      </c>
      <c r="V13" s="333">
        <v>0</v>
      </c>
      <c r="W13" s="333">
        <v>0</v>
      </c>
      <c r="X13" s="333">
        <v>0</v>
      </c>
      <c r="Y13" s="333">
        <v>0</v>
      </c>
      <c r="Z13" s="333">
        <v>0</v>
      </c>
      <c r="AA13" s="333">
        <v>0</v>
      </c>
      <c r="AB13" s="333">
        <v>0</v>
      </c>
      <c r="AC13" s="333">
        <v>0</v>
      </c>
      <c r="AD13" s="333">
        <v>0</v>
      </c>
      <c r="AE13" s="333">
        <v>0</v>
      </c>
      <c r="AF13" s="333">
        <v>0</v>
      </c>
      <c r="AG13" s="333">
        <v>0</v>
      </c>
      <c r="AH13" s="333">
        <v>0</v>
      </c>
      <c r="AI13" s="333">
        <v>0</v>
      </c>
      <c r="AJ13" s="333">
        <v>0</v>
      </c>
      <c r="AK13" s="333">
        <v>0</v>
      </c>
      <c r="AL13" s="333">
        <v>0</v>
      </c>
      <c r="AM13" s="333">
        <v>0</v>
      </c>
      <c r="AN13" s="133">
        <f t="shared" si="0"/>
        <v>0</v>
      </c>
      <c r="AO13" s="415"/>
      <c r="AQ13" s="209" t="s">
        <v>8</v>
      </c>
      <c r="AR13" s="196" t="s">
        <v>823</v>
      </c>
      <c r="AT13" s="134" t="s">
        <v>793</v>
      </c>
      <c r="AU13" s="133">
        <f>+SUMIFS('[1]6'!$Y$163:$CF$163,'[1]6'!$Y$2:$CF$2,$AT13)</f>
        <v>0</v>
      </c>
      <c r="AV13" s="133">
        <f t="shared" si="1"/>
        <v>0</v>
      </c>
    </row>
    <row r="14" spans="1:63" s="129" customFormat="1" x14ac:dyDescent="0.2">
      <c r="A14" s="356"/>
      <c r="B14" s="413"/>
      <c r="D14" s="130" t="s">
        <v>705</v>
      </c>
      <c r="E14" s="137" t="s">
        <v>706</v>
      </c>
      <c r="F14" s="132">
        <v>0</v>
      </c>
      <c r="G14" s="333">
        <v>0</v>
      </c>
      <c r="H14" s="333">
        <v>0</v>
      </c>
      <c r="I14" s="333">
        <v>0</v>
      </c>
      <c r="J14" s="333">
        <v>0</v>
      </c>
      <c r="K14" s="333">
        <v>0</v>
      </c>
      <c r="L14" s="333">
        <v>0</v>
      </c>
      <c r="M14" s="333">
        <v>0</v>
      </c>
      <c r="N14" s="333">
        <v>0</v>
      </c>
      <c r="O14" s="333">
        <v>0</v>
      </c>
      <c r="P14" s="333">
        <v>0</v>
      </c>
      <c r="Q14" s="333">
        <v>0</v>
      </c>
      <c r="R14" s="333">
        <v>0</v>
      </c>
      <c r="S14" s="333">
        <v>0</v>
      </c>
      <c r="T14" s="333">
        <v>0</v>
      </c>
      <c r="U14" s="333">
        <v>0</v>
      </c>
      <c r="V14" s="333">
        <v>0</v>
      </c>
      <c r="W14" s="333">
        <v>0</v>
      </c>
      <c r="X14" s="333">
        <v>0</v>
      </c>
      <c r="Y14" s="333">
        <v>0</v>
      </c>
      <c r="Z14" s="333">
        <v>0</v>
      </c>
      <c r="AA14" s="333">
        <v>0</v>
      </c>
      <c r="AB14" s="333">
        <v>0</v>
      </c>
      <c r="AC14" s="333">
        <v>0</v>
      </c>
      <c r="AD14" s="333">
        <v>0</v>
      </c>
      <c r="AE14" s="333">
        <v>0</v>
      </c>
      <c r="AF14" s="333">
        <v>0</v>
      </c>
      <c r="AG14" s="333">
        <v>0</v>
      </c>
      <c r="AH14" s="333">
        <v>0</v>
      </c>
      <c r="AI14" s="333">
        <v>0</v>
      </c>
      <c r="AJ14" s="333">
        <v>0</v>
      </c>
      <c r="AK14" s="333">
        <v>0</v>
      </c>
      <c r="AL14" s="333">
        <v>0</v>
      </c>
      <c r="AM14" s="333">
        <v>0</v>
      </c>
      <c r="AN14" s="133">
        <f t="shared" si="0"/>
        <v>0</v>
      </c>
      <c r="AO14" s="415"/>
      <c r="AQ14" s="209" t="s">
        <v>478</v>
      </c>
      <c r="AR14" s="196"/>
      <c r="AT14" s="134" t="s">
        <v>794</v>
      </c>
      <c r="AU14" s="133">
        <f>+SUMIFS('[1]6'!$Y$163:$CF$163,'[1]6'!$Y$2:$CF$2,$AT14)</f>
        <v>0</v>
      </c>
      <c r="AV14" s="133">
        <f t="shared" si="1"/>
        <v>0</v>
      </c>
    </row>
    <row r="15" spans="1:63" s="129" customFormat="1" ht="38.25" x14ac:dyDescent="0.2">
      <c r="A15" s="356"/>
      <c r="B15" s="413"/>
      <c r="D15" s="138" t="s">
        <v>707</v>
      </c>
      <c r="E15" s="137" t="s">
        <v>363</v>
      </c>
      <c r="F15" s="132">
        <v>0</v>
      </c>
      <c r="G15" s="333">
        <v>0</v>
      </c>
      <c r="H15" s="333">
        <v>0</v>
      </c>
      <c r="I15" s="333">
        <v>0</v>
      </c>
      <c r="J15" s="333">
        <v>0</v>
      </c>
      <c r="K15" s="333">
        <v>0</v>
      </c>
      <c r="L15" s="333">
        <v>0</v>
      </c>
      <c r="M15" s="333">
        <v>0</v>
      </c>
      <c r="N15" s="333">
        <v>0</v>
      </c>
      <c r="O15" s="333">
        <v>0</v>
      </c>
      <c r="P15" s="333">
        <v>0</v>
      </c>
      <c r="Q15" s="333">
        <v>0</v>
      </c>
      <c r="R15" s="333">
        <v>0</v>
      </c>
      <c r="S15" s="333">
        <v>0</v>
      </c>
      <c r="T15" s="333">
        <v>15145.180000000002</v>
      </c>
      <c r="U15" s="333">
        <v>282.45397957424069</v>
      </c>
      <c r="V15" s="333">
        <v>0</v>
      </c>
      <c r="W15" s="333">
        <v>0</v>
      </c>
      <c r="X15" s="333">
        <v>2500</v>
      </c>
      <c r="Y15" s="333">
        <v>0</v>
      </c>
      <c r="Z15" s="333">
        <v>0</v>
      </c>
      <c r="AA15" s="333">
        <v>0</v>
      </c>
      <c r="AB15" s="333">
        <v>0</v>
      </c>
      <c r="AC15" s="333">
        <v>0</v>
      </c>
      <c r="AD15" s="333">
        <v>0</v>
      </c>
      <c r="AE15" s="333">
        <v>0</v>
      </c>
      <c r="AF15" s="333">
        <v>0</v>
      </c>
      <c r="AG15" s="333">
        <v>3526.4684527446452</v>
      </c>
      <c r="AH15" s="333">
        <v>0</v>
      </c>
      <c r="AI15" s="333">
        <v>0</v>
      </c>
      <c r="AJ15" s="333">
        <v>0</v>
      </c>
      <c r="AK15" s="333">
        <v>0</v>
      </c>
      <c r="AL15" s="333">
        <v>0</v>
      </c>
      <c r="AM15" s="333">
        <v>0</v>
      </c>
      <c r="AN15" s="133">
        <f t="shared" si="0"/>
        <v>21454.102432318887</v>
      </c>
      <c r="AO15" s="415"/>
      <c r="AQ15" s="209" t="s">
        <v>479</v>
      </c>
      <c r="AR15" s="196" t="s">
        <v>825</v>
      </c>
      <c r="AT15" s="134" t="s">
        <v>795</v>
      </c>
      <c r="AU15" s="133">
        <f>+SUMIFS('[1]6'!$Y$163:$CF$163,'[1]6'!$Y$2:$CF$2,$AT15)</f>
        <v>21454.102432318887</v>
      </c>
      <c r="AV15" s="133">
        <f t="shared" si="1"/>
        <v>0</v>
      </c>
    </row>
    <row r="16" spans="1:63" s="129" customFormat="1" x14ac:dyDescent="0.2">
      <c r="A16" s="356"/>
      <c r="B16" s="413"/>
      <c r="D16" s="130" t="s">
        <v>708</v>
      </c>
      <c r="E16" s="137" t="s">
        <v>364</v>
      </c>
      <c r="F16" s="132">
        <v>0</v>
      </c>
      <c r="G16" s="333">
        <v>0</v>
      </c>
      <c r="H16" s="333">
        <v>0</v>
      </c>
      <c r="I16" s="333">
        <v>0</v>
      </c>
      <c r="J16" s="333">
        <v>0</v>
      </c>
      <c r="K16" s="333">
        <v>0</v>
      </c>
      <c r="L16" s="333">
        <v>0</v>
      </c>
      <c r="M16" s="333">
        <v>0</v>
      </c>
      <c r="N16" s="333">
        <v>0</v>
      </c>
      <c r="O16" s="333">
        <v>0</v>
      </c>
      <c r="P16" s="333">
        <v>0</v>
      </c>
      <c r="Q16" s="333">
        <v>0</v>
      </c>
      <c r="R16" s="333">
        <v>0</v>
      </c>
      <c r="S16" s="333">
        <v>0</v>
      </c>
      <c r="T16" s="333">
        <v>0</v>
      </c>
      <c r="U16" s="333">
        <v>0</v>
      </c>
      <c r="V16" s="333">
        <v>0</v>
      </c>
      <c r="W16" s="333">
        <v>0</v>
      </c>
      <c r="X16" s="333">
        <v>0</v>
      </c>
      <c r="Y16" s="333">
        <v>0</v>
      </c>
      <c r="Z16" s="333">
        <v>0</v>
      </c>
      <c r="AA16" s="333">
        <v>0</v>
      </c>
      <c r="AB16" s="333">
        <v>0</v>
      </c>
      <c r="AC16" s="333">
        <v>0</v>
      </c>
      <c r="AD16" s="333">
        <v>0</v>
      </c>
      <c r="AE16" s="333">
        <v>0</v>
      </c>
      <c r="AF16" s="333">
        <v>0</v>
      </c>
      <c r="AG16" s="333">
        <v>0</v>
      </c>
      <c r="AH16" s="333">
        <v>0</v>
      </c>
      <c r="AI16" s="333">
        <v>0</v>
      </c>
      <c r="AJ16" s="333">
        <v>0</v>
      </c>
      <c r="AK16" s="333">
        <v>0</v>
      </c>
      <c r="AL16" s="333">
        <v>0</v>
      </c>
      <c r="AM16" s="333">
        <v>0</v>
      </c>
      <c r="AN16" s="133">
        <f t="shared" si="0"/>
        <v>0</v>
      </c>
      <c r="AO16" s="415"/>
      <c r="AQ16" s="209" t="s">
        <v>480</v>
      </c>
      <c r="AR16" s="196"/>
      <c r="AT16" s="134" t="s">
        <v>796</v>
      </c>
      <c r="AU16" s="133">
        <f>+SUMIFS('[1]6'!$Y$163:$CF$163,'[1]6'!$Y$2:$CF$2,$AT16)</f>
        <v>0</v>
      </c>
      <c r="AV16" s="133">
        <f t="shared" si="1"/>
        <v>0</v>
      </c>
    </row>
    <row r="17" spans="1:48" s="129" customFormat="1" ht="25.5" x14ac:dyDescent="0.2">
      <c r="A17" s="356"/>
      <c r="B17" s="413"/>
      <c r="D17" s="130" t="s">
        <v>708</v>
      </c>
      <c r="E17" s="137" t="s">
        <v>365</v>
      </c>
      <c r="F17" s="132">
        <v>0</v>
      </c>
      <c r="G17" s="333">
        <v>0</v>
      </c>
      <c r="H17" s="333">
        <v>0</v>
      </c>
      <c r="I17" s="333">
        <v>0</v>
      </c>
      <c r="J17" s="333">
        <v>0</v>
      </c>
      <c r="K17" s="333">
        <v>0</v>
      </c>
      <c r="L17" s="333">
        <v>0</v>
      </c>
      <c r="M17" s="333">
        <v>0</v>
      </c>
      <c r="N17" s="333">
        <v>0</v>
      </c>
      <c r="O17" s="333">
        <v>0</v>
      </c>
      <c r="P17" s="333">
        <v>0</v>
      </c>
      <c r="Q17" s="333">
        <v>0</v>
      </c>
      <c r="R17" s="333">
        <v>0</v>
      </c>
      <c r="S17" s="333">
        <v>0</v>
      </c>
      <c r="T17" s="333">
        <v>0</v>
      </c>
      <c r="U17" s="333">
        <v>0</v>
      </c>
      <c r="V17" s="333">
        <v>0</v>
      </c>
      <c r="W17" s="333">
        <v>0</v>
      </c>
      <c r="X17" s="333">
        <v>0</v>
      </c>
      <c r="Y17" s="333">
        <v>0</v>
      </c>
      <c r="Z17" s="333">
        <v>0</v>
      </c>
      <c r="AA17" s="333">
        <v>0</v>
      </c>
      <c r="AB17" s="333">
        <v>0</v>
      </c>
      <c r="AC17" s="333">
        <v>0</v>
      </c>
      <c r="AD17" s="333">
        <v>0</v>
      </c>
      <c r="AE17" s="333">
        <v>0</v>
      </c>
      <c r="AF17" s="333">
        <v>0</v>
      </c>
      <c r="AG17" s="333">
        <v>0</v>
      </c>
      <c r="AH17" s="333">
        <v>0</v>
      </c>
      <c r="AI17" s="333">
        <v>0</v>
      </c>
      <c r="AJ17" s="333">
        <v>0</v>
      </c>
      <c r="AK17" s="333">
        <v>0</v>
      </c>
      <c r="AL17" s="333">
        <v>0</v>
      </c>
      <c r="AM17" s="333">
        <v>0</v>
      </c>
      <c r="AN17" s="133">
        <f t="shared" si="0"/>
        <v>0</v>
      </c>
      <c r="AO17" s="415"/>
      <c r="AQ17" s="209" t="s">
        <v>481</v>
      </c>
      <c r="AR17" s="196" t="s">
        <v>827</v>
      </c>
      <c r="AT17" s="134" t="s">
        <v>797</v>
      </c>
      <c r="AU17" s="133">
        <f>+SUMIFS('[1]6'!$Y$163:$CF$163,'[1]6'!$Y$2:$CF$2,$AT17)</f>
        <v>0</v>
      </c>
      <c r="AV17" s="133">
        <f t="shared" si="1"/>
        <v>0</v>
      </c>
    </row>
    <row r="18" spans="1:48" s="129" customFormat="1" ht="38.25" x14ac:dyDescent="0.2">
      <c r="A18" s="356"/>
      <c r="B18" s="413"/>
      <c r="D18" s="130" t="s">
        <v>708</v>
      </c>
      <c r="E18" s="137" t="s">
        <v>366</v>
      </c>
      <c r="F18" s="132">
        <v>0</v>
      </c>
      <c r="G18" s="333">
        <v>0</v>
      </c>
      <c r="H18" s="333">
        <v>0</v>
      </c>
      <c r="I18" s="333">
        <v>0</v>
      </c>
      <c r="J18" s="333">
        <v>0</v>
      </c>
      <c r="K18" s="333">
        <v>0</v>
      </c>
      <c r="L18" s="333">
        <v>0</v>
      </c>
      <c r="M18" s="333">
        <v>0</v>
      </c>
      <c r="N18" s="333">
        <v>0</v>
      </c>
      <c r="O18" s="333">
        <v>0</v>
      </c>
      <c r="P18" s="333">
        <v>0</v>
      </c>
      <c r="Q18" s="333">
        <v>0</v>
      </c>
      <c r="R18" s="333">
        <v>0</v>
      </c>
      <c r="S18" s="333">
        <v>0</v>
      </c>
      <c r="T18" s="333">
        <v>0</v>
      </c>
      <c r="U18" s="333">
        <v>0</v>
      </c>
      <c r="V18" s="333">
        <v>0</v>
      </c>
      <c r="W18" s="333">
        <v>0</v>
      </c>
      <c r="X18" s="333">
        <v>0</v>
      </c>
      <c r="Y18" s="333">
        <v>0</v>
      </c>
      <c r="Z18" s="333">
        <v>0</v>
      </c>
      <c r="AA18" s="333">
        <v>0</v>
      </c>
      <c r="AB18" s="333">
        <v>0</v>
      </c>
      <c r="AC18" s="333">
        <v>0</v>
      </c>
      <c r="AD18" s="333">
        <v>0</v>
      </c>
      <c r="AE18" s="333">
        <v>0</v>
      </c>
      <c r="AF18" s="333">
        <v>0</v>
      </c>
      <c r="AG18" s="333">
        <v>0</v>
      </c>
      <c r="AH18" s="333">
        <v>0</v>
      </c>
      <c r="AI18" s="333">
        <v>0</v>
      </c>
      <c r="AJ18" s="333">
        <v>0</v>
      </c>
      <c r="AK18" s="333">
        <v>0</v>
      </c>
      <c r="AL18" s="333">
        <v>0</v>
      </c>
      <c r="AM18" s="333">
        <v>0</v>
      </c>
      <c r="AN18" s="133">
        <f t="shared" si="0"/>
        <v>0</v>
      </c>
      <c r="AO18" s="415"/>
      <c r="AQ18" s="209" t="s">
        <v>482</v>
      </c>
      <c r="AR18" s="196" t="s">
        <v>828</v>
      </c>
      <c r="AT18" s="134" t="s">
        <v>798</v>
      </c>
      <c r="AU18" s="133">
        <f>+SUMIFS('[1]6'!$Y$163:$CF$163,'[1]6'!$Y$2:$CF$2,$AT18)</f>
        <v>0</v>
      </c>
      <c r="AV18" s="133">
        <f t="shared" si="1"/>
        <v>0</v>
      </c>
    </row>
    <row r="19" spans="1:48" s="129" customFormat="1" ht="38.25" x14ac:dyDescent="0.2">
      <c r="A19" s="356"/>
      <c r="B19" s="413"/>
      <c r="D19" s="138" t="s">
        <v>709</v>
      </c>
      <c r="E19" s="137" t="s">
        <v>367</v>
      </c>
      <c r="F19" s="132">
        <v>0</v>
      </c>
      <c r="G19" s="333">
        <v>0</v>
      </c>
      <c r="H19" s="333">
        <v>0</v>
      </c>
      <c r="I19" s="333">
        <v>0</v>
      </c>
      <c r="J19" s="333">
        <v>0</v>
      </c>
      <c r="K19" s="333">
        <v>0</v>
      </c>
      <c r="L19" s="333">
        <v>0</v>
      </c>
      <c r="M19" s="333">
        <v>0</v>
      </c>
      <c r="N19" s="333">
        <v>0</v>
      </c>
      <c r="O19" s="333">
        <v>0</v>
      </c>
      <c r="P19" s="333">
        <v>0</v>
      </c>
      <c r="Q19" s="333">
        <v>0</v>
      </c>
      <c r="R19" s="333">
        <v>0</v>
      </c>
      <c r="S19" s="333">
        <v>0</v>
      </c>
      <c r="T19" s="333">
        <v>0</v>
      </c>
      <c r="U19" s="333">
        <v>0</v>
      </c>
      <c r="V19" s="333">
        <v>0</v>
      </c>
      <c r="W19" s="333">
        <v>0</v>
      </c>
      <c r="X19" s="333">
        <v>0</v>
      </c>
      <c r="Y19" s="333">
        <v>0</v>
      </c>
      <c r="Z19" s="333">
        <v>0</v>
      </c>
      <c r="AA19" s="333">
        <v>0</v>
      </c>
      <c r="AB19" s="333">
        <v>0</v>
      </c>
      <c r="AC19" s="333">
        <v>0</v>
      </c>
      <c r="AD19" s="333">
        <v>0</v>
      </c>
      <c r="AE19" s="333">
        <v>0</v>
      </c>
      <c r="AF19" s="333">
        <v>0</v>
      </c>
      <c r="AG19" s="333">
        <v>0</v>
      </c>
      <c r="AH19" s="333">
        <v>0</v>
      </c>
      <c r="AI19" s="333">
        <v>0</v>
      </c>
      <c r="AJ19" s="333">
        <v>0</v>
      </c>
      <c r="AK19" s="333">
        <v>0</v>
      </c>
      <c r="AL19" s="333">
        <v>0</v>
      </c>
      <c r="AM19" s="333">
        <v>0</v>
      </c>
      <c r="AN19" s="133">
        <f t="shared" si="0"/>
        <v>0</v>
      </c>
      <c r="AO19" s="415"/>
      <c r="AQ19" s="209" t="s">
        <v>483</v>
      </c>
      <c r="AR19" s="196" t="s">
        <v>829</v>
      </c>
      <c r="AT19" s="134" t="s">
        <v>799</v>
      </c>
      <c r="AU19" s="133">
        <f>+SUMIFS('[1]6'!$Y$163:$CF$163,'[1]6'!$Y$2:$CF$2,$AT19)</f>
        <v>0</v>
      </c>
      <c r="AV19" s="133">
        <f t="shared" si="1"/>
        <v>0</v>
      </c>
    </row>
    <row r="20" spans="1:48" s="129" customFormat="1" ht="25.5" x14ac:dyDescent="0.2">
      <c r="A20" s="356"/>
      <c r="B20" s="413"/>
      <c r="D20" s="130" t="s">
        <v>710</v>
      </c>
      <c r="E20" s="137" t="s">
        <v>368</v>
      </c>
      <c r="F20" s="132" t="s">
        <v>912</v>
      </c>
      <c r="G20" s="333">
        <v>2483.91</v>
      </c>
      <c r="H20" s="333">
        <v>0</v>
      </c>
      <c r="I20" s="333">
        <v>1021.5593333333335</v>
      </c>
      <c r="J20" s="333">
        <v>0</v>
      </c>
      <c r="K20" s="333">
        <v>0</v>
      </c>
      <c r="L20" s="333">
        <v>0</v>
      </c>
      <c r="M20" s="333">
        <v>0</v>
      </c>
      <c r="N20" s="333">
        <v>0</v>
      </c>
      <c r="O20" s="333">
        <v>0</v>
      </c>
      <c r="P20" s="333">
        <v>0</v>
      </c>
      <c r="Q20" s="333">
        <v>0</v>
      </c>
      <c r="R20" s="333">
        <v>0</v>
      </c>
      <c r="S20" s="333">
        <v>0</v>
      </c>
      <c r="T20" s="333">
        <v>-285.62</v>
      </c>
      <c r="U20" s="333">
        <v>-5.05</v>
      </c>
      <c r="V20" s="333">
        <v>0</v>
      </c>
      <c r="W20" s="333">
        <v>0</v>
      </c>
      <c r="X20" s="333">
        <v>0</v>
      </c>
      <c r="Y20" s="333">
        <v>0</v>
      </c>
      <c r="Z20" s="333">
        <v>0</v>
      </c>
      <c r="AA20" s="333">
        <v>0</v>
      </c>
      <c r="AB20" s="333">
        <v>0</v>
      </c>
      <c r="AC20" s="333">
        <v>0</v>
      </c>
      <c r="AD20" s="333">
        <v>0</v>
      </c>
      <c r="AE20" s="333">
        <v>0</v>
      </c>
      <c r="AF20" s="333">
        <v>0</v>
      </c>
      <c r="AG20" s="333">
        <v>46.813210617454686</v>
      </c>
      <c r="AH20" s="333">
        <v>0</v>
      </c>
      <c r="AI20" s="333">
        <v>0</v>
      </c>
      <c r="AJ20" s="333">
        <v>0</v>
      </c>
      <c r="AK20" s="333">
        <v>0</v>
      </c>
      <c r="AL20" s="333">
        <v>0</v>
      </c>
      <c r="AM20" s="333">
        <v>0</v>
      </c>
      <c r="AN20" s="133">
        <f t="shared" si="0"/>
        <v>3261.6125439507882</v>
      </c>
      <c r="AO20" s="415"/>
      <c r="AQ20" s="209" t="s">
        <v>484</v>
      </c>
      <c r="AR20" s="196" t="s">
        <v>830</v>
      </c>
      <c r="AT20" s="134" t="s">
        <v>800</v>
      </c>
      <c r="AU20" s="133">
        <f>+SUMIFS('[1]6'!$Y$163:$CF$163,'[1]6'!$Y$2:$CF$2,$AT20)</f>
        <v>3261.6125439507882</v>
      </c>
      <c r="AV20" s="133">
        <f t="shared" si="1"/>
        <v>0</v>
      </c>
    </row>
    <row r="21" spans="1:48" s="129" customFormat="1" x14ac:dyDescent="0.2">
      <c r="A21" s="356"/>
      <c r="B21" s="413"/>
      <c r="D21" s="130" t="s">
        <v>710</v>
      </c>
      <c r="E21" s="137" t="s">
        <v>369</v>
      </c>
      <c r="F21" s="132">
        <v>0</v>
      </c>
      <c r="G21" s="333">
        <v>0</v>
      </c>
      <c r="H21" s="333">
        <v>0</v>
      </c>
      <c r="I21" s="333">
        <v>0</v>
      </c>
      <c r="J21" s="333">
        <v>0</v>
      </c>
      <c r="K21" s="333">
        <v>0</v>
      </c>
      <c r="L21" s="333">
        <v>0</v>
      </c>
      <c r="M21" s="333">
        <v>0</v>
      </c>
      <c r="N21" s="333">
        <v>0</v>
      </c>
      <c r="O21" s="333">
        <v>0</v>
      </c>
      <c r="P21" s="333">
        <v>0</v>
      </c>
      <c r="Q21" s="333">
        <v>0</v>
      </c>
      <c r="R21" s="333">
        <v>0</v>
      </c>
      <c r="S21" s="333">
        <v>0</v>
      </c>
      <c r="T21" s="333">
        <v>0</v>
      </c>
      <c r="U21" s="333">
        <v>0</v>
      </c>
      <c r="V21" s="333">
        <v>0</v>
      </c>
      <c r="W21" s="333">
        <v>0</v>
      </c>
      <c r="X21" s="333">
        <v>0</v>
      </c>
      <c r="Y21" s="333">
        <v>0</v>
      </c>
      <c r="Z21" s="333">
        <v>0</v>
      </c>
      <c r="AA21" s="333">
        <v>0</v>
      </c>
      <c r="AB21" s="333">
        <v>0</v>
      </c>
      <c r="AC21" s="333">
        <v>0</v>
      </c>
      <c r="AD21" s="333">
        <v>0</v>
      </c>
      <c r="AE21" s="333">
        <v>0</v>
      </c>
      <c r="AF21" s="333">
        <v>0</v>
      </c>
      <c r="AG21" s="333">
        <v>0</v>
      </c>
      <c r="AH21" s="333">
        <v>0</v>
      </c>
      <c r="AI21" s="333">
        <v>0</v>
      </c>
      <c r="AJ21" s="333">
        <v>0</v>
      </c>
      <c r="AK21" s="333">
        <v>0</v>
      </c>
      <c r="AL21" s="333">
        <v>0</v>
      </c>
      <c r="AM21" s="333">
        <v>0</v>
      </c>
      <c r="AN21" s="133">
        <f t="shared" si="0"/>
        <v>0</v>
      </c>
      <c r="AO21" s="415"/>
      <c r="AQ21" s="209" t="s">
        <v>485</v>
      </c>
      <c r="AR21" s="196" t="s">
        <v>831</v>
      </c>
      <c r="AT21" s="134" t="s">
        <v>801</v>
      </c>
      <c r="AU21" s="133">
        <f>+SUMIFS('[1]6'!$Y$163:$CF$163,'[1]6'!$Y$2:$CF$2,$AT21)</f>
        <v>0</v>
      </c>
      <c r="AV21" s="133">
        <f t="shared" si="1"/>
        <v>0</v>
      </c>
    </row>
    <row r="22" spans="1:48" s="129" customFormat="1" ht="25.5" x14ac:dyDescent="0.2">
      <c r="A22" s="356"/>
      <c r="B22" s="413"/>
      <c r="D22" s="138" t="s">
        <v>711</v>
      </c>
      <c r="E22" s="137" t="s">
        <v>367</v>
      </c>
      <c r="F22" s="132">
        <v>0</v>
      </c>
      <c r="G22" s="333">
        <v>0</v>
      </c>
      <c r="H22" s="333">
        <v>0</v>
      </c>
      <c r="I22" s="333">
        <v>0</v>
      </c>
      <c r="J22" s="333">
        <v>0</v>
      </c>
      <c r="K22" s="333">
        <v>0</v>
      </c>
      <c r="L22" s="333">
        <v>0</v>
      </c>
      <c r="M22" s="333">
        <v>0</v>
      </c>
      <c r="N22" s="333">
        <v>0</v>
      </c>
      <c r="O22" s="333">
        <v>0</v>
      </c>
      <c r="P22" s="333">
        <v>0</v>
      </c>
      <c r="Q22" s="333">
        <v>0</v>
      </c>
      <c r="R22" s="333">
        <v>0</v>
      </c>
      <c r="S22" s="333">
        <v>0</v>
      </c>
      <c r="T22" s="333">
        <v>0</v>
      </c>
      <c r="U22" s="333">
        <v>0</v>
      </c>
      <c r="V22" s="333">
        <v>0</v>
      </c>
      <c r="W22" s="333">
        <v>0</v>
      </c>
      <c r="X22" s="333">
        <v>0</v>
      </c>
      <c r="Y22" s="333">
        <v>0</v>
      </c>
      <c r="Z22" s="333">
        <v>0</v>
      </c>
      <c r="AA22" s="333">
        <v>0</v>
      </c>
      <c r="AB22" s="333">
        <v>0</v>
      </c>
      <c r="AC22" s="333">
        <v>0</v>
      </c>
      <c r="AD22" s="333">
        <v>0</v>
      </c>
      <c r="AE22" s="333">
        <v>0</v>
      </c>
      <c r="AF22" s="333">
        <v>0</v>
      </c>
      <c r="AG22" s="333">
        <v>0</v>
      </c>
      <c r="AH22" s="333">
        <v>0</v>
      </c>
      <c r="AI22" s="333">
        <v>0</v>
      </c>
      <c r="AJ22" s="333">
        <v>0</v>
      </c>
      <c r="AK22" s="333">
        <v>0</v>
      </c>
      <c r="AL22" s="333">
        <v>0</v>
      </c>
      <c r="AM22" s="333">
        <v>0</v>
      </c>
      <c r="AN22" s="133">
        <f t="shared" si="0"/>
        <v>0</v>
      </c>
      <c r="AO22" s="415"/>
      <c r="AQ22" s="209" t="s">
        <v>486</v>
      </c>
      <c r="AR22" s="196" t="s">
        <v>832</v>
      </c>
      <c r="AT22" s="134" t="s">
        <v>802</v>
      </c>
      <c r="AU22" s="133">
        <f>+SUMIFS('[1]6'!$Y$163:$CF$163,'[1]6'!$Y$2:$CF$2,$AT22)</f>
        <v>0</v>
      </c>
      <c r="AV22" s="133">
        <f t="shared" si="1"/>
        <v>0</v>
      </c>
    </row>
    <row r="23" spans="1:48" s="129" customFormat="1" ht="81.75" customHeight="1" x14ac:dyDescent="0.2">
      <c r="A23" s="356"/>
      <c r="B23" s="413"/>
      <c r="D23" s="131" t="s">
        <v>712</v>
      </c>
      <c r="E23" s="137" t="s">
        <v>713</v>
      </c>
      <c r="F23" s="132" t="s">
        <v>912</v>
      </c>
      <c r="G23" s="333">
        <v>1099492.9499999997</v>
      </c>
      <c r="H23" s="333">
        <v>-283104.38</v>
      </c>
      <c r="I23" s="333">
        <v>15177.681943278312</v>
      </c>
      <c r="J23" s="333">
        <v>0</v>
      </c>
      <c r="K23" s="333">
        <v>0</v>
      </c>
      <c r="L23" s="333">
        <v>0</v>
      </c>
      <c r="M23" s="333">
        <v>-3483.9464000000007</v>
      </c>
      <c r="N23" s="333">
        <v>0</v>
      </c>
      <c r="O23" s="333">
        <v>0</v>
      </c>
      <c r="P23" s="333">
        <v>0</v>
      </c>
      <c r="Q23" s="333">
        <v>0</v>
      </c>
      <c r="R23" s="333">
        <v>40.93</v>
      </c>
      <c r="S23" s="333">
        <v>-276</v>
      </c>
      <c r="T23" s="333">
        <v>-261392.31999999995</v>
      </c>
      <c r="U23" s="333">
        <v>-4513.0783714211557</v>
      </c>
      <c r="V23" s="333">
        <v>0</v>
      </c>
      <c r="W23" s="333">
        <v>0</v>
      </c>
      <c r="X23" s="333">
        <v>2200</v>
      </c>
      <c r="Y23" s="333">
        <v>0</v>
      </c>
      <c r="Z23" s="333">
        <v>0</v>
      </c>
      <c r="AA23" s="333">
        <v>0</v>
      </c>
      <c r="AB23" s="333">
        <v>0</v>
      </c>
      <c r="AC23" s="333">
        <v>0</v>
      </c>
      <c r="AD23" s="333">
        <v>0</v>
      </c>
      <c r="AE23" s="333">
        <v>0</v>
      </c>
      <c r="AF23" s="333">
        <v>0</v>
      </c>
      <c r="AG23" s="333">
        <v>995.12073156694373</v>
      </c>
      <c r="AH23" s="333">
        <v>0</v>
      </c>
      <c r="AI23" s="333">
        <v>0</v>
      </c>
      <c r="AJ23" s="333">
        <v>0</v>
      </c>
      <c r="AK23" s="333">
        <v>0</v>
      </c>
      <c r="AL23" s="333">
        <v>0</v>
      </c>
      <c r="AM23" s="333">
        <v>0</v>
      </c>
      <c r="AN23" s="96">
        <f t="shared" si="0"/>
        <v>565136.95790342381</v>
      </c>
      <c r="AO23" s="415"/>
      <c r="AQ23" s="209" t="s">
        <v>487</v>
      </c>
      <c r="AR23" s="196" t="s">
        <v>833</v>
      </c>
      <c r="AT23" s="134" t="s">
        <v>803</v>
      </c>
      <c r="AU23" s="133">
        <f>+SUMIFS('[1]6'!$Y$163:$CF$163,'[1]6'!$Y$2:$CF$2,$AT23)</f>
        <v>565136.95790342428</v>
      </c>
      <c r="AV23" s="133">
        <f t="shared" si="1"/>
        <v>0</v>
      </c>
    </row>
    <row r="24" spans="1:48" s="129" customFormat="1" ht="112.5" customHeight="1" x14ac:dyDescent="0.2">
      <c r="A24" s="356"/>
      <c r="B24" s="413"/>
      <c r="D24" s="137" t="s">
        <v>714</v>
      </c>
      <c r="E24" s="137" t="s">
        <v>715</v>
      </c>
      <c r="F24" s="132">
        <v>0</v>
      </c>
      <c r="G24" s="333">
        <v>0</v>
      </c>
      <c r="H24" s="333">
        <v>0</v>
      </c>
      <c r="I24" s="333">
        <v>0</v>
      </c>
      <c r="J24" s="333">
        <v>0</v>
      </c>
      <c r="K24" s="333">
        <v>0</v>
      </c>
      <c r="L24" s="333">
        <v>0</v>
      </c>
      <c r="M24" s="333">
        <v>0</v>
      </c>
      <c r="N24" s="333">
        <v>0</v>
      </c>
      <c r="O24" s="333">
        <v>0</v>
      </c>
      <c r="P24" s="333">
        <v>0</v>
      </c>
      <c r="Q24" s="333">
        <v>0</v>
      </c>
      <c r="R24" s="333">
        <v>0</v>
      </c>
      <c r="S24" s="333">
        <v>0</v>
      </c>
      <c r="T24" s="333">
        <v>0</v>
      </c>
      <c r="U24" s="333">
        <v>0</v>
      </c>
      <c r="V24" s="333">
        <v>0</v>
      </c>
      <c r="W24" s="333">
        <v>0</v>
      </c>
      <c r="X24" s="333">
        <v>0</v>
      </c>
      <c r="Y24" s="333">
        <v>0</v>
      </c>
      <c r="Z24" s="333">
        <v>0</v>
      </c>
      <c r="AA24" s="333">
        <v>0</v>
      </c>
      <c r="AB24" s="333">
        <v>0</v>
      </c>
      <c r="AC24" s="333">
        <v>0</v>
      </c>
      <c r="AD24" s="333">
        <v>0</v>
      </c>
      <c r="AE24" s="333">
        <v>0</v>
      </c>
      <c r="AF24" s="333">
        <v>0</v>
      </c>
      <c r="AG24" s="333">
        <v>0</v>
      </c>
      <c r="AH24" s="333">
        <v>0</v>
      </c>
      <c r="AI24" s="333">
        <v>0</v>
      </c>
      <c r="AJ24" s="333">
        <v>0</v>
      </c>
      <c r="AK24" s="333">
        <v>0</v>
      </c>
      <c r="AL24" s="333">
        <v>0</v>
      </c>
      <c r="AM24" s="333">
        <v>0</v>
      </c>
      <c r="AN24" s="96">
        <f t="shared" si="0"/>
        <v>0</v>
      </c>
      <c r="AO24" s="415"/>
      <c r="AQ24" s="209" t="s">
        <v>488</v>
      </c>
      <c r="AR24" s="196" t="s">
        <v>952</v>
      </c>
      <c r="AT24" s="134" t="s">
        <v>804</v>
      </c>
      <c r="AU24" s="133">
        <f>+SUMIFS('[1]6'!$Y$163:$CF$163,'[1]6'!$Y$2:$CF$2,$AT24)</f>
        <v>0</v>
      </c>
      <c r="AV24" s="133">
        <f t="shared" si="1"/>
        <v>0</v>
      </c>
    </row>
    <row r="25" spans="1:48" s="129" customFormat="1" x14ac:dyDescent="0.2">
      <c r="A25" s="356"/>
      <c r="B25" s="413"/>
      <c r="D25" s="138" t="s">
        <v>714</v>
      </c>
      <c r="E25" s="137" t="s">
        <v>716</v>
      </c>
      <c r="F25" s="132">
        <v>0</v>
      </c>
      <c r="G25" s="333">
        <v>0</v>
      </c>
      <c r="H25" s="333">
        <v>0</v>
      </c>
      <c r="I25" s="333">
        <v>0</v>
      </c>
      <c r="J25" s="333">
        <v>0</v>
      </c>
      <c r="K25" s="333">
        <v>0</v>
      </c>
      <c r="L25" s="333">
        <v>0</v>
      </c>
      <c r="M25" s="333">
        <v>0</v>
      </c>
      <c r="N25" s="333">
        <v>0</v>
      </c>
      <c r="O25" s="333">
        <v>0</v>
      </c>
      <c r="P25" s="333">
        <v>0</v>
      </c>
      <c r="Q25" s="333">
        <v>0</v>
      </c>
      <c r="R25" s="333">
        <v>0</v>
      </c>
      <c r="S25" s="333">
        <v>0</v>
      </c>
      <c r="T25" s="333">
        <v>0</v>
      </c>
      <c r="U25" s="333">
        <v>0</v>
      </c>
      <c r="V25" s="333">
        <v>0</v>
      </c>
      <c r="W25" s="333">
        <v>0</v>
      </c>
      <c r="X25" s="333">
        <v>0</v>
      </c>
      <c r="Y25" s="333">
        <v>0</v>
      </c>
      <c r="Z25" s="333">
        <v>0</v>
      </c>
      <c r="AA25" s="333">
        <v>0</v>
      </c>
      <c r="AB25" s="333">
        <v>0</v>
      </c>
      <c r="AC25" s="333">
        <v>0</v>
      </c>
      <c r="AD25" s="333">
        <v>0</v>
      </c>
      <c r="AE25" s="333">
        <v>0</v>
      </c>
      <c r="AF25" s="333">
        <v>0</v>
      </c>
      <c r="AG25" s="333">
        <v>0</v>
      </c>
      <c r="AH25" s="333">
        <v>0</v>
      </c>
      <c r="AI25" s="333">
        <v>0</v>
      </c>
      <c r="AJ25" s="333">
        <v>0</v>
      </c>
      <c r="AK25" s="333">
        <v>0</v>
      </c>
      <c r="AL25" s="333">
        <v>0</v>
      </c>
      <c r="AM25" s="333">
        <v>0</v>
      </c>
      <c r="AN25" s="133">
        <f t="shared" si="0"/>
        <v>0</v>
      </c>
      <c r="AO25" s="415"/>
      <c r="AQ25" s="209" t="s">
        <v>489</v>
      </c>
      <c r="AR25" s="196" t="s">
        <v>834</v>
      </c>
      <c r="AT25" s="134" t="s">
        <v>805</v>
      </c>
      <c r="AU25" s="133">
        <f>+SUMIFS('[1]6'!$Y$163:$CF$163,'[1]6'!$Y$2:$CF$2,$AT25)</f>
        <v>0</v>
      </c>
      <c r="AV25" s="133">
        <f t="shared" si="1"/>
        <v>0</v>
      </c>
    </row>
    <row r="26" spans="1:48" s="129" customFormat="1" ht="25.5" x14ac:dyDescent="0.2">
      <c r="A26" s="356"/>
      <c r="B26" s="413"/>
      <c r="D26" s="138" t="s">
        <v>714</v>
      </c>
      <c r="E26" s="137" t="s">
        <v>717</v>
      </c>
      <c r="F26" s="132" t="s">
        <v>912</v>
      </c>
      <c r="G26" s="333">
        <v>646511.73999999987</v>
      </c>
      <c r="H26" s="333">
        <v>-6536.23</v>
      </c>
      <c r="I26" s="333">
        <v>5789.8711515151517</v>
      </c>
      <c r="J26" s="333">
        <v>0</v>
      </c>
      <c r="K26" s="333">
        <v>0</v>
      </c>
      <c r="L26" s="333">
        <v>0</v>
      </c>
      <c r="M26" s="333">
        <v>-495.54500000000007</v>
      </c>
      <c r="N26" s="333">
        <v>0</v>
      </c>
      <c r="O26" s="333">
        <v>0</v>
      </c>
      <c r="P26" s="333">
        <v>0</v>
      </c>
      <c r="Q26" s="333">
        <v>0</v>
      </c>
      <c r="R26" s="333">
        <v>-40.93</v>
      </c>
      <c r="S26" s="333">
        <v>0</v>
      </c>
      <c r="T26" s="333">
        <v>-18556.02999999997</v>
      </c>
      <c r="U26" s="333">
        <v>-1153.6722105555536</v>
      </c>
      <c r="V26" s="333">
        <v>0</v>
      </c>
      <c r="W26" s="333">
        <v>0</v>
      </c>
      <c r="X26" s="333">
        <v>0</v>
      </c>
      <c r="Y26" s="333">
        <v>-106.779838</v>
      </c>
      <c r="Z26" s="333">
        <v>0</v>
      </c>
      <c r="AA26" s="333">
        <v>-33.689999999999898</v>
      </c>
      <c r="AB26" s="333">
        <v>0</v>
      </c>
      <c r="AC26" s="333">
        <v>0</v>
      </c>
      <c r="AD26" s="333">
        <v>0</v>
      </c>
      <c r="AE26" s="333">
        <v>0</v>
      </c>
      <c r="AF26" s="333">
        <v>0</v>
      </c>
      <c r="AG26" s="333">
        <v>1357.9976050709574</v>
      </c>
      <c r="AH26" s="333">
        <v>-1481.63</v>
      </c>
      <c r="AI26" s="333">
        <v>0</v>
      </c>
      <c r="AJ26" s="333">
        <v>118.92000000001281</v>
      </c>
      <c r="AK26" s="333">
        <v>0</v>
      </c>
      <c r="AL26" s="333">
        <v>0</v>
      </c>
      <c r="AM26" s="333">
        <v>0</v>
      </c>
      <c r="AN26" s="133">
        <f t="shared" si="0"/>
        <v>625374.02170803049</v>
      </c>
      <c r="AO26" s="415"/>
      <c r="AQ26" s="209" t="s">
        <v>769</v>
      </c>
      <c r="AR26" s="196"/>
      <c r="AT26" s="134" t="s">
        <v>806</v>
      </c>
      <c r="AU26" s="133">
        <f>+SUMIFS('[1]6'!$Y$163:$CF$163,'[1]6'!$Y$2:$CF$2,$AT26)</f>
        <v>625374.02170803049</v>
      </c>
      <c r="AV26" s="133">
        <f t="shared" si="1"/>
        <v>0</v>
      </c>
    </row>
    <row r="27" spans="1:48" s="129" customFormat="1" x14ac:dyDescent="0.2">
      <c r="A27" s="356"/>
      <c r="B27" s="413"/>
      <c r="D27" s="138" t="s">
        <v>714</v>
      </c>
      <c r="E27" s="137" t="s">
        <v>718</v>
      </c>
      <c r="F27" s="132">
        <v>0</v>
      </c>
      <c r="G27" s="333">
        <v>0</v>
      </c>
      <c r="H27" s="333">
        <v>0</v>
      </c>
      <c r="I27" s="333">
        <v>0</v>
      </c>
      <c r="J27" s="333">
        <v>0</v>
      </c>
      <c r="K27" s="333">
        <v>0</v>
      </c>
      <c r="L27" s="333">
        <v>0</v>
      </c>
      <c r="M27" s="333">
        <v>0</v>
      </c>
      <c r="N27" s="333">
        <v>0</v>
      </c>
      <c r="O27" s="333">
        <v>0</v>
      </c>
      <c r="P27" s="333">
        <v>0</v>
      </c>
      <c r="Q27" s="333">
        <v>0</v>
      </c>
      <c r="R27" s="333">
        <v>0</v>
      </c>
      <c r="S27" s="333">
        <v>0</v>
      </c>
      <c r="T27" s="333">
        <v>0</v>
      </c>
      <c r="U27" s="333">
        <v>0</v>
      </c>
      <c r="V27" s="333">
        <v>0</v>
      </c>
      <c r="W27" s="333">
        <v>0</v>
      </c>
      <c r="X27" s="333">
        <v>0</v>
      </c>
      <c r="Y27" s="333">
        <v>0</v>
      </c>
      <c r="Z27" s="333">
        <v>0</v>
      </c>
      <c r="AA27" s="333">
        <v>0</v>
      </c>
      <c r="AB27" s="333">
        <v>0</v>
      </c>
      <c r="AC27" s="333">
        <v>0</v>
      </c>
      <c r="AD27" s="333">
        <v>0</v>
      </c>
      <c r="AE27" s="333">
        <v>0</v>
      </c>
      <c r="AF27" s="333">
        <v>0</v>
      </c>
      <c r="AG27" s="333">
        <v>0</v>
      </c>
      <c r="AH27" s="333">
        <v>0</v>
      </c>
      <c r="AI27" s="333">
        <v>0</v>
      </c>
      <c r="AJ27" s="333">
        <v>0</v>
      </c>
      <c r="AK27" s="333">
        <v>0</v>
      </c>
      <c r="AL27" s="333">
        <v>0</v>
      </c>
      <c r="AM27" s="333">
        <v>0</v>
      </c>
      <c r="AN27" s="133">
        <f t="shared" si="0"/>
        <v>0</v>
      </c>
      <c r="AO27" s="415"/>
      <c r="AQ27" s="209" t="s">
        <v>770</v>
      </c>
      <c r="AR27" s="196" t="s">
        <v>836</v>
      </c>
      <c r="AT27" s="134" t="s">
        <v>807</v>
      </c>
      <c r="AU27" s="133">
        <f>+SUMIFS('[1]6'!$Y$163:$CF$163,'[1]6'!$Y$2:$CF$2,$AT27)</f>
        <v>0</v>
      </c>
      <c r="AV27" s="133">
        <f t="shared" si="1"/>
        <v>0</v>
      </c>
    </row>
    <row r="28" spans="1:48" ht="12.75" customHeight="1" x14ac:dyDescent="0.2">
      <c r="A28" s="433" t="s">
        <v>729</v>
      </c>
      <c r="B28" s="416" t="s">
        <v>359</v>
      </c>
      <c r="C28" s="140"/>
      <c r="D28" s="467" t="s">
        <v>371</v>
      </c>
      <c r="E28" s="464" t="s">
        <v>372</v>
      </c>
      <c r="F28" s="142" t="s">
        <v>1070</v>
      </c>
      <c r="G28" s="99">
        <v>234979.95000000004</v>
      </c>
      <c r="H28" s="383">
        <v>-96761.8</v>
      </c>
      <c r="I28" s="383">
        <v>1337.6721482741063</v>
      </c>
      <c r="J28" s="383">
        <v>0</v>
      </c>
      <c r="K28" s="383"/>
      <c r="L28" s="383"/>
      <c r="M28" s="383">
        <v>0</v>
      </c>
      <c r="N28" s="383">
        <v>0</v>
      </c>
      <c r="O28" s="383">
        <v>-4221.4114999999983</v>
      </c>
      <c r="P28" s="383">
        <v>0</v>
      </c>
      <c r="Q28" s="383">
        <v>-7113.41</v>
      </c>
      <c r="R28" s="383">
        <v>-695.84</v>
      </c>
      <c r="S28" s="383">
        <v>0</v>
      </c>
      <c r="T28" s="383">
        <v>-20592.825999999994</v>
      </c>
      <c r="U28" s="383">
        <v>-343.91948085706264</v>
      </c>
      <c r="V28" s="383">
        <v>0</v>
      </c>
      <c r="W28" s="383">
        <v>0</v>
      </c>
      <c r="X28" s="383">
        <v>-3450</v>
      </c>
      <c r="Y28" s="383">
        <v>0</v>
      </c>
      <c r="Z28" s="383">
        <v>0</v>
      </c>
      <c r="AA28" s="383">
        <v>0</v>
      </c>
      <c r="AB28" s="383">
        <v>0</v>
      </c>
      <c r="AC28" s="383">
        <v>0</v>
      </c>
      <c r="AD28" s="383">
        <v>0</v>
      </c>
      <c r="AE28" s="383">
        <v>0</v>
      </c>
      <c r="AF28" s="383">
        <v>0</v>
      </c>
      <c r="AG28" s="383">
        <v>0</v>
      </c>
      <c r="AH28" s="383">
        <v>0</v>
      </c>
      <c r="AI28" s="383">
        <v>0</v>
      </c>
      <c r="AJ28" s="383">
        <v>0</v>
      </c>
      <c r="AK28" s="383">
        <v>0</v>
      </c>
      <c r="AL28" s="383">
        <v>0</v>
      </c>
      <c r="AM28" s="383">
        <v>0</v>
      </c>
      <c r="AN28" s="357">
        <f>SUM(G28:AM94)</f>
        <v>109108.37516741708</v>
      </c>
      <c r="AO28" s="445" t="s">
        <v>373</v>
      </c>
      <c r="AQ28" s="209" t="s">
        <v>771</v>
      </c>
      <c r="AR28" s="196" t="s">
        <v>837</v>
      </c>
      <c r="AT28" s="115" t="s">
        <v>548</v>
      </c>
      <c r="AU28" s="383">
        <f>+'[2]4'!$F$29*1000</f>
        <v>109108.37516741705</v>
      </c>
      <c r="AV28" s="383">
        <f t="shared" ref="AV28:AV279" si="2">AN28-AU28</f>
        <v>0</v>
      </c>
    </row>
    <row r="29" spans="1:48" ht="12.75" customHeight="1" x14ac:dyDescent="0.2">
      <c r="A29" s="434"/>
      <c r="B29" s="417"/>
      <c r="C29" s="144"/>
      <c r="D29" s="468"/>
      <c r="E29" s="465"/>
      <c r="F29" s="142" t="s">
        <v>1071</v>
      </c>
      <c r="G29" s="99">
        <v>220.64</v>
      </c>
      <c r="H29" s="384"/>
      <c r="I29" s="384"/>
      <c r="J29" s="384"/>
      <c r="K29" s="384"/>
      <c r="L29" s="384"/>
      <c r="M29" s="384"/>
      <c r="N29" s="384"/>
      <c r="O29" s="384"/>
      <c r="P29" s="384"/>
      <c r="Q29" s="384"/>
      <c r="R29" s="384"/>
      <c r="S29" s="384"/>
      <c r="T29" s="384"/>
      <c r="U29" s="384"/>
      <c r="V29" s="384"/>
      <c r="W29" s="384"/>
      <c r="X29" s="384"/>
      <c r="Y29" s="384"/>
      <c r="Z29" s="384"/>
      <c r="AA29" s="384"/>
      <c r="AB29" s="384"/>
      <c r="AC29" s="384"/>
      <c r="AD29" s="384"/>
      <c r="AE29" s="384"/>
      <c r="AF29" s="384"/>
      <c r="AG29" s="384"/>
      <c r="AH29" s="384"/>
      <c r="AI29" s="384"/>
      <c r="AJ29" s="384"/>
      <c r="AK29" s="384"/>
      <c r="AL29" s="384"/>
      <c r="AM29" s="384"/>
      <c r="AN29" s="358"/>
      <c r="AO29" s="446"/>
      <c r="AQ29" s="209" t="s">
        <v>772</v>
      </c>
      <c r="AR29" s="196">
        <v>0</v>
      </c>
      <c r="AU29" s="384"/>
      <c r="AV29" s="384"/>
    </row>
    <row r="30" spans="1:48" ht="12.75" customHeight="1" x14ac:dyDescent="0.2">
      <c r="A30" s="434"/>
      <c r="B30" s="417"/>
      <c r="C30" s="144"/>
      <c r="D30" s="468"/>
      <c r="E30" s="465"/>
      <c r="F30" s="142" t="s">
        <v>1072</v>
      </c>
      <c r="G30" s="99">
        <v>0</v>
      </c>
      <c r="H30" s="384"/>
      <c r="I30" s="384"/>
      <c r="J30" s="384"/>
      <c r="K30" s="384"/>
      <c r="L30" s="384"/>
      <c r="M30" s="384"/>
      <c r="N30" s="384"/>
      <c r="O30" s="384"/>
      <c r="P30" s="384"/>
      <c r="Q30" s="384"/>
      <c r="R30" s="384"/>
      <c r="S30" s="384"/>
      <c r="T30" s="384"/>
      <c r="U30" s="384"/>
      <c r="V30" s="384"/>
      <c r="W30" s="384"/>
      <c r="X30" s="384"/>
      <c r="Y30" s="384"/>
      <c r="Z30" s="384"/>
      <c r="AA30" s="384"/>
      <c r="AB30" s="384"/>
      <c r="AC30" s="384"/>
      <c r="AD30" s="384"/>
      <c r="AE30" s="384"/>
      <c r="AF30" s="384"/>
      <c r="AG30" s="384"/>
      <c r="AH30" s="384"/>
      <c r="AI30" s="384"/>
      <c r="AJ30" s="384"/>
      <c r="AK30" s="384"/>
      <c r="AL30" s="384"/>
      <c r="AM30" s="384"/>
      <c r="AN30" s="358"/>
      <c r="AO30" s="446"/>
      <c r="AQ30" s="209" t="s">
        <v>773</v>
      </c>
      <c r="AR30" s="196">
        <v>0</v>
      </c>
      <c r="AU30" s="384"/>
      <c r="AV30" s="384"/>
    </row>
    <row r="31" spans="1:48" ht="12.75" customHeight="1" x14ac:dyDescent="0.2">
      <c r="A31" s="434"/>
      <c r="B31" s="417"/>
      <c r="C31" s="144"/>
      <c r="D31" s="468"/>
      <c r="E31" s="465"/>
      <c r="F31" s="142" t="s">
        <v>1073</v>
      </c>
      <c r="G31" s="99">
        <v>0</v>
      </c>
      <c r="H31" s="384"/>
      <c r="I31" s="384"/>
      <c r="J31" s="384"/>
      <c r="K31" s="384"/>
      <c r="L31" s="384"/>
      <c r="M31" s="384"/>
      <c r="N31" s="384"/>
      <c r="O31" s="384"/>
      <c r="P31" s="384"/>
      <c r="Q31" s="384"/>
      <c r="R31" s="384"/>
      <c r="S31" s="384"/>
      <c r="T31" s="384"/>
      <c r="U31" s="384"/>
      <c r="V31" s="384"/>
      <c r="W31" s="384"/>
      <c r="X31" s="384"/>
      <c r="Y31" s="384"/>
      <c r="Z31" s="384"/>
      <c r="AA31" s="384"/>
      <c r="AB31" s="384"/>
      <c r="AC31" s="384"/>
      <c r="AD31" s="384"/>
      <c r="AE31" s="384"/>
      <c r="AF31" s="384"/>
      <c r="AG31" s="384"/>
      <c r="AH31" s="384"/>
      <c r="AI31" s="384"/>
      <c r="AJ31" s="384"/>
      <c r="AK31" s="384"/>
      <c r="AL31" s="384"/>
      <c r="AM31" s="384"/>
      <c r="AN31" s="358"/>
      <c r="AO31" s="446"/>
      <c r="AQ31" s="209" t="s">
        <v>774</v>
      </c>
      <c r="AR31" s="196">
        <v>0</v>
      </c>
      <c r="AU31" s="384"/>
      <c r="AV31" s="384"/>
    </row>
    <row r="32" spans="1:48" ht="12.75" customHeight="1" x14ac:dyDescent="0.2">
      <c r="A32" s="434"/>
      <c r="B32" s="417"/>
      <c r="C32" s="144"/>
      <c r="D32" s="468"/>
      <c r="E32" s="465"/>
      <c r="F32" s="142" t="s">
        <v>1074</v>
      </c>
      <c r="G32" s="99">
        <v>0</v>
      </c>
      <c r="H32" s="384"/>
      <c r="I32" s="384"/>
      <c r="J32" s="384"/>
      <c r="K32" s="384"/>
      <c r="L32" s="384"/>
      <c r="M32" s="384"/>
      <c r="N32" s="384"/>
      <c r="O32" s="384"/>
      <c r="P32" s="384"/>
      <c r="Q32" s="384"/>
      <c r="R32" s="384"/>
      <c r="S32" s="384"/>
      <c r="T32" s="384"/>
      <c r="U32" s="384"/>
      <c r="V32" s="384"/>
      <c r="W32" s="384"/>
      <c r="X32" s="384"/>
      <c r="Y32" s="384"/>
      <c r="Z32" s="384"/>
      <c r="AA32" s="384"/>
      <c r="AB32" s="384"/>
      <c r="AC32" s="384"/>
      <c r="AD32" s="384"/>
      <c r="AE32" s="384"/>
      <c r="AF32" s="384"/>
      <c r="AG32" s="384"/>
      <c r="AH32" s="384"/>
      <c r="AI32" s="384"/>
      <c r="AJ32" s="384"/>
      <c r="AK32" s="384"/>
      <c r="AL32" s="384"/>
      <c r="AM32" s="384"/>
      <c r="AN32" s="358"/>
      <c r="AO32" s="446"/>
      <c r="AQ32" s="209" t="s">
        <v>776</v>
      </c>
      <c r="AR32" s="196" t="s">
        <v>838</v>
      </c>
      <c r="AU32" s="384"/>
      <c r="AV32" s="384"/>
    </row>
    <row r="33" spans="1:48" ht="12.75" customHeight="1" x14ac:dyDescent="0.2">
      <c r="A33" s="434"/>
      <c r="B33" s="417"/>
      <c r="C33" s="144"/>
      <c r="D33" s="468"/>
      <c r="E33" s="465"/>
      <c r="F33" s="142" t="s">
        <v>1075</v>
      </c>
      <c r="G33" s="99">
        <v>0</v>
      </c>
      <c r="H33" s="384"/>
      <c r="I33" s="384"/>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58"/>
      <c r="AO33" s="446"/>
      <c r="AQ33" s="209" t="s">
        <v>777</v>
      </c>
      <c r="AR33" s="196" t="s">
        <v>839</v>
      </c>
      <c r="AU33" s="384"/>
      <c r="AV33" s="384"/>
    </row>
    <row r="34" spans="1:48" ht="12.75" customHeight="1" x14ac:dyDescent="0.2">
      <c r="A34" s="434"/>
      <c r="B34" s="417"/>
      <c r="C34" s="144"/>
      <c r="D34" s="468"/>
      <c r="E34" s="465"/>
      <c r="F34" s="142" t="s">
        <v>1076</v>
      </c>
      <c r="G34" s="99">
        <v>0</v>
      </c>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c r="AH34" s="384"/>
      <c r="AI34" s="384"/>
      <c r="AJ34" s="384"/>
      <c r="AK34" s="384"/>
      <c r="AL34" s="384"/>
      <c r="AM34" s="384"/>
      <c r="AN34" s="358"/>
      <c r="AO34" s="446"/>
      <c r="AQ34" s="209" t="s">
        <v>778</v>
      </c>
      <c r="AR34" s="196" t="s">
        <v>840</v>
      </c>
      <c r="AU34" s="384"/>
      <c r="AV34" s="384"/>
    </row>
    <row r="35" spans="1:48" ht="12.75" customHeight="1" x14ac:dyDescent="0.2">
      <c r="A35" s="434"/>
      <c r="B35" s="417"/>
      <c r="C35" s="144"/>
      <c r="D35" s="468"/>
      <c r="E35" s="465"/>
      <c r="F35" s="142" t="s">
        <v>1077</v>
      </c>
      <c r="G35" s="99">
        <v>0</v>
      </c>
      <c r="H35" s="384"/>
      <c r="I35" s="384"/>
      <c r="J35" s="384"/>
      <c r="K35" s="384"/>
      <c r="L35" s="384"/>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58"/>
      <c r="AO35" s="446"/>
      <c r="AQ35" s="209" t="s">
        <v>779</v>
      </c>
      <c r="AR35" s="196">
        <v>0</v>
      </c>
      <c r="AU35" s="384"/>
      <c r="AV35" s="384"/>
    </row>
    <row r="36" spans="1:48" ht="12.75" customHeight="1" x14ac:dyDescent="0.2">
      <c r="A36" s="434"/>
      <c r="B36" s="417"/>
      <c r="C36" s="144"/>
      <c r="D36" s="468"/>
      <c r="E36" s="465"/>
      <c r="F36" s="142" t="s">
        <v>1078</v>
      </c>
      <c r="G36" s="99">
        <v>0</v>
      </c>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84"/>
      <c r="AI36" s="384"/>
      <c r="AJ36" s="384"/>
      <c r="AK36" s="384"/>
      <c r="AL36" s="384"/>
      <c r="AM36" s="384"/>
      <c r="AN36" s="358"/>
      <c r="AO36" s="446"/>
      <c r="AQ36" s="209" t="s">
        <v>780</v>
      </c>
      <c r="AR36" s="196" t="s">
        <v>841</v>
      </c>
      <c r="AU36" s="384"/>
      <c r="AV36" s="384"/>
    </row>
    <row r="37" spans="1:48" ht="12.75" customHeight="1" x14ac:dyDescent="0.2">
      <c r="A37" s="434"/>
      <c r="B37" s="417"/>
      <c r="C37" s="144"/>
      <c r="D37" s="468"/>
      <c r="E37" s="465"/>
      <c r="F37" s="142" t="s">
        <v>1079</v>
      </c>
      <c r="G37" s="99">
        <v>0</v>
      </c>
      <c r="H37" s="384"/>
      <c r="I37" s="384"/>
      <c r="J37" s="384"/>
      <c r="K37" s="384"/>
      <c r="L37" s="384"/>
      <c r="M37" s="384"/>
      <c r="N37" s="384"/>
      <c r="O37" s="384"/>
      <c r="P37" s="384"/>
      <c r="Q37" s="384"/>
      <c r="R37" s="384"/>
      <c r="S37" s="384"/>
      <c r="T37" s="384"/>
      <c r="U37" s="384"/>
      <c r="V37" s="384"/>
      <c r="W37" s="384"/>
      <c r="X37" s="384"/>
      <c r="Y37" s="384"/>
      <c r="Z37" s="384"/>
      <c r="AA37" s="384"/>
      <c r="AB37" s="384"/>
      <c r="AC37" s="384"/>
      <c r="AD37" s="384"/>
      <c r="AE37" s="384"/>
      <c r="AF37" s="384"/>
      <c r="AG37" s="384"/>
      <c r="AH37" s="384"/>
      <c r="AI37" s="384"/>
      <c r="AJ37" s="384"/>
      <c r="AK37" s="384"/>
      <c r="AL37" s="384"/>
      <c r="AM37" s="384"/>
      <c r="AN37" s="358"/>
      <c r="AO37" s="446"/>
      <c r="AQ37" s="209" t="s">
        <v>781</v>
      </c>
      <c r="AR37" s="196">
        <v>0</v>
      </c>
      <c r="AU37" s="384"/>
      <c r="AV37" s="384"/>
    </row>
    <row r="38" spans="1:48" ht="12.75" customHeight="1" x14ac:dyDescent="0.2">
      <c r="A38" s="434"/>
      <c r="B38" s="417"/>
      <c r="C38" s="144"/>
      <c r="D38" s="468"/>
      <c r="E38" s="465"/>
      <c r="F38" s="142" t="s">
        <v>1080</v>
      </c>
      <c r="G38" s="99">
        <v>0</v>
      </c>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c r="AH38" s="384"/>
      <c r="AI38" s="384"/>
      <c r="AJ38" s="384"/>
      <c r="AK38" s="384"/>
      <c r="AL38" s="384"/>
      <c r="AM38" s="384"/>
      <c r="AN38" s="358"/>
      <c r="AO38" s="446"/>
      <c r="AQ38" s="209" t="s">
        <v>782</v>
      </c>
      <c r="AR38" s="196"/>
      <c r="AU38" s="384"/>
      <c r="AV38" s="384"/>
    </row>
    <row r="39" spans="1:48" ht="12.75" customHeight="1" x14ac:dyDescent="0.2">
      <c r="A39" s="434"/>
      <c r="B39" s="417"/>
      <c r="C39" s="144"/>
      <c r="D39" s="468"/>
      <c r="E39" s="465"/>
      <c r="F39" s="142" t="s">
        <v>1081</v>
      </c>
      <c r="G39" s="99">
        <v>0</v>
      </c>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c r="AH39" s="384"/>
      <c r="AI39" s="384"/>
      <c r="AJ39" s="384"/>
      <c r="AK39" s="384"/>
      <c r="AL39" s="384"/>
      <c r="AM39" s="384"/>
      <c r="AN39" s="358"/>
      <c r="AO39" s="446"/>
      <c r="AQ39" s="209" t="s">
        <v>783</v>
      </c>
      <c r="AR39" s="196"/>
      <c r="AU39" s="384"/>
      <c r="AV39" s="384"/>
    </row>
    <row r="40" spans="1:48" ht="12.75" customHeight="1" x14ac:dyDescent="0.2">
      <c r="A40" s="434"/>
      <c r="B40" s="417"/>
      <c r="C40" s="144"/>
      <c r="D40" s="468"/>
      <c r="E40" s="465"/>
      <c r="F40" s="142" t="s">
        <v>1082</v>
      </c>
      <c r="G40" s="99">
        <v>0</v>
      </c>
      <c r="H40" s="384"/>
      <c r="I40" s="384"/>
      <c r="J40" s="384"/>
      <c r="K40" s="384"/>
      <c r="L40" s="384"/>
      <c r="M40" s="384"/>
      <c r="N40" s="384"/>
      <c r="O40" s="384"/>
      <c r="P40" s="384"/>
      <c r="Q40" s="384"/>
      <c r="R40" s="384"/>
      <c r="S40" s="384"/>
      <c r="T40" s="384"/>
      <c r="U40" s="384"/>
      <c r="V40" s="384"/>
      <c r="W40" s="384"/>
      <c r="X40" s="384"/>
      <c r="Y40" s="384"/>
      <c r="Z40" s="384"/>
      <c r="AA40" s="384"/>
      <c r="AB40" s="384"/>
      <c r="AC40" s="384"/>
      <c r="AD40" s="384"/>
      <c r="AE40" s="384"/>
      <c r="AF40" s="384"/>
      <c r="AG40" s="384"/>
      <c r="AH40" s="384"/>
      <c r="AI40" s="384"/>
      <c r="AJ40" s="384"/>
      <c r="AK40" s="384"/>
      <c r="AL40" s="384"/>
      <c r="AM40" s="384"/>
      <c r="AN40" s="358"/>
      <c r="AO40" s="446"/>
      <c r="AU40" s="384"/>
      <c r="AV40" s="384"/>
    </row>
    <row r="41" spans="1:48" ht="12.75" customHeight="1" x14ac:dyDescent="0.2">
      <c r="A41" s="434"/>
      <c r="B41" s="417"/>
      <c r="C41" s="144"/>
      <c r="D41" s="468"/>
      <c r="E41" s="465"/>
      <c r="F41" s="142" t="s">
        <v>1083</v>
      </c>
      <c r="G41" s="99">
        <v>0</v>
      </c>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4"/>
      <c r="AJ41" s="384"/>
      <c r="AK41" s="384"/>
      <c r="AL41" s="384"/>
      <c r="AM41" s="384"/>
      <c r="AN41" s="358"/>
      <c r="AO41" s="446"/>
      <c r="AU41" s="384"/>
      <c r="AV41" s="384"/>
    </row>
    <row r="42" spans="1:48" ht="12.75" customHeight="1" x14ac:dyDescent="0.2">
      <c r="A42" s="434"/>
      <c r="B42" s="417"/>
      <c r="C42" s="144"/>
      <c r="D42" s="468"/>
      <c r="E42" s="465"/>
      <c r="F42" s="142" t="s">
        <v>1084</v>
      </c>
      <c r="G42" s="99">
        <v>0</v>
      </c>
      <c r="H42" s="384"/>
      <c r="I42" s="384"/>
      <c r="J42" s="384"/>
      <c r="K42" s="384"/>
      <c r="L42" s="384"/>
      <c r="M42" s="384"/>
      <c r="N42" s="384"/>
      <c r="O42" s="384"/>
      <c r="P42" s="384"/>
      <c r="Q42" s="384"/>
      <c r="R42" s="384"/>
      <c r="S42" s="384"/>
      <c r="T42" s="384"/>
      <c r="U42" s="384"/>
      <c r="V42" s="384"/>
      <c r="W42" s="384"/>
      <c r="X42" s="384"/>
      <c r="Y42" s="384"/>
      <c r="Z42" s="384"/>
      <c r="AA42" s="384"/>
      <c r="AB42" s="384"/>
      <c r="AC42" s="384"/>
      <c r="AD42" s="384"/>
      <c r="AE42" s="384"/>
      <c r="AF42" s="384"/>
      <c r="AG42" s="384"/>
      <c r="AH42" s="384"/>
      <c r="AI42" s="384"/>
      <c r="AJ42" s="384"/>
      <c r="AK42" s="384"/>
      <c r="AL42" s="384"/>
      <c r="AM42" s="384"/>
      <c r="AN42" s="358"/>
      <c r="AO42" s="446"/>
      <c r="AU42" s="384"/>
      <c r="AV42" s="384"/>
    </row>
    <row r="43" spans="1:48" ht="12.75" customHeight="1" x14ac:dyDescent="0.2">
      <c r="A43" s="434"/>
      <c r="B43" s="417"/>
      <c r="C43" s="144"/>
      <c r="D43" s="468"/>
      <c r="E43" s="465"/>
      <c r="F43" s="142" t="s">
        <v>1085</v>
      </c>
      <c r="G43" s="99">
        <v>0</v>
      </c>
      <c r="H43" s="384"/>
      <c r="I43" s="384"/>
      <c r="J43" s="384"/>
      <c r="K43" s="384"/>
      <c r="L43" s="384"/>
      <c r="M43" s="384"/>
      <c r="N43" s="384"/>
      <c r="O43" s="384"/>
      <c r="P43" s="384"/>
      <c r="Q43" s="384"/>
      <c r="R43" s="384"/>
      <c r="S43" s="384"/>
      <c r="T43" s="384"/>
      <c r="U43" s="384"/>
      <c r="V43" s="384"/>
      <c r="W43" s="384"/>
      <c r="X43" s="384"/>
      <c r="Y43" s="384"/>
      <c r="Z43" s="384"/>
      <c r="AA43" s="384"/>
      <c r="AB43" s="384"/>
      <c r="AC43" s="384"/>
      <c r="AD43" s="384"/>
      <c r="AE43" s="384"/>
      <c r="AF43" s="384"/>
      <c r="AG43" s="384"/>
      <c r="AH43" s="384"/>
      <c r="AI43" s="384"/>
      <c r="AJ43" s="384"/>
      <c r="AK43" s="384"/>
      <c r="AL43" s="384"/>
      <c r="AM43" s="384"/>
      <c r="AN43" s="358"/>
      <c r="AO43" s="446"/>
      <c r="AU43" s="384"/>
      <c r="AV43" s="384"/>
    </row>
    <row r="44" spans="1:48" ht="12.75" customHeight="1" x14ac:dyDescent="0.2">
      <c r="A44" s="434"/>
      <c r="B44" s="417"/>
      <c r="C44" s="144"/>
      <c r="D44" s="468"/>
      <c r="E44" s="465"/>
      <c r="F44" s="142" t="s">
        <v>1086</v>
      </c>
      <c r="G44" s="99">
        <v>4.92</v>
      </c>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84"/>
      <c r="AI44" s="384"/>
      <c r="AJ44" s="384"/>
      <c r="AK44" s="384"/>
      <c r="AL44" s="384"/>
      <c r="AM44" s="384"/>
      <c r="AN44" s="358"/>
      <c r="AO44" s="446"/>
      <c r="AU44" s="384"/>
      <c r="AV44" s="384"/>
    </row>
    <row r="45" spans="1:48" ht="12.75" customHeight="1" x14ac:dyDescent="0.2">
      <c r="A45" s="434"/>
      <c r="B45" s="417"/>
      <c r="C45" s="144"/>
      <c r="D45" s="468"/>
      <c r="E45" s="465"/>
      <c r="F45" s="142" t="s">
        <v>1087</v>
      </c>
      <c r="G45" s="99">
        <v>0</v>
      </c>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58"/>
      <c r="AO45" s="446"/>
      <c r="AU45" s="384"/>
      <c r="AV45" s="384"/>
    </row>
    <row r="46" spans="1:48" ht="12.75" customHeight="1" x14ac:dyDescent="0.2">
      <c r="A46" s="434"/>
      <c r="B46" s="417"/>
      <c r="C46" s="144"/>
      <c r="D46" s="468"/>
      <c r="E46" s="465"/>
      <c r="F46" s="142" t="s">
        <v>1088</v>
      </c>
      <c r="G46" s="99">
        <v>0</v>
      </c>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84"/>
      <c r="AI46" s="384"/>
      <c r="AJ46" s="384"/>
      <c r="AK46" s="384"/>
      <c r="AL46" s="384"/>
      <c r="AM46" s="384"/>
      <c r="AN46" s="358"/>
      <c r="AO46" s="446"/>
      <c r="AU46" s="384"/>
      <c r="AV46" s="384"/>
    </row>
    <row r="47" spans="1:48" ht="12.75" customHeight="1" x14ac:dyDescent="0.2">
      <c r="A47" s="434"/>
      <c r="B47" s="417"/>
      <c r="C47" s="144"/>
      <c r="D47" s="468"/>
      <c r="E47" s="465"/>
      <c r="F47" s="142" t="s">
        <v>1089</v>
      </c>
      <c r="G47" s="99">
        <v>0</v>
      </c>
      <c r="H47" s="384"/>
      <c r="I47" s="384"/>
      <c r="J47" s="384"/>
      <c r="K47" s="384"/>
      <c r="L47" s="384"/>
      <c r="M47" s="384"/>
      <c r="N47" s="384"/>
      <c r="O47" s="384"/>
      <c r="P47" s="384"/>
      <c r="Q47" s="384"/>
      <c r="R47" s="384"/>
      <c r="S47" s="384"/>
      <c r="T47" s="384"/>
      <c r="U47" s="384"/>
      <c r="V47" s="384"/>
      <c r="W47" s="384"/>
      <c r="X47" s="384"/>
      <c r="Y47" s="384"/>
      <c r="Z47" s="384"/>
      <c r="AA47" s="384"/>
      <c r="AB47" s="384"/>
      <c r="AC47" s="384"/>
      <c r="AD47" s="384"/>
      <c r="AE47" s="384"/>
      <c r="AF47" s="384"/>
      <c r="AG47" s="384"/>
      <c r="AH47" s="384"/>
      <c r="AI47" s="384"/>
      <c r="AJ47" s="384"/>
      <c r="AK47" s="384"/>
      <c r="AL47" s="384"/>
      <c r="AM47" s="384"/>
      <c r="AN47" s="358"/>
      <c r="AO47" s="446"/>
      <c r="AU47" s="384"/>
      <c r="AV47" s="384"/>
    </row>
    <row r="48" spans="1:48" ht="12.75" customHeight="1" x14ac:dyDescent="0.2">
      <c r="A48" s="434"/>
      <c r="B48" s="417"/>
      <c r="C48" s="144"/>
      <c r="D48" s="468"/>
      <c r="E48" s="465"/>
      <c r="F48" s="142" t="s">
        <v>1090</v>
      </c>
      <c r="G48" s="99">
        <v>0</v>
      </c>
      <c r="H48" s="384"/>
      <c r="I48" s="384"/>
      <c r="J48" s="384"/>
      <c r="K48" s="384"/>
      <c r="L48" s="384"/>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c r="AJ48" s="384"/>
      <c r="AK48" s="384"/>
      <c r="AL48" s="384"/>
      <c r="AM48" s="384"/>
      <c r="AN48" s="358"/>
      <c r="AO48" s="446"/>
      <c r="AU48" s="384"/>
      <c r="AV48" s="384"/>
    </row>
    <row r="49" spans="1:48" ht="12.75" customHeight="1" x14ac:dyDescent="0.2">
      <c r="A49" s="434"/>
      <c r="B49" s="417"/>
      <c r="C49" s="144"/>
      <c r="D49" s="468"/>
      <c r="E49" s="465"/>
      <c r="F49" s="142" t="s">
        <v>1091</v>
      </c>
      <c r="G49" s="99">
        <v>0</v>
      </c>
      <c r="H49" s="384"/>
      <c r="I49" s="384"/>
      <c r="J49" s="384"/>
      <c r="K49" s="384"/>
      <c r="L49" s="384"/>
      <c r="M49" s="384"/>
      <c r="N49" s="384"/>
      <c r="O49" s="384"/>
      <c r="P49" s="384"/>
      <c r="Q49" s="384"/>
      <c r="R49" s="384"/>
      <c r="S49" s="384"/>
      <c r="T49" s="384"/>
      <c r="U49" s="384"/>
      <c r="V49" s="384"/>
      <c r="W49" s="384"/>
      <c r="X49" s="384"/>
      <c r="Y49" s="384"/>
      <c r="Z49" s="384"/>
      <c r="AA49" s="384"/>
      <c r="AB49" s="384"/>
      <c r="AC49" s="384"/>
      <c r="AD49" s="384"/>
      <c r="AE49" s="384"/>
      <c r="AF49" s="384"/>
      <c r="AG49" s="384"/>
      <c r="AH49" s="384"/>
      <c r="AI49" s="384"/>
      <c r="AJ49" s="384"/>
      <c r="AK49" s="384"/>
      <c r="AL49" s="384"/>
      <c r="AM49" s="384"/>
      <c r="AN49" s="358"/>
      <c r="AO49" s="446"/>
      <c r="AU49" s="384"/>
      <c r="AV49" s="384"/>
    </row>
    <row r="50" spans="1:48" ht="12.75" customHeight="1" x14ac:dyDescent="0.2">
      <c r="A50" s="434"/>
      <c r="B50" s="417"/>
      <c r="C50" s="144"/>
      <c r="D50" s="468"/>
      <c r="E50" s="465"/>
      <c r="F50" s="142" t="s">
        <v>1092</v>
      </c>
      <c r="G50" s="99">
        <v>0</v>
      </c>
      <c r="H50" s="384"/>
      <c r="I50" s="384"/>
      <c r="J50" s="384"/>
      <c r="K50" s="384"/>
      <c r="L50" s="384"/>
      <c r="M50" s="384"/>
      <c r="N50" s="384"/>
      <c r="O50" s="384"/>
      <c r="P50" s="384"/>
      <c r="Q50" s="384"/>
      <c r="R50" s="384"/>
      <c r="S50" s="384"/>
      <c r="T50" s="384"/>
      <c r="U50" s="384"/>
      <c r="V50" s="384"/>
      <c r="W50" s="384"/>
      <c r="X50" s="384"/>
      <c r="Y50" s="384"/>
      <c r="Z50" s="384"/>
      <c r="AA50" s="384"/>
      <c r="AB50" s="384"/>
      <c r="AC50" s="384"/>
      <c r="AD50" s="384"/>
      <c r="AE50" s="384"/>
      <c r="AF50" s="384"/>
      <c r="AG50" s="384"/>
      <c r="AH50" s="384"/>
      <c r="AI50" s="384"/>
      <c r="AJ50" s="384"/>
      <c r="AK50" s="384"/>
      <c r="AL50" s="384"/>
      <c r="AM50" s="384"/>
      <c r="AN50" s="358"/>
      <c r="AO50" s="446"/>
      <c r="AU50" s="384"/>
      <c r="AV50" s="384"/>
    </row>
    <row r="51" spans="1:48" ht="12.75" customHeight="1" x14ac:dyDescent="0.2">
      <c r="A51" s="434"/>
      <c r="B51" s="417"/>
      <c r="C51" s="144"/>
      <c r="D51" s="468"/>
      <c r="E51" s="465"/>
      <c r="F51" s="142" t="s">
        <v>1093</v>
      </c>
      <c r="G51" s="99">
        <v>0</v>
      </c>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84"/>
      <c r="AI51" s="384"/>
      <c r="AJ51" s="384"/>
      <c r="AK51" s="384"/>
      <c r="AL51" s="384"/>
      <c r="AM51" s="384"/>
      <c r="AN51" s="358"/>
      <c r="AO51" s="446"/>
      <c r="AU51" s="384"/>
      <c r="AV51" s="384"/>
    </row>
    <row r="52" spans="1:48" ht="12.75" customHeight="1" x14ac:dyDescent="0.2">
      <c r="A52" s="434"/>
      <c r="B52" s="417"/>
      <c r="C52" s="144"/>
      <c r="D52" s="468"/>
      <c r="E52" s="465"/>
      <c r="F52" s="142" t="s">
        <v>1094</v>
      </c>
      <c r="G52" s="99">
        <v>0</v>
      </c>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84"/>
      <c r="AI52" s="384"/>
      <c r="AJ52" s="384"/>
      <c r="AK52" s="384"/>
      <c r="AL52" s="384"/>
      <c r="AM52" s="384"/>
      <c r="AN52" s="358"/>
      <c r="AO52" s="446"/>
      <c r="AU52" s="384"/>
      <c r="AV52" s="384"/>
    </row>
    <row r="53" spans="1:48" ht="12.75" customHeight="1" x14ac:dyDescent="0.2">
      <c r="A53" s="434"/>
      <c r="B53" s="417"/>
      <c r="C53" s="144"/>
      <c r="D53" s="468"/>
      <c r="E53" s="465"/>
      <c r="F53" s="142" t="s">
        <v>1095</v>
      </c>
      <c r="G53" s="99">
        <v>0</v>
      </c>
      <c r="H53" s="384"/>
      <c r="I53" s="384"/>
      <c r="J53" s="384"/>
      <c r="K53" s="384"/>
      <c r="L53" s="384"/>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c r="AL53" s="384"/>
      <c r="AM53" s="384"/>
      <c r="AN53" s="358"/>
      <c r="AO53" s="446"/>
      <c r="AU53" s="384"/>
      <c r="AV53" s="384"/>
    </row>
    <row r="54" spans="1:48" ht="12.75" customHeight="1" x14ac:dyDescent="0.2">
      <c r="A54" s="434"/>
      <c r="B54" s="417"/>
      <c r="C54" s="144"/>
      <c r="D54" s="468"/>
      <c r="E54" s="465"/>
      <c r="F54" s="142" t="s">
        <v>1096</v>
      </c>
      <c r="G54" s="99">
        <v>0</v>
      </c>
      <c r="H54" s="384"/>
      <c r="I54" s="384"/>
      <c r="J54" s="384"/>
      <c r="K54" s="384"/>
      <c r="L54" s="384"/>
      <c r="M54" s="384"/>
      <c r="N54" s="384"/>
      <c r="O54" s="384"/>
      <c r="P54" s="384"/>
      <c r="Q54" s="384"/>
      <c r="R54" s="384"/>
      <c r="S54" s="384"/>
      <c r="T54" s="384"/>
      <c r="U54" s="384"/>
      <c r="V54" s="384"/>
      <c r="W54" s="384"/>
      <c r="X54" s="384"/>
      <c r="Y54" s="384"/>
      <c r="Z54" s="384"/>
      <c r="AA54" s="384"/>
      <c r="AB54" s="384"/>
      <c r="AC54" s="384"/>
      <c r="AD54" s="384"/>
      <c r="AE54" s="384"/>
      <c r="AF54" s="384"/>
      <c r="AG54" s="384"/>
      <c r="AH54" s="384"/>
      <c r="AI54" s="384"/>
      <c r="AJ54" s="384"/>
      <c r="AK54" s="384"/>
      <c r="AL54" s="384"/>
      <c r="AM54" s="384"/>
      <c r="AN54" s="358"/>
      <c r="AO54" s="446"/>
      <c r="AU54" s="384"/>
      <c r="AV54" s="384"/>
    </row>
    <row r="55" spans="1:48" ht="12.75" customHeight="1" x14ac:dyDescent="0.2">
      <c r="A55" s="434"/>
      <c r="B55" s="417"/>
      <c r="C55" s="144"/>
      <c r="D55" s="468"/>
      <c r="E55" s="465"/>
      <c r="F55" s="142" t="s">
        <v>1097</v>
      </c>
      <c r="G55" s="99">
        <v>0</v>
      </c>
      <c r="H55" s="384"/>
      <c r="I55" s="384"/>
      <c r="J55" s="384"/>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58"/>
      <c r="AO55" s="446"/>
      <c r="AU55" s="384"/>
      <c r="AV55" s="384"/>
    </row>
    <row r="56" spans="1:48" ht="12.75" customHeight="1" x14ac:dyDescent="0.2">
      <c r="A56" s="434"/>
      <c r="B56" s="417"/>
      <c r="C56" s="144"/>
      <c r="D56" s="468"/>
      <c r="E56" s="465"/>
      <c r="F56" s="142" t="s">
        <v>1098</v>
      </c>
      <c r="G56" s="99">
        <v>0</v>
      </c>
      <c r="H56" s="384"/>
      <c r="I56" s="384"/>
      <c r="J56" s="384"/>
      <c r="K56" s="384"/>
      <c r="L56" s="384"/>
      <c r="M56" s="384"/>
      <c r="N56" s="384"/>
      <c r="O56" s="384"/>
      <c r="P56" s="384"/>
      <c r="Q56" s="384"/>
      <c r="R56" s="384"/>
      <c r="S56" s="384"/>
      <c r="T56" s="384"/>
      <c r="U56" s="384"/>
      <c r="V56" s="384"/>
      <c r="W56" s="384"/>
      <c r="X56" s="384"/>
      <c r="Y56" s="384"/>
      <c r="Z56" s="384"/>
      <c r="AA56" s="384"/>
      <c r="AB56" s="384"/>
      <c r="AC56" s="384"/>
      <c r="AD56" s="384"/>
      <c r="AE56" s="384"/>
      <c r="AF56" s="384"/>
      <c r="AG56" s="384"/>
      <c r="AH56" s="384"/>
      <c r="AI56" s="384"/>
      <c r="AJ56" s="384"/>
      <c r="AK56" s="384"/>
      <c r="AL56" s="384"/>
      <c r="AM56" s="384"/>
      <c r="AN56" s="358"/>
      <c r="AO56" s="446"/>
      <c r="AU56" s="384"/>
      <c r="AV56" s="384"/>
    </row>
    <row r="57" spans="1:48" ht="12.75" customHeight="1" x14ac:dyDescent="0.2">
      <c r="A57" s="434"/>
      <c r="B57" s="417"/>
      <c r="C57" s="144"/>
      <c r="D57" s="468"/>
      <c r="E57" s="465"/>
      <c r="F57" s="142" t="s">
        <v>1099</v>
      </c>
      <c r="G57" s="99">
        <v>0</v>
      </c>
      <c r="H57" s="384"/>
      <c r="I57" s="384"/>
      <c r="J57" s="384"/>
      <c r="K57" s="384"/>
      <c r="L57" s="384"/>
      <c r="M57" s="384"/>
      <c r="N57" s="384"/>
      <c r="O57" s="384"/>
      <c r="P57" s="384"/>
      <c r="Q57" s="384"/>
      <c r="R57" s="384"/>
      <c r="S57" s="384"/>
      <c r="T57" s="384"/>
      <c r="U57" s="384"/>
      <c r="V57" s="384"/>
      <c r="W57" s="384"/>
      <c r="X57" s="384"/>
      <c r="Y57" s="384"/>
      <c r="Z57" s="384"/>
      <c r="AA57" s="384"/>
      <c r="AB57" s="384"/>
      <c r="AC57" s="384"/>
      <c r="AD57" s="384"/>
      <c r="AE57" s="384"/>
      <c r="AF57" s="384"/>
      <c r="AG57" s="384"/>
      <c r="AH57" s="384"/>
      <c r="AI57" s="384"/>
      <c r="AJ57" s="384"/>
      <c r="AK57" s="384"/>
      <c r="AL57" s="384"/>
      <c r="AM57" s="384"/>
      <c r="AN57" s="358"/>
      <c r="AO57" s="446"/>
      <c r="AU57" s="384"/>
      <c r="AV57" s="384"/>
    </row>
    <row r="58" spans="1:48" ht="12.75" customHeight="1" x14ac:dyDescent="0.2">
      <c r="A58" s="434"/>
      <c r="B58" s="417"/>
      <c r="C58" s="144"/>
      <c r="D58" s="468"/>
      <c r="E58" s="465"/>
      <c r="F58" s="142" t="s">
        <v>1100</v>
      </c>
      <c r="G58" s="99">
        <v>0</v>
      </c>
      <c r="H58" s="384"/>
      <c r="I58" s="384"/>
      <c r="J58" s="384"/>
      <c r="K58" s="384"/>
      <c r="L58" s="384"/>
      <c r="M58" s="384"/>
      <c r="N58" s="384"/>
      <c r="O58" s="384"/>
      <c r="P58" s="384"/>
      <c r="Q58" s="384"/>
      <c r="R58" s="384"/>
      <c r="S58" s="384"/>
      <c r="T58" s="384"/>
      <c r="U58" s="384"/>
      <c r="V58" s="384"/>
      <c r="W58" s="384"/>
      <c r="X58" s="384"/>
      <c r="Y58" s="384"/>
      <c r="Z58" s="384"/>
      <c r="AA58" s="384"/>
      <c r="AB58" s="384"/>
      <c r="AC58" s="384"/>
      <c r="AD58" s="384"/>
      <c r="AE58" s="384"/>
      <c r="AF58" s="384"/>
      <c r="AG58" s="384"/>
      <c r="AH58" s="384"/>
      <c r="AI58" s="384"/>
      <c r="AJ58" s="384"/>
      <c r="AK58" s="384"/>
      <c r="AL58" s="384"/>
      <c r="AM58" s="384"/>
      <c r="AN58" s="358"/>
      <c r="AO58" s="446"/>
      <c r="AU58" s="384"/>
      <c r="AV58" s="384"/>
    </row>
    <row r="59" spans="1:48" ht="12.75" customHeight="1" x14ac:dyDescent="0.2">
      <c r="A59" s="434"/>
      <c r="B59" s="417"/>
      <c r="C59" s="144"/>
      <c r="D59" s="468"/>
      <c r="E59" s="465"/>
      <c r="F59" s="142" t="s">
        <v>1101</v>
      </c>
      <c r="G59" s="99">
        <v>0</v>
      </c>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58"/>
      <c r="AO59" s="446"/>
      <c r="AU59" s="384"/>
      <c r="AV59" s="384"/>
    </row>
    <row r="60" spans="1:48" ht="12.75" customHeight="1" x14ac:dyDescent="0.2">
      <c r="A60" s="434"/>
      <c r="B60" s="417"/>
      <c r="C60" s="144"/>
      <c r="D60" s="468"/>
      <c r="E60" s="465"/>
      <c r="F60" s="142" t="s">
        <v>1102</v>
      </c>
      <c r="G60" s="99">
        <v>0</v>
      </c>
      <c r="H60" s="384"/>
      <c r="I60" s="384"/>
      <c r="J60" s="384"/>
      <c r="K60" s="384"/>
      <c r="L60" s="384"/>
      <c r="M60" s="384"/>
      <c r="N60" s="384"/>
      <c r="O60" s="384"/>
      <c r="P60" s="384"/>
      <c r="Q60" s="384"/>
      <c r="R60" s="384"/>
      <c r="S60" s="384"/>
      <c r="T60" s="384"/>
      <c r="U60" s="384"/>
      <c r="V60" s="384"/>
      <c r="W60" s="384"/>
      <c r="X60" s="384"/>
      <c r="Y60" s="384"/>
      <c r="Z60" s="384"/>
      <c r="AA60" s="384"/>
      <c r="AB60" s="384"/>
      <c r="AC60" s="384"/>
      <c r="AD60" s="384"/>
      <c r="AE60" s="384"/>
      <c r="AF60" s="384"/>
      <c r="AG60" s="384"/>
      <c r="AH60" s="384"/>
      <c r="AI60" s="384"/>
      <c r="AJ60" s="384"/>
      <c r="AK60" s="384"/>
      <c r="AL60" s="384"/>
      <c r="AM60" s="384"/>
      <c r="AN60" s="358"/>
      <c r="AO60" s="446"/>
      <c r="AU60" s="384"/>
      <c r="AV60" s="384"/>
    </row>
    <row r="61" spans="1:48" ht="12.75" customHeight="1" x14ac:dyDescent="0.2">
      <c r="A61" s="434"/>
      <c r="B61" s="417"/>
      <c r="C61" s="144"/>
      <c r="D61" s="468"/>
      <c r="E61" s="465"/>
      <c r="F61" s="142" t="s">
        <v>1103</v>
      </c>
      <c r="G61" s="99">
        <v>0</v>
      </c>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c r="AJ61" s="384"/>
      <c r="AK61" s="384"/>
      <c r="AL61" s="384"/>
      <c r="AM61" s="384"/>
      <c r="AN61" s="358"/>
      <c r="AO61" s="446"/>
      <c r="AU61" s="384"/>
      <c r="AV61" s="384"/>
    </row>
    <row r="62" spans="1:48" ht="12.75" customHeight="1" x14ac:dyDescent="0.2">
      <c r="A62" s="434"/>
      <c r="B62" s="417"/>
      <c r="C62" s="144"/>
      <c r="D62" s="468"/>
      <c r="E62" s="465"/>
      <c r="F62" s="142" t="s">
        <v>1104</v>
      </c>
      <c r="G62" s="99">
        <v>0</v>
      </c>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58"/>
      <c r="AO62" s="446"/>
      <c r="AU62" s="384"/>
      <c r="AV62" s="384"/>
    </row>
    <row r="63" spans="1:48" ht="12.75" customHeight="1" x14ac:dyDescent="0.2">
      <c r="A63" s="434"/>
      <c r="B63" s="417"/>
      <c r="C63" s="144"/>
      <c r="D63" s="468"/>
      <c r="E63" s="465"/>
      <c r="F63" s="142" t="s">
        <v>1105</v>
      </c>
      <c r="G63" s="99">
        <v>0</v>
      </c>
      <c r="H63" s="384"/>
      <c r="I63" s="384"/>
      <c r="J63" s="384"/>
      <c r="K63" s="384"/>
      <c r="L63" s="384"/>
      <c r="M63" s="384"/>
      <c r="N63" s="384"/>
      <c r="O63" s="384"/>
      <c r="P63" s="384"/>
      <c r="Q63" s="384"/>
      <c r="R63" s="384"/>
      <c r="S63" s="384"/>
      <c r="T63" s="384"/>
      <c r="U63" s="384"/>
      <c r="V63" s="384"/>
      <c r="W63" s="384"/>
      <c r="X63" s="384"/>
      <c r="Y63" s="384"/>
      <c r="Z63" s="384"/>
      <c r="AA63" s="384"/>
      <c r="AB63" s="384"/>
      <c r="AC63" s="384"/>
      <c r="AD63" s="384"/>
      <c r="AE63" s="384"/>
      <c r="AF63" s="384"/>
      <c r="AG63" s="384"/>
      <c r="AH63" s="384"/>
      <c r="AI63" s="384"/>
      <c r="AJ63" s="384"/>
      <c r="AK63" s="384"/>
      <c r="AL63" s="384"/>
      <c r="AM63" s="384"/>
      <c r="AN63" s="358"/>
      <c r="AO63" s="446"/>
      <c r="AU63" s="384"/>
      <c r="AV63" s="384"/>
    </row>
    <row r="64" spans="1:48" ht="12.75" customHeight="1" x14ac:dyDescent="0.2">
      <c r="A64" s="434"/>
      <c r="B64" s="417"/>
      <c r="C64" s="144"/>
      <c r="D64" s="468"/>
      <c r="E64" s="465"/>
      <c r="F64" s="142" t="s">
        <v>1106</v>
      </c>
      <c r="G64" s="99">
        <v>0</v>
      </c>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c r="AJ64" s="384"/>
      <c r="AK64" s="384"/>
      <c r="AL64" s="384"/>
      <c r="AM64" s="384"/>
      <c r="AN64" s="358"/>
      <c r="AO64" s="446"/>
      <c r="AU64" s="384"/>
      <c r="AV64" s="384"/>
    </row>
    <row r="65" spans="1:48" ht="12.75" customHeight="1" x14ac:dyDescent="0.2">
      <c r="A65" s="434"/>
      <c r="B65" s="417"/>
      <c r="C65" s="144"/>
      <c r="D65" s="468"/>
      <c r="E65" s="465"/>
      <c r="F65" s="142" t="s">
        <v>1107</v>
      </c>
      <c r="G65" s="99">
        <v>0</v>
      </c>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58"/>
      <c r="AO65" s="446"/>
      <c r="AU65" s="384"/>
      <c r="AV65" s="384"/>
    </row>
    <row r="66" spans="1:48" ht="12.75" customHeight="1" x14ac:dyDescent="0.2">
      <c r="A66" s="434"/>
      <c r="B66" s="417"/>
      <c r="C66" s="144"/>
      <c r="D66" s="468"/>
      <c r="E66" s="465"/>
      <c r="F66" s="142" t="s">
        <v>1108</v>
      </c>
      <c r="G66" s="99">
        <v>0</v>
      </c>
      <c r="H66" s="384"/>
      <c r="I66" s="384"/>
      <c r="J66" s="384"/>
      <c r="K66" s="384"/>
      <c r="L66" s="384"/>
      <c r="M66" s="384"/>
      <c r="N66" s="384"/>
      <c r="O66" s="384"/>
      <c r="P66" s="384"/>
      <c r="Q66" s="384"/>
      <c r="R66" s="384"/>
      <c r="S66" s="384"/>
      <c r="T66" s="384"/>
      <c r="U66" s="384"/>
      <c r="V66" s="384"/>
      <c r="W66" s="384"/>
      <c r="X66" s="384"/>
      <c r="Y66" s="384"/>
      <c r="Z66" s="384"/>
      <c r="AA66" s="384"/>
      <c r="AB66" s="384"/>
      <c r="AC66" s="384"/>
      <c r="AD66" s="384"/>
      <c r="AE66" s="384"/>
      <c r="AF66" s="384"/>
      <c r="AG66" s="384"/>
      <c r="AH66" s="384"/>
      <c r="AI66" s="384"/>
      <c r="AJ66" s="384"/>
      <c r="AK66" s="384"/>
      <c r="AL66" s="384"/>
      <c r="AM66" s="384"/>
      <c r="AN66" s="358"/>
      <c r="AO66" s="446"/>
      <c r="AU66" s="384"/>
      <c r="AV66" s="384"/>
    </row>
    <row r="67" spans="1:48" ht="12.75" customHeight="1" x14ac:dyDescent="0.2">
      <c r="A67" s="434"/>
      <c r="B67" s="417"/>
      <c r="C67" s="144"/>
      <c r="D67" s="468"/>
      <c r="E67" s="465"/>
      <c r="F67" s="142" t="s">
        <v>1109</v>
      </c>
      <c r="G67" s="99">
        <v>0</v>
      </c>
      <c r="H67" s="384"/>
      <c r="I67" s="384"/>
      <c r="J67" s="384"/>
      <c r="K67" s="384"/>
      <c r="L67" s="384"/>
      <c r="M67" s="384"/>
      <c r="N67" s="384"/>
      <c r="O67" s="384"/>
      <c r="P67" s="384"/>
      <c r="Q67" s="384"/>
      <c r="R67" s="384"/>
      <c r="S67" s="384"/>
      <c r="T67" s="384"/>
      <c r="U67" s="384"/>
      <c r="V67" s="384"/>
      <c r="W67" s="384"/>
      <c r="X67" s="384"/>
      <c r="Y67" s="384"/>
      <c r="Z67" s="384"/>
      <c r="AA67" s="384"/>
      <c r="AB67" s="384"/>
      <c r="AC67" s="384"/>
      <c r="AD67" s="384"/>
      <c r="AE67" s="384"/>
      <c r="AF67" s="384"/>
      <c r="AG67" s="384"/>
      <c r="AH67" s="384"/>
      <c r="AI67" s="384"/>
      <c r="AJ67" s="384"/>
      <c r="AK67" s="384"/>
      <c r="AL67" s="384"/>
      <c r="AM67" s="384"/>
      <c r="AN67" s="358"/>
      <c r="AO67" s="446"/>
      <c r="AU67" s="384"/>
      <c r="AV67" s="384"/>
    </row>
    <row r="68" spans="1:48" ht="12.75" customHeight="1" x14ac:dyDescent="0.2">
      <c r="A68" s="434"/>
      <c r="B68" s="417"/>
      <c r="C68" s="144"/>
      <c r="D68" s="468"/>
      <c r="E68" s="465"/>
      <c r="F68" s="142" t="s">
        <v>1110</v>
      </c>
      <c r="G68" s="99">
        <v>0</v>
      </c>
      <c r="H68" s="384"/>
      <c r="I68" s="384"/>
      <c r="J68" s="384"/>
      <c r="K68" s="384"/>
      <c r="L68" s="384"/>
      <c r="M68" s="384"/>
      <c r="N68" s="384"/>
      <c r="O68" s="384"/>
      <c r="P68" s="384"/>
      <c r="Q68" s="384"/>
      <c r="R68" s="384"/>
      <c r="S68" s="384"/>
      <c r="T68" s="384"/>
      <c r="U68" s="384"/>
      <c r="V68" s="384"/>
      <c r="W68" s="384"/>
      <c r="X68" s="384"/>
      <c r="Y68" s="384"/>
      <c r="Z68" s="384"/>
      <c r="AA68" s="384"/>
      <c r="AB68" s="384"/>
      <c r="AC68" s="384"/>
      <c r="AD68" s="384"/>
      <c r="AE68" s="384"/>
      <c r="AF68" s="384"/>
      <c r="AG68" s="384"/>
      <c r="AH68" s="384"/>
      <c r="AI68" s="384"/>
      <c r="AJ68" s="384"/>
      <c r="AK68" s="384"/>
      <c r="AL68" s="384"/>
      <c r="AM68" s="384"/>
      <c r="AN68" s="358"/>
      <c r="AO68" s="446"/>
      <c r="AU68" s="384"/>
      <c r="AV68" s="384"/>
    </row>
    <row r="69" spans="1:48" ht="12.75" customHeight="1" x14ac:dyDescent="0.2">
      <c r="A69" s="434"/>
      <c r="B69" s="417"/>
      <c r="C69" s="144"/>
      <c r="D69" s="468"/>
      <c r="E69" s="465"/>
      <c r="F69" s="142" t="s">
        <v>1111</v>
      </c>
      <c r="G69" s="99">
        <v>0</v>
      </c>
      <c r="H69" s="384"/>
      <c r="I69" s="384"/>
      <c r="J69" s="384"/>
      <c r="K69" s="384"/>
      <c r="L69" s="384"/>
      <c r="M69" s="384"/>
      <c r="N69" s="384"/>
      <c r="O69" s="384"/>
      <c r="P69" s="384"/>
      <c r="Q69" s="384"/>
      <c r="R69" s="384"/>
      <c r="S69" s="384"/>
      <c r="T69" s="384"/>
      <c r="U69" s="384"/>
      <c r="V69" s="384"/>
      <c r="W69" s="384"/>
      <c r="X69" s="384"/>
      <c r="Y69" s="384"/>
      <c r="Z69" s="384"/>
      <c r="AA69" s="384"/>
      <c r="AB69" s="384"/>
      <c r="AC69" s="384"/>
      <c r="AD69" s="384"/>
      <c r="AE69" s="384"/>
      <c r="AF69" s="384"/>
      <c r="AG69" s="384"/>
      <c r="AH69" s="384"/>
      <c r="AI69" s="384"/>
      <c r="AJ69" s="384"/>
      <c r="AK69" s="384"/>
      <c r="AL69" s="384"/>
      <c r="AM69" s="384"/>
      <c r="AN69" s="358"/>
      <c r="AO69" s="446"/>
      <c r="AU69" s="384"/>
      <c r="AV69" s="384"/>
    </row>
    <row r="70" spans="1:48" ht="12.75" customHeight="1" x14ac:dyDescent="0.2">
      <c r="A70" s="434"/>
      <c r="B70" s="417"/>
      <c r="C70" s="144"/>
      <c r="D70" s="468"/>
      <c r="E70" s="465"/>
      <c r="F70" s="142" t="s">
        <v>1112</v>
      </c>
      <c r="G70" s="99">
        <v>0</v>
      </c>
      <c r="H70" s="384"/>
      <c r="I70" s="384"/>
      <c r="J70" s="384"/>
      <c r="K70" s="384"/>
      <c r="L70" s="384"/>
      <c r="M70" s="384"/>
      <c r="N70" s="384"/>
      <c r="O70" s="384"/>
      <c r="P70" s="384"/>
      <c r="Q70" s="384"/>
      <c r="R70" s="384"/>
      <c r="S70" s="384"/>
      <c r="T70" s="384"/>
      <c r="U70" s="384"/>
      <c r="V70" s="384"/>
      <c r="W70" s="384"/>
      <c r="X70" s="384"/>
      <c r="Y70" s="384"/>
      <c r="Z70" s="384"/>
      <c r="AA70" s="384"/>
      <c r="AB70" s="384"/>
      <c r="AC70" s="384"/>
      <c r="AD70" s="384"/>
      <c r="AE70" s="384"/>
      <c r="AF70" s="384"/>
      <c r="AG70" s="384"/>
      <c r="AH70" s="384"/>
      <c r="AI70" s="384"/>
      <c r="AJ70" s="384"/>
      <c r="AK70" s="384"/>
      <c r="AL70" s="384"/>
      <c r="AM70" s="384"/>
      <c r="AN70" s="358"/>
      <c r="AO70" s="446"/>
      <c r="AU70" s="384"/>
      <c r="AV70" s="384"/>
    </row>
    <row r="71" spans="1:48" ht="12.75" customHeight="1" x14ac:dyDescent="0.2">
      <c r="A71" s="434"/>
      <c r="B71" s="417"/>
      <c r="C71" s="144"/>
      <c r="D71" s="468"/>
      <c r="E71" s="465"/>
      <c r="F71" s="142" t="s">
        <v>1113</v>
      </c>
      <c r="G71" s="99">
        <v>0</v>
      </c>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384"/>
      <c r="AK71" s="384"/>
      <c r="AL71" s="384"/>
      <c r="AM71" s="384"/>
      <c r="AN71" s="358"/>
      <c r="AO71" s="446"/>
      <c r="AU71" s="384"/>
      <c r="AV71" s="384"/>
    </row>
    <row r="72" spans="1:48" ht="12.75" customHeight="1" x14ac:dyDescent="0.2">
      <c r="A72" s="434"/>
      <c r="B72" s="417"/>
      <c r="C72" s="144"/>
      <c r="D72" s="468"/>
      <c r="E72" s="465"/>
      <c r="F72" s="142" t="s">
        <v>1114</v>
      </c>
      <c r="G72" s="99">
        <v>0</v>
      </c>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c r="AJ72" s="384"/>
      <c r="AK72" s="384"/>
      <c r="AL72" s="384"/>
      <c r="AM72" s="384"/>
      <c r="AN72" s="358"/>
      <c r="AO72" s="446"/>
      <c r="AU72" s="384"/>
      <c r="AV72" s="384"/>
    </row>
    <row r="73" spans="1:48" ht="12.75" customHeight="1" x14ac:dyDescent="0.2">
      <c r="A73" s="434"/>
      <c r="B73" s="417"/>
      <c r="C73" s="144"/>
      <c r="D73" s="468"/>
      <c r="E73" s="465"/>
      <c r="F73" s="142" t="s">
        <v>1115</v>
      </c>
      <c r="G73" s="99">
        <v>0</v>
      </c>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c r="AJ73" s="384"/>
      <c r="AK73" s="384"/>
      <c r="AL73" s="384"/>
      <c r="AM73" s="384"/>
      <c r="AN73" s="358"/>
      <c r="AO73" s="446"/>
      <c r="AU73" s="384"/>
      <c r="AV73" s="384"/>
    </row>
    <row r="74" spans="1:48" ht="12.75" customHeight="1" x14ac:dyDescent="0.2">
      <c r="A74" s="434"/>
      <c r="B74" s="417"/>
      <c r="C74" s="144"/>
      <c r="D74" s="468"/>
      <c r="E74" s="465"/>
      <c r="F74" s="142" t="s">
        <v>1116</v>
      </c>
      <c r="G74" s="99">
        <v>0</v>
      </c>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c r="AJ74" s="384"/>
      <c r="AK74" s="384"/>
      <c r="AL74" s="384"/>
      <c r="AM74" s="384"/>
      <c r="AN74" s="358"/>
      <c r="AO74" s="446"/>
      <c r="AU74" s="384"/>
      <c r="AV74" s="384"/>
    </row>
    <row r="75" spans="1:48" ht="12.75" customHeight="1" x14ac:dyDescent="0.2">
      <c r="A75" s="434"/>
      <c r="B75" s="417"/>
      <c r="C75" s="144"/>
      <c r="D75" s="468"/>
      <c r="E75" s="465"/>
      <c r="F75" s="142" t="s">
        <v>1117</v>
      </c>
      <c r="G75" s="99">
        <v>0</v>
      </c>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c r="AJ75" s="384"/>
      <c r="AK75" s="384"/>
      <c r="AL75" s="384"/>
      <c r="AM75" s="384"/>
      <c r="AN75" s="358"/>
      <c r="AO75" s="446"/>
      <c r="AU75" s="384"/>
      <c r="AV75" s="384"/>
    </row>
    <row r="76" spans="1:48" ht="12.75" customHeight="1" x14ac:dyDescent="0.2">
      <c r="A76" s="434"/>
      <c r="B76" s="417"/>
      <c r="C76" s="144"/>
      <c r="D76" s="468"/>
      <c r="E76" s="465"/>
      <c r="F76" s="142" t="s">
        <v>1118</v>
      </c>
      <c r="G76" s="99">
        <v>0</v>
      </c>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c r="AJ76" s="384"/>
      <c r="AK76" s="384"/>
      <c r="AL76" s="384"/>
      <c r="AM76" s="384"/>
      <c r="AN76" s="358"/>
      <c r="AO76" s="446"/>
      <c r="AU76" s="384"/>
      <c r="AV76" s="384"/>
    </row>
    <row r="77" spans="1:48" ht="12.75" customHeight="1" x14ac:dyDescent="0.2">
      <c r="A77" s="434"/>
      <c r="B77" s="417"/>
      <c r="C77" s="144"/>
      <c r="D77" s="468"/>
      <c r="E77" s="465"/>
      <c r="F77" s="142" t="s">
        <v>1119</v>
      </c>
      <c r="G77" s="99">
        <v>0</v>
      </c>
      <c r="H77" s="384"/>
      <c r="I77" s="384"/>
      <c r="J77" s="384"/>
      <c r="K77" s="384"/>
      <c r="L77" s="384"/>
      <c r="M77" s="384"/>
      <c r="N77" s="384"/>
      <c r="O77" s="384"/>
      <c r="P77" s="384"/>
      <c r="Q77" s="384"/>
      <c r="R77" s="384"/>
      <c r="S77" s="384"/>
      <c r="T77" s="384"/>
      <c r="U77" s="384"/>
      <c r="V77" s="384"/>
      <c r="W77" s="384"/>
      <c r="X77" s="384"/>
      <c r="Y77" s="384"/>
      <c r="Z77" s="384"/>
      <c r="AA77" s="384"/>
      <c r="AB77" s="384"/>
      <c r="AC77" s="384"/>
      <c r="AD77" s="384"/>
      <c r="AE77" s="384"/>
      <c r="AF77" s="384"/>
      <c r="AG77" s="384"/>
      <c r="AH77" s="384"/>
      <c r="AI77" s="384"/>
      <c r="AJ77" s="384"/>
      <c r="AK77" s="384"/>
      <c r="AL77" s="384"/>
      <c r="AM77" s="384"/>
      <c r="AN77" s="358"/>
      <c r="AO77" s="446"/>
      <c r="AU77" s="384"/>
      <c r="AV77" s="384"/>
    </row>
    <row r="78" spans="1:48" ht="12.75" customHeight="1" x14ac:dyDescent="0.2">
      <c r="A78" s="434"/>
      <c r="B78" s="417"/>
      <c r="C78" s="144"/>
      <c r="D78" s="468"/>
      <c r="E78" s="465"/>
      <c r="F78" s="142" t="s">
        <v>1120</v>
      </c>
      <c r="G78" s="99">
        <v>0</v>
      </c>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c r="AJ78" s="384"/>
      <c r="AK78" s="384"/>
      <c r="AL78" s="384"/>
      <c r="AM78" s="384"/>
      <c r="AN78" s="358"/>
      <c r="AO78" s="446"/>
      <c r="AU78" s="384"/>
      <c r="AV78" s="384"/>
    </row>
    <row r="79" spans="1:48" ht="12.75" customHeight="1" x14ac:dyDescent="0.2">
      <c r="A79" s="434"/>
      <c r="B79" s="417"/>
      <c r="C79" s="144"/>
      <c r="D79" s="468"/>
      <c r="E79" s="465"/>
      <c r="F79" s="142" t="s">
        <v>1121</v>
      </c>
      <c r="G79" s="99">
        <v>0</v>
      </c>
      <c r="H79" s="384"/>
      <c r="I79" s="384"/>
      <c r="J79" s="384"/>
      <c r="K79" s="384"/>
      <c r="L79" s="384"/>
      <c r="M79" s="384"/>
      <c r="N79" s="384"/>
      <c r="O79" s="384"/>
      <c r="P79" s="384"/>
      <c r="Q79" s="384"/>
      <c r="R79" s="384"/>
      <c r="S79" s="384"/>
      <c r="T79" s="384"/>
      <c r="U79" s="384"/>
      <c r="V79" s="384"/>
      <c r="W79" s="384"/>
      <c r="X79" s="384"/>
      <c r="Y79" s="384"/>
      <c r="Z79" s="384"/>
      <c r="AA79" s="384"/>
      <c r="AB79" s="384"/>
      <c r="AC79" s="384"/>
      <c r="AD79" s="384"/>
      <c r="AE79" s="384"/>
      <c r="AF79" s="384"/>
      <c r="AG79" s="384"/>
      <c r="AH79" s="384"/>
      <c r="AI79" s="384"/>
      <c r="AJ79" s="384"/>
      <c r="AK79" s="384"/>
      <c r="AL79" s="384"/>
      <c r="AM79" s="384"/>
      <c r="AN79" s="358"/>
      <c r="AO79" s="446"/>
      <c r="AU79" s="384"/>
      <c r="AV79" s="384"/>
    </row>
    <row r="80" spans="1:48" ht="12.75" customHeight="1" x14ac:dyDescent="0.2">
      <c r="A80" s="434"/>
      <c r="B80" s="417"/>
      <c r="C80" s="144"/>
      <c r="D80" s="468"/>
      <c r="E80" s="465"/>
      <c r="F80" s="142" t="s">
        <v>1122</v>
      </c>
      <c r="G80" s="99">
        <v>0</v>
      </c>
      <c r="H80" s="384"/>
      <c r="I80" s="384"/>
      <c r="J80" s="384"/>
      <c r="K80" s="384"/>
      <c r="L80" s="384"/>
      <c r="M80" s="384"/>
      <c r="N80" s="384"/>
      <c r="O80" s="384"/>
      <c r="P80" s="384"/>
      <c r="Q80" s="384"/>
      <c r="R80" s="384"/>
      <c r="S80" s="384"/>
      <c r="T80" s="384"/>
      <c r="U80" s="384"/>
      <c r="V80" s="384"/>
      <c r="W80" s="384"/>
      <c r="X80" s="384"/>
      <c r="Y80" s="384"/>
      <c r="Z80" s="384"/>
      <c r="AA80" s="384"/>
      <c r="AB80" s="384"/>
      <c r="AC80" s="384"/>
      <c r="AD80" s="384"/>
      <c r="AE80" s="384"/>
      <c r="AF80" s="384"/>
      <c r="AG80" s="384"/>
      <c r="AH80" s="384"/>
      <c r="AI80" s="384"/>
      <c r="AJ80" s="384"/>
      <c r="AK80" s="384"/>
      <c r="AL80" s="384"/>
      <c r="AM80" s="384"/>
      <c r="AN80" s="358"/>
      <c r="AO80" s="446"/>
      <c r="AU80" s="384"/>
      <c r="AV80" s="384"/>
    </row>
    <row r="81" spans="1:48" ht="12.75" customHeight="1" x14ac:dyDescent="0.2">
      <c r="A81" s="434"/>
      <c r="B81" s="417"/>
      <c r="C81" s="144"/>
      <c r="D81" s="468"/>
      <c r="E81" s="465"/>
      <c r="F81" s="142" t="s">
        <v>1123</v>
      </c>
      <c r="G81" s="99">
        <v>0</v>
      </c>
      <c r="H81" s="384"/>
      <c r="I81" s="384"/>
      <c r="J81" s="384"/>
      <c r="K81" s="384"/>
      <c r="L81" s="384"/>
      <c r="M81" s="384"/>
      <c r="N81" s="384"/>
      <c r="O81" s="384"/>
      <c r="P81" s="384"/>
      <c r="Q81" s="384"/>
      <c r="R81" s="384"/>
      <c r="S81" s="384"/>
      <c r="T81" s="384"/>
      <c r="U81" s="384"/>
      <c r="V81" s="384"/>
      <c r="W81" s="384"/>
      <c r="X81" s="384"/>
      <c r="Y81" s="384"/>
      <c r="Z81" s="384"/>
      <c r="AA81" s="384"/>
      <c r="AB81" s="384"/>
      <c r="AC81" s="384"/>
      <c r="AD81" s="384"/>
      <c r="AE81" s="384"/>
      <c r="AF81" s="384"/>
      <c r="AG81" s="384"/>
      <c r="AH81" s="384"/>
      <c r="AI81" s="384"/>
      <c r="AJ81" s="384"/>
      <c r="AK81" s="384"/>
      <c r="AL81" s="384"/>
      <c r="AM81" s="384"/>
      <c r="AN81" s="358"/>
      <c r="AO81" s="446"/>
      <c r="AU81" s="384"/>
      <c r="AV81" s="384"/>
    </row>
    <row r="82" spans="1:48" ht="12.75" customHeight="1" x14ac:dyDescent="0.2">
      <c r="A82" s="434"/>
      <c r="B82" s="417"/>
      <c r="C82" s="144"/>
      <c r="D82" s="468"/>
      <c r="E82" s="465"/>
      <c r="F82" s="142" t="s">
        <v>1124</v>
      </c>
      <c r="G82" s="99">
        <v>0</v>
      </c>
      <c r="H82" s="384"/>
      <c r="I82" s="384"/>
      <c r="J82" s="384"/>
      <c r="K82" s="384"/>
      <c r="L82" s="384"/>
      <c r="M82" s="384"/>
      <c r="N82" s="384"/>
      <c r="O82" s="384"/>
      <c r="P82" s="384"/>
      <c r="Q82" s="384"/>
      <c r="R82" s="384"/>
      <c r="S82" s="384"/>
      <c r="T82" s="384"/>
      <c r="U82" s="384"/>
      <c r="V82" s="384"/>
      <c r="W82" s="384"/>
      <c r="X82" s="384"/>
      <c r="Y82" s="384"/>
      <c r="Z82" s="384"/>
      <c r="AA82" s="384"/>
      <c r="AB82" s="384"/>
      <c r="AC82" s="384"/>
      <c r="AD82" s="384"/>
      <c r="AE82" s="384"/>
      <c r="AF82" s="384"/>
      <c r="AG82" s="384"/>
      <c r="AH82" s="384"/>
      <c r="AI82" s="384"/>
      <c r="AJ82" s="384"/>
      <c r="AK82" s="384"/>
      <c r="AL82" s="384"/>
      <c r="AM82" s="384"/>
      <c r="AN82" s="358"/>
      <c r="AO82" s="446"/>
      <c r="AU82" s="384"/>
      <c r="AV82" s="384"/>
    </row>
    <row r="83" spans="1:48" ht="12.75" customHeight="1" x14ac:dyDescent="0.2">
      <c r="A83" s="434"/>
      <c r="B83" s="417"/>
      <c r="C83" s="144"/>
      <c r="D83" s="468"/>
      <c r="E83" s="465"/>
      <c r="F83" s="142" t="s">
        <v>1125</v>
      </c>
      <c r="G83" s="99">
        <v>0</v>
      </c>
      <c r="H83" s="384"/>
      <c r="I83" s="384"/>
      <c r="J83" s="384"/>
      <c r="K83" s="384"/>
      <c r="L83" s="384"/>
      <c r="M83" s="384"/>
      <c r="N83" s="384"/>
      <c r="O83" s="384"/>
      <c r="P83" s="384"/>
      <c r="Q83" s="384"/>
      <c r="R83" s="384"/>
      <c r="S83" s="384"/>
      <c r="T83" s="384"/>
      <c r="U83" s="384"/>
      <c r="V83" s="384"/>
      <c r="W83" s="384"/>
      <c r="X83" s="384"/>
      <c r="Y83" s="384"/>
      <c r="Z83" s="384"/>
      <c r="AA83" s="384"/>
      <c r="AB83" s="384"/>
      <c r="AC83" s="384"/>
      <c r="AD83" s="384"/>
      <c r="AE83" s="384"/>
      <c r="AF83" s="384"/>
      <c r="AG83" s="384"/>
      <c r="AH83" s="384"/>
      <c r="AI83" s="384"/>
      <c r="AJ83" s="384"/>
      <c r="AK83" s="384"/>
      <c r="AL83" s="384"/>
      <c r="AM83" s="384"/>
      <c r="AN83" s="358"/>
      <c r="AO83" s="446"/>
      <c r="AU83" s="384"/>
      <c r="AV83" s="384"/>
    </row>
    <row r="84" spans="1:48" ht="12.75" customHeight="1" x14ac:dyDescent="0.2">
      <c r="A84" s="434"/>
      <c r="B84" s="417"/>
      <c r="C84" s="144"/>
      <c r="D84" s="468"/>
      <c r="E84" s="465"/>
      <c r="F84" s="142" t="s">
        <v>1126</v>
      </c>
      <c r="G84" s="99">
        <v>0</v>
      </c>
      <c r="H84" s="384"/>
      <c r="I84" s="384"/>
      <c r="J84" s="384"/>
      <c r="K84" s="384"/>
      <c r="L84" s="384"/>
      <c r="M84" s="384"/>
      <c r="N84" s="384"/>
      <c r="O84" s="384"/>
      <c r="P84" s="384"/>
      <c r="Q84" s="384"/>
      <c r="R84" s="384"/>
      <c r="S84" s="384"/>
      <c r="T84" s="384"/>
      <c r="U84" s="384"/>
      <c r="V84" s="384"/>
      <c r="W84" s="384"/>
      <c r="X84" s="384"/>
      <c r="Y84" s="384"/>
      <c r="Z84" s="384"/>
      <c r="AA84" s="384"/>
      <c r="AB84" s="384"/>
      <c r="AC84" s="384"/>
      <c r="AD84" s="384"/>
      <c r="AE84" s="384"/>
      <c r="AF84" s="384"/>
      <c r="AG84" s="384"/>
      <c r="AH84" s="384"/>
      <c r="AI84" s="384"/>
      <c r="AJ84" s="384"/>
      <c r="AK84" s="384"/>
      <c r="AL84" s="384"/>
      <c r="AM84" s="384"/>
      <c r="AN84" s="358"/>
      <c r="AO84" s="446"/>
      <c r="AU84" s="384"/>
      <c r="AV84" s="384"/>
    </row>
    <row r="85" spans="1:48" ht="12.75" customHeight="1" x14ac:dyDescent="0.2">
      <c r="A85" s="434"/>
      <c r="B85" s="417"/>
      <c r="C85" s="144"/>
      <c r="D85" s="468"/>
      <c r="E85" s="465"/>
      <c r="F85" s="142" t="s">
        <v>1127</v>
      </c>
      <c r="G85" s="99">
        <v>5744.4</v>
      </c>
      <c r="H85" s="384"/>
      <c r="I85" s="384"/>
      <c r="J85" s="384"/>
      <c r="K85" s="384"/>
      <c r="L85" s="384"/>
      <c r="M85" s="384"/>
      <c r="N85" s="384"/>
      <c r="O85" s="384"/>
      <c r="P85" s="384"/>
      <c r="Q85" s="384"/>
      <c r="R85" s="384"/>
      <c r="S85" s="384"/>
      <c r="T85" s="384"/>
      <c r="U85" s="384"/>
      <c r="V85" s="384"/>
      <c r="W85" s="384"/>
      <c r="X85" s="384"/>
      <c r="Y85" s="384"/>
      <c r="Z85" s="384"/>
      <c r="AA85" s="384"/>
      <c r="AB85" s="384"/>
      <c r="AC85" s="384"/>
      <c r="AD85" s="384"/>
      <c r="AE85" s="384"/>
      <c r="AF85" s="384"/>
      <c r="AG85" s="384"/>
      <c r="AH85" s="384"/>
      <c r="AI85" s="384"/>
      <c r="AJ85" s="384"/>
      <c r="AK85" s="384"/>
      <c r="AL85" s="384"/>
      <c r="AM85" s="384"/>
      <c r="AN85" s="358"/>
      <c r="AO85" s="446"/>
      <c r="AU85" s="384"/>
      <c r="AV85" s="384"/>
    </row>
    <row r="86" spans="1:48" ht="12.75" customHeight="1" x14ac:dyDescent="0.2">
      <c r="A86" s="434"/>
      <c r="B86" s="417"/>
      <c r="C86" s="144"/>
      <c r="D86" s="468"/>
      <c r="E86" s="465"/>
      <c r="F86" s="142" t="s">
        <v>1128</v>
      </c>
      <c r="G86" s="99">
        <v>0</v>
      </c>
      <c r="H86" s="384"/>
      <c r="I86" s="384"/>
      <c r="J86" s="384"/>
      <c r="K86" s="384"/>
      <c r="L86" s="384"/>
      <c r="M86" s="384"/>
      <c r="N86" s="384"/>
      <c r="O86" s="384"/>
      <c r="P86" s="384"/>
      <c r="Q86" s="384"/>
      <c r="R86" s="384"/>
      <c r="S86" s="384"/>
      <c r="T86" s="384"/>
      <c r="U86" s="384"/>
      <c r="V86" s="384"/>
      <c r="W86" s="384"/>
      <c r="X86" s="384"/>
      <c r="Y86" s="384"/>
      <c r="Z86" s="384"/>
      <c r="AA86" s="384"/>
      <c r="AB86" s="384"/>
      <c r="AC86" s="384"/>
      <c r="AD86" s="384"/>
      <c r="AE86" s="384"/>
      <c r="AF86" s="384"/>
      <c r="AG86" s="384"/>
      <c r="AH86" s="384"/>
      <c r="AI86" s="384"/>
      <c r="AJ86" s="384"/>
      <c r="AK86" s="384"/>
      <c r="AL86" s="384"/>
      <c r="AM86" s="384"/>
      <c r="AN86" s="358"/>
      <c r="AO86" s="446"/>
      <c r="AU86" s="384"/>
      <c r="AV86" s="384"/>
    </row>
    <row r="87" spans="1:48" ht="12.75" customHeight="1" x14ac:dyDescent="0.2">
      <c r="A87" s="434"/>
      <c r="B87" s="417"/>
      <c r="C87" s="144"/>
      <c r="D87" s="468"/>
      <c r="E87" s="465"/>
      <c r="F87" s="142" t="s">
        <v>1129</v>
      </c>
      <c r="G87" s="99">
        <v>0</v>
      </c>
      <c r="H87" s="384"/>
      <c r="I87" s="384"/>
      <c r="J87" s="384"/>
      <c r="K87" s="384"/>
      <c r="L87" s="384"/>
      <c r="M87" s="384"/>
      <c r="N87" s="384"/>
      <c r="O87" s="384"/>
      <c r="P87" s="384"/>
      <c r="Q87" s="384"/>
      <c r="R87" s="384"/>
      <c r="S87" s="384"/>
      <c r="T87" s="384"/>
      <c r="U87" s="384"/>
      <c r="V87" s="384"/>
      <c r="W87" s="384"/>
      <c r="X87" s="384"/>
      <c r="Y87" s="384"/>
      <c r="Z87" s="384"/>
      <c r="AA87" s="384"/>
      <c r="AB87" s="384"/>
      <c r="AC87" s="384"/>
      <c r="AD87" s="384"/>
      <c r="AE87" s="384"/>
      <c r="AF87" s="384"/>
      <c r="AG87" s="384"/>
      <c r="AH87" s="384"/>
      <c r="AI87" s="384"/>
      <c r="AJ87" s="384"/>
      <c r="AK87" s="384"/>
      <c r="AL87" s="384"/>
      <c r="AM87" s="384"/>
      <c r="AN87" s="358"/>
      <c r="AO87" s="446"/>
      <c r="AU87" s="384"/>
      <c r="AV87" s="384"/>
    </row>
    <row r="88" spans="1:48" ht="12.75" customHeight="1" x14ac:dyDescent="0.2">
      <c r="A88" s="434"/>
      <c r="B88" s="417"/>
      <c r="C88" s="144"/>
      <c r="D88" s="468"/>
      <c r="E88" s="465"/>
      <c r="F88" s="142" t="s">
        <v>1130</v>
      </c>
      <c r="G88" s="99">
        <v>0</v>
      </c>
      <c r="H88" s="384"/>
      <c r="I88" s="384"/>
      <c r="J88" s="384"/>
      <c r="K88" s="384"/>
      <c r="L88" s="384"/>
      <c r="M88" s="384"/>
      <c r="N88" s="384"/>
      <c r="O88" s="384"/>
      <c r="P88" s="384"/>
      <c r="Q88" s="384"/>
      <c r="R88" s="384"/>
      <c r="S88" s="384"/>
      <c r="T88" s="384"/>
      <c r="U88" s="384"/>
      <c r="V88" s="384"/>
      <c r="W88" s="384"/>
      <c r="X88" s="384"/>
      <c r="Y88" s="384"/>
      <c r="Z88" s="384"/>
      <c r="AA88" s="384"/>
      <c r="AB88" s="384"/>
      <c r="AC88" s="384"/>
      <c r="AD88" s="384"/>
      <c r="AE88" s="384"/>
      <c r="AF88" s="384"/>
      <c r="AG88" s="384"/>
      <c r="AH88" s="384"/>
      <c r="AI88" s="384"/>
      <c r="AJ88" s="384"/>
      <c r="AK88" s="384"/>
      <c r="AL88" s="384"/>
      <c r="AM88" s="384"/>
      <c r="AN88" s="358"/>
      <c r="AO88" s="446"/>
      <c r="AU88" s="384"/>
      <c r="AV88" s="384"/>
    </row>
    <row r="89" spans="1:48" ht="12.75" customHeight="1" x14ac:dyDescent="0.2">
      <c r="A89" s="434"/>
      <c r="B89" s="417"/>
      <c r="C89" s="144"/>
      <c r="D89" s="468"/>
      <c r="E89" s="465"/>
      <c r="F89" s="142" t="s">
        <v>1131</v>
      </c>
      <c r="G89" s="99">
        <v>0</v>
      </c>
      <c r="H89" s="384"/>
      <c r="I89" s="384"/>
      <c r="J89" s="384"/>
      <c r="K89" s="384"/>
      <c r="L89" s="384"/>
      <c r="M89" s="384"/>
      <c r="N89" s="384"/>
      <c r="O89" s="384"/>
      <c r="P89" s="384"/>
      <c r="Q89" s="384"/>
      <c r="R89" s="384"/>
      <c r="S89" s="384"/>
      <c r="T89" s="384"/>
      <c r="U89" s="384"/>
      <c r="V89" s="384"/>
      <c r="W89" s="384"/>
      <c r="X89" s="384"/>
      <c r="Y89" s="384"/>
      <c r="Z89" s="384"/>
      <c r="AA89" s="384"/>
      <c r="AB89" s="384"/>
      <c r="AC89" s="384"/>
      <c r="AD89" s="384"/>
      <c r="AE89" s="384"/>
      <c r="AF89" s="384"/>
      <c r="AG89" s="384"/>
      <c r="AH89" s="384"/>
      <c r="AI89" s="384"/>
      <c r="AJ89" s="384"/>
      <c r="AK89" s="384"/>
      <c r="AL89" s="384"/>
      <c r="AM89" s="384"/>
      <c r="AN89" s="358"/>
      <c r="AO89" s="446"/>
      <c r="AU89" s="384"/>
      <c r="AV89" s="384"/>
    </row>
    <row r="90" spans="1:48" ht="12.75" customHeight="1" x14ac:dyDescent="0.2">
      <c r="A90" s="434"/>
      <c r="B90" s="417"/>
      <c r="C90" s="144"/>
      <c r="D90" s="468"/>
      <c r="E90" s="465"/>
      <c r="F90" s="142" t="s">
        <v>1132</v>
      </c>
      <c r="G90" s="99">
        <v>0</v>
      </c>
      <c r="H90" s="384"/>
      <c r="I90" s="384"/>
      <c r="J90" s="384"/>
      <c r="K90" s="384"/>
      <c r="L90" s="384"/>
      <c r="M90" s="384"/>
      <c r="N90" s="384"/>
      <c r="O90" s="384"/>
      <c r="P90" s="384"/>
      <c r="Q90" s="384"/>
      <c r="R90" s="384"/>
      <c r="S90" s="384"/>
      <c r="T90" s="384"/>
      <c r="U90" s="384"/>
      <c r="V90" s="384"/>
      <c r="W90" s="384"/>
      <c r="X90" s="384"/>
      <c r="Y90" s="384"/>
      <c r="Z90" s="384"/>
      <c r="AA90" s="384"/>
      <c r="AB90" s="384"/>
      <c r="AC90" s="384"/>
      <c r="AD90" s="384"/>
      <c r="AE90" s="384"/>
      <c r="AF90" s="384"/>
      <c r="AG90" s="384"/>
      <c r="AH90" s="384"/>
      <c r="AI90" s="384"/>
      <c r="AJ90" s="384"/>
      <c r="AK90" s="384"/>
      <c r="AL90" s="384"/>
      <c r="AM90" s="384"/>
      <c r="AN90" s="358"/>
      <c r="AO90" s="446"/>
      <c r="AU90" s="384"/>
      <c r="AV90" s="384"/>
    </row>
    <row r="91" spans="1:48" ht="12.75" customHeight="1" x14ac:dyDescent="0.2">
      <c r="A91" s="434"/>
      <c r="B91" s="417"/>
      <c r="C91" s="144"/>
      <c r="D91" s="468"/>
      <c r="E91" s="465"/>
      <c r="F91" s="142" t="s">
        <v>1133</v>
      </c>
      <c r="G91" s="99">
        <v>0</v>
      </c>
      <c r="H91" s="384"/>
      <c r="I91" s="384"/>
      <c r="J91" s="384"/>
      <c r="K91" s="384"/>
      <c r="L91" s="384"/>
      <c r="M91" s="384"/>
      <c r="N91" s="384"/>
      <c r="O91" s="384"/>
      <c r="P91" s="384"/>
      <c r="Q91" s="384"/>
      <c r="R91" s="384"/>
      <c r="S91" s="384"/>
      <c r="T91" s="384"/>
      <c r="U91" s="384"/>
      <c r="V91" s="384"/>
      <c r="W91" s="384"/>
      <c r="X91" s="384"/>
      <c r="Y91" s="384"/>
      <c r="Z91" s="384"/>
      <c r="AA91" s="384"/>
      <c r="AB91" s="384"/>
      <c r="AC91" s="384"/>
      <c r="AD91" s="384"/>
      <c r="AE91" s="384"/>
      <c r="AF91" s="384"/>
      <c r="AG91" s="384"/>
      <c r="AH91" s="384"/>
      <c r="AI91" s="384"/>
      <c r="AJ91" s="384"/>
      <c r="AK91" s="384"/>
      <c r="AL91" s="384"/>
      <c r="AM91" s="384"/>
      <c r="AN91" s="358"/>
      <c r="AO91" s="446"/>
      <c r="AU91" s="384"/>
      <c r="AV91" s="384"/>
    </row>
    <row r="92" spans="1:48" ht="12.75" customHeight="1" x14ac:dyDescent="0.2">
      <c r="A92" s="434"/>
      <c r="B92" s="417"/>
      <c r="C92" s="144"/>
      <c r="D92" s="468"/>
      <c r="E92" s="465"/>
      <c r="F92" s="142" t="s">
        <v>1134</v>
      </c>
      <c r="G92" s="99">
        <v>0</v>
      </c>
      <c r="H92" s="384"/>
      <c r="I92" s="384"/>
      <c r="J92" s="384"/>
      <c r="K92" s="384"/>
      <c r="L92" s="384"/>
      <c r="M92" s="384"/>
      <c r="N92" s="384"/>
      <c r="O92" s="384"/>
      <c r="P92" s="384"/>
      <c r="Q92" s="384"/>
      <c r="R92" s="384"/>
      <c r="S92" s="384"/>
      <c r="T92" s="384"/>
      <c r="U92" s="384"/>
      <c r="V92" s="384"/>
      <c r="W92" s="384"/>
      <c r="X92" s="384"/>
      <c r="Y92" s="384"/>
      <c r="Z92" s="384"/>
      <c r="AA92" s="384"/>
      <c r="AB92" s="384"/>
      <c r="AC92" s="384"/>
      <c r="AD92" s="384"/>
      <c r="AE92" s="384"/>
      <c r="AF92" s="384"/>
      <c r="AG92" s="384"/>
      <c r="AH92" s="384"/>
      <c r="AI92" s="384"/>
      <c r="AJ92" s="384"/>
      <c r="AK92" s="384"/>
      <c r="AL92" s="384"/>
      <c r="AM92" s="384"/>
      <c r="AN92" s="358"/>
      <c r="AO92" s="446"/>
      <c r="AU92" s="384"/>
      <c r="AV92" s="384"/>
    </row>
    <row r="93" spans="1:48" ht="12.75" customHeight="1" x14ac:dyDescent="0.2">
      <c r="A93" s="434"/>
      <c r="B93" s="417"/>
      <c r="C93" s="144"/>
      <c r="D93" s="468"/>
      <c r="E93" s="465"/>
      <c r="F93" s="142" t="s">
        <v>1135</v>
      </c>
      <c r="G93" s="99">
        <v>0</v>
      </c>
      <c r="H93" s="384"/>
      <c r="I93" s="384"/>
      <c r="J93" s="384"/>
      <c r="K93" s="384"/>
      <c r="L93" s="384"/>
      <c r="M93" s="384"/>
      <c r="N93" s="384"/>
      <c r="O93" s="384"/>
      <c r="P93" s="384"/>
      <c r="Q93" s="384"/>
      <c r="R93" s="384"/>
      <c r="S93" s="384"/>
      <c r="T93" s="384"/>
      <c r="U93" s="384"/>
      <c r="V93" s="384"/>
      <c r="W93" s="384"/>
      <c r="X93" s="384"/>
      <c r="Y93" s="384"/>
      <c r="Z93" s="384"/>
      <c r="AA93" s="384"/>
      <c r="AB93" s="384"/>
      <c r="AC93" s="384"/>
      <c r="AD93" s="384"/>
      <c r="AE93" s="384"/>
      <c r="AF93" s="384"/>
      <c r="AG93" s="384"/>
      <c r="AH93" s="384"/>
      <c r="AI93" s="384"/>
      <c r="AJ93" s="384"/>
      <c r="AK93" s="384"/>
      <c r="AL93" s="384"/>
      <c r="AM93" s="384"/>
      <c r="AN93" s="358"/>
      <c r="AO93" s="446"/>
      <c r="AU93" s="384"/>
      <c r="AV93" s="384"/>
    </row>
    <row r="94" spans="1:48" ht="12.75" customHeight="1" x14ac:dyDescent="0.2">
      <c r="A94" s="434"/>
      <c r="B94" s="417"/>
      <c r="C94" s="144"/>
      <c r="D94" s="468"/>
      <c r="E94" s="466"/>
      <c r="F94" s="142" t="s">
        <v>1136</v>
      </c>
      <c r="G94" s="99">
        <v>0</v>
      </c>
      <c r="H94" s="385"/>
      <c r="I94" s="385"/>
      <c r="J94" s="385"/>
      <c r="K94" s="385"/>
      <c r="L94" s="385"/>
      <c r="M94" s="385"/>
      <c r="N94" s="385"/>
      <c r="O94" s="385"/>
      <c r="P94" s="385"/>
      <c r="Q94" s="385"/>
      <c r="R94" s="385"/>
      <c r="S94" s="385"/>
      <c r="T94" s="385"/>
      <c r="U94" s="385"/>
      <c r="V94" s="385"/>
      <c r="W94" s="385"/>
      <c r="X94" s="385"/>
      <c r="Y94" s="385"/>
      <c r="Z94" s="385"/>
      <c r="AA94" s="385"/>
      <c r="AB94" s="385"/>
      <c r="AC94" s="385"/>
      <c r="AD94" s="385"/>
      <c r="AE94" s="385"/>
      <c r="AF94" s="385"/>
      <c r="AG94" s="385"/>
      <c r="AH94" s="385"/>
      <c r="AI94" s="385"/>
      <c r="AJ94" s="385"/>
      <c r="AK94" s="385"/>
      <c r="AL94" s="385"/>
      <c r="AM94" s="385"/>
      <c r="AN94" s="359"/>
      <c r="AO94" s="446"/>
      <c r="AU94" s="385"/>
      <c r="AV94" s="385"/>
    </row>
    <row r="95" spans="1:48" ht="12.75" customHeight="1" x14ac:dyDescent="0.2">
      <c r="A95" s="434"/>
      <c r="B95" s="417"/>
      <c r="C95" s="144"/>
      <c r="D95" s="468"/>
      <c r="E95" s="464" t="s">
        <v>374</v>
      </c>
      <c r="F95" s="142" t="s">
        <v>1137</v>
      </c>
      <c r="G95" s="99">
        <v>87660.67</v>
      </c>
      <c r="H95" s="383">
        <v>-934.43999999999994</v>
      </c>
      <c r="I95" s="383">
        <v>434.03801063314495</v>
      </c>
      <c r="J95" s="383">
        <v>0</v>
      </c>
      <c r="K95" s="383"/>
      <c r="L95" s="383"/>
      <c r="M95" s="383">
        <v>0</v>
      </c>
      <c r="N95" s="383">
        <v>0</v>
      </c>
      <c r="O95" s="383">
        <v>4221.4114999999983</v>
      </c>
      <c r="P95" s="383">
        <v>0</v>
      </c>
      <c r="Q95" s="383">
        <v>0</v>
      </c>
      <c r="R95" s="383">
        <v>0</v>
      </c>
      <c r="S95" s="383">
        <v>0</v>
      </c>
      <c r="T95" s="383">
        <v>-44996.095999999998</v>
      </c>
      <c r="U95" s="383">
        <v>-775.84948085706264</v>
      </c>
      <c r="V95" s="383">
        <v>-6104</v>
      </c>
      <c r="W95" s="383">
        <v>0</v>
      </c>
      <c r="X95" s="383">
        <v>1250</v>
      </c>
      <c r="Y95" s="383">
        <v>0</v>
      </c>
      <c r="Z95" s="383">
        <v>0</v>
      </c>
      <c r="AA95" s="383">
        <v>0</v>
      </c>
      <c r="AB95" s="383">
        <v>0</v>
      </c>
      <c r="AC95" s="383">
        <v>0</v>
      </c>
      <c r="AD95" s="383">
        <v>0</v>
      </c>
      <c r="AE95" s="383">
        <v>0</v>
      </c>
      <c r="AF95" s="383">
        <v>0</v>
      </c>
      <c r="AG95" s="383">
        <v>0</v>
      </c>
      <c r="AH95" s="383">
        <v>0</v>
      </c>
      <c r="AI95" s="383">
        <v>0</v>
      </c>
      <c r="AJ95" s="383">
        <v>0</v>
      </c>
      <c r="AK95" s="383">
        <v>0</v>
      </c>
      <c r="AL95" s="383">
        <v>0</v>
      </c>
      <c r="AM95" s="383">
        <v>0</v>
      </c>
      <c r="AN95" s="357">
        <f>SUM(G95:AM130)</f>
        <v>41270.29402977608</v>
      </c>
      <c r="AO95" s="446"/>
      <c r="AU95" s="383">
        <f>+'[2]4'!$G$29*1000</f>
        <v>41270.29402977608</v>
      </c>
      <c r="AV95" s="383">
        <f t="shared" si="2"/>
        <v>0</v>
      </c>
    </row>
    <row r="96" spans="1:48" ht="12.75" customHeight="1" x14ac:dyDescent="0.2">
      <c r="A96" s="434"/>
      <c r="B96" s="417"/>
      <c r="C96" s="144"/>
      <c r="D96" s="468"/>
      <c r="E96" s="465"/>
      <c r="F96" s="142" t="s">
        <v>1138</v>
      </c>
      <c r="G96" s="99">
        <v>0</v>
      </c>
      <c r="H96" s="384"/>
      <c r="I96" s="384"/>
      <c r="J96" s="384"/>
      <c r="K96" s="384"/>
      <c r="L96" s="384"/>
      <c r="M96" s="384"/>
      <c r="N96" s="384"/>
      <c r="O96" s="384"/>
      <c r="P96" s="384"/>
      <c r="Q96" s="384"/>
      <c r="R96" s="384"/>
      <c r="S96" s="384"/>
      <c r="T96" s="384"/>
      <c r="U96" s="384"/>
      <c r="V96" s="384"/>
      <c r="W96" s="384"/>
      <c r="X96" s="384"/>
      <c r="Y96" s="384"/>
      <c r="Z96" s="384"/>
      <c r="AA96" s="384"/>
      <c r="AB96" s="384"/>
      <c r="AC96" s="384"/>
      <c r="AD96" s="384"/>
      <c r="AE96" s="384"/>
      <c r="AF96" s="384"/>
      <c r="AG96" s="384"/>
      <c r="AH96" s="384"/>
      <c r="AI96" s="384"/>
      <c r="AJ96" s="384"/>
      <c r="AK96" s="384"/>
      <c r="AL96" s="384"/>
      <c r="AM96" s="384"/>
      <c r="AN96" s="358"/>
      <c r="AO96" s="446"/>
      <c r="AU96" s="384"/>
      <c r="AV96" s="384"/>
    </row>
    <row r="97" spans="1:48" ht="12.75" customHeight="1" x14ac:dyDescent="0.2">
      <c r="A97" s="434"/>
      <c r="B97" s="417"/>
      <c r="C97" s="144"/>
      <c r="D97" s="468"/>
      <c r="E97" s="465"/>
      <c r="F97" s="142" t="s">
        <v>1139</v>
      </c>
      <c r="G97" s="99">
        <v>0</v>
      </c>
      <c r="H97" s="384"/>
      <c r="I97" s="384"/>
      <c r="J97" s="384"/>
      <c r="K97" s="384"/>
      <c r="L97" s="384"/>
      <c r="M97" s="384"/>
      <c r="N97" s="384"/>
      <c r="O97" s="384"/>
      <c r="P97" s="384"/>
      <c r="Q97" s="384"/>
      <c r="R97" s="384"/>
      <c r="S97" s="384"/>
      <c r="T97" s="384"/>
      <c r="U97" s="384"/>
      <c r="V97" s="384"/>
      <c r="W97" s="384"/>
      <c r="X97" s="384"/>
      <c r="Y97" s="384"/>
      <c r="Z97" s="384"/>
      <c r="AA97" s="384"/>
      <c r="AB97" s="384"/>
      <c r="AC97" s="384"/>
      <c r="AD97" s="384"/>
      <c r="AE97" s="384"/>
      <c r="AF97" s="384"/>
      <c r="AG97" s="384"/>
      <c r="AH97" s="384"/>
      <c r="AI97" s="384"/>
      <c r="AJ97" s="384"/>
      <c r="AK97" s="384"/>
      <c r="AL97" s="384"/>
      <c r="AM97" s="384"/>
      <c r="AN97" s="358"/>
      <c r="AO97" s="446"/>
      <c r="AU97" s="384"/>
      <c r="AV97" s="384"/>
    </row>
    <row r="98" spans="1:48" ht="12.75" customHeight="1" x14ac:dyDescent="0.2">
      <c r="A98" s="434"/>
      <c r="B98" s="417"/>
      <c r="C98" s="144"/>
      <c r="D98" s="468"/>
      <c r="E98" s="465"/>
      <c r="F98" s="142" t="s">
        <v>1140</v>
      </c>
      <c r="G98" s="99">
        <v>0</v>
      </c>
      <c r="H98" s="384"/>
      <c r="I98" s="384"/>
      <c r="J98" s="384"/>
      <c r="K98" s="384"/>
      <c r="L98" s="384"/>
      <c r="M98" s="384"/>
      <c r="N98" s="384"/>
      <c r="O98" s="384"/>
      <c r="P98" s="384"/>
      <c r="Q98" s="384"/>
      <c r="R98" s="384"/>
      <c r="S98" s="384"/>
      <c r="T98" s="384"/>
      <c r="U98" s="384"/>
      <c r="V98" s="384"/>
      <c r="W98" s="384"/>
      <c r="X98" s="384"/>
      <c r="Y98" s="384"/>
      <c r="Z98" s="384"/>
      <c r="AA98" s="384"/>
      <c r="AB98" s="384"/>
      <c r="AC98" s="384"/>
      <c r="AD98" s="384"/>
      <c r="AE98" s="384"/>
      <c r="AF98" s="384"/>
      <c r="AG98" s="384"/>
      <c r="AH98" s="384"/>
      <c r="AI98" s="384"/>
      <c r="AJ98" s="384"/>
      <c r="AK98" s="384"/>
      <c r="AL98" s="384"/>
      <c r="AM98" s="384"/>
      <c r="AN98" s="358"/>
      <c r="AO98" s="446"/>
      <c r="AU98" s="384"/>
      <c r="AV98" s="384"/>
    </row>
    <row r="99" spans="1:48" ht="12.75" customHeight="1" x14ac:dyDescent="0.2">
      <c r="A99" s="434"/>
      <c r="B99" s="417"/>
      <c r="C99" s="144"/>
      <c r="D99" s="468"/>
      <c r="E99" s="465"/>
      <c r="F99" s="142" t="s">
        <v>1141</v>
      </c>
      <c r="G99" s="99">
        <v>0</v>
      </c>
      <c r="H99" s="384"/>
      <c r="I99" s="384"/>
      <c r="J99" s="384"/>
      <c r="K99" s="384"/>
      <c r="L99" s="384"/>
      <c r="M99" s="384"/>
      <c r="N99" s="384"/>
      <c r="O99" s="384"/>
      <c r="P99" s="384"/>
      <c r="Q99" s="384"/>
      <c r="R99" s="384"/>
      <c r="S99" s="384"/>
      <c r="T99" s="384"/>
      <c r="U99" s="384"/>
      <c r="V99" s="384"/>
      <c r="W99" s="384"/>
      <c r="X99" s="384"/>
      <c r="Y99" s="384"/>
      <c r="Z99" s="384"/>
      <c r="AA99" s="384"/>
      <c r="AB99" s="384"/>
      <c r="AC99" s="384"/>
      <c r="AD99" s="384"/>
      <c r="AE99" s="384"/>
      <c r="AF99" s="384"/>
      <c r="AG99" s="384"/>
      <c r="AH99" s="384"/>
      <c r="AI99" s="384"/>
      <c r="AJ99" s="384"/>
      <c r="AK99" s="384"/>
      <c r="AL99" s="384"/>
      <c r="AM99" s="384"/>
      <c r="AN99" s="358"/>
      <c r="AO99" s="446"/>
      <c r="AU99" s="384"/>
      <c r="AV99" s="384"/>
    </row>
    <row r="100" spans="1:48" ht="12.75" customHeight="1" x14ac:dyDescent="0.2">
      <c r="A100" s="434"/>
      <c r="B100" s="417"/>
      <c r="C100" s="144"/>
      <c r="D100" s="468"/>
      <c r="E100" s="465"/>
      <c r="F100" s="142" t="s">
        <v>1142</v>
      </c>
      <c r="G100" s="99">
        <v>0</v>
      </c>
      <c r="H100" s="384"/>
      <c r="I100" s="384"/>
      <c r="J100" s="384"/>
      <c r="K100" s="384"/>
      <c r="L100" s="384"/>
      <c r="M100" s="384"/>
      <c r="N100" s="384"/>
      <c r="O100" s="384"/>
      <c r="P100" s="384"/>
      <c r="Q100" s="384"/>
      <c r="R100" s="384"/>
      <c r="S100" s="384"/>
      <c r="T100" s="384"/>
      <c r="U100" s="384"/>
      <c r="V100" s="384"/>
      <c r="W100" s="384"/>
      <c r="X100" s="384"/>
      <c r="Y100" s="384"/>
      <c r="Z100" s="384"/>
      <c r="AA100" s="384"/>
      <c r="AB100" s="384"/>
      <c r="AC100" s="384"/>
      <c r="AD100" s="384"/>
      <c r="AE100" s="384"/>
      <c r="AF100" s="384"/>
      <c r="AG100" s="384"/>
      <c r="AH100" s="384"/>
      <c r="AI100" s="384"/>
      <c r="AJ100" s="384"/>
      <c r="AK100" s="384"/>
      <c r="AL100" s="384"/>
      <c r="AM100" s="384"/>
      <c r="AN100" s="358"/>
      <c r="AO100" s="446"/>
      <c r="AU100" s="384"/>
      <c r="AV100" s="384"/>
    </row>
    <row r="101" spans="1:48" ht="12.75" customHeight="1" x14ac:dyDescent="0.2">
      <c r="A101" s="434"/>
      <c r="B101" s="417"/>
      <c r="C101" s="144"/>
      <c r="D101" s="468"/>
      <c r="E101" s="465"/>
      <c r="F101" s="142" t="s">
        <v>1143</v>
      </c>
      <c r="G101" s="99">
        <v>0</v>
      </c>
      <c r="H101" s="384"/>
      <c r="I101" s="384"/>
      <c r="J101" s="384"/>
      <c r="K101" s="384"/>
      <c r="L101" s="384"/>
      <c r="M101" s="384"/>
      <c r="N101" s="384"/>
      <c r="O101" s="384"/>
      <c r="P101" s="384"/>
      <c r="Q101" s="384"/>
      <c r="R101" s="384"/>
      <c r="S101" s="384"/>
      <c r="T101" s="384"/>
      <c r="U101" s="384"/>
      <c r="V101" s="384"/>
      <c r="W101" s="384"/>
      <c r="X101" s="384"/>
      <c r="Y101" s="384"/>
      <c r="Z101" s="384"/>
      <c r="AA101" s="384"/>
      <c r="AB101" s="384"/>
      <c r="AC101" s="384"/>
      <c r="AD101" s="384"/>
      <c r="AE101" s="384"/>
      <c r="AF101" s="384"/>
      <c r="AG101" s="384"/>
      <c r="AH101" s="384"/>
      <c r="AI101" s="384"/>
      <c r="AJ101" s="384"/>
      <c r="AK101" s="384"/>
      <c r="AL101" s="384"/>
      <c r="AM101" s="384"/>
      <c r="AN101" s="358"/>
      <c r="AO101" s="446"/>
      <c r="AU101" s="384"/>
      <c r="AV101" s="384"/>
    </row>
    <row r="102" spans="1:48" ht="12.75" customHeight="1" x14ac:dyDescent="0.2">
      <c r="A102" s="434"/>
      <c r="B102" s="417"/>
      <c r="C102" s="144"/>
      <c r="D102" s="468"/>
      <c r="E102" s="465"/>
      <c r="F102" s="142" t="s">
        <v>1144</v>
      </c>
      <c r="G102" s="99">
        <v>0</v>
      </c>
      <c r="H102" s="384"/>
      <c r="I102" s="384"/>
      <c r="J102" s="384"/>
      <c r="K102" s="384"/>
      <c r="L102" s="384"/>
      <c r="M102" s="384"/>
      <c r="N102" s="384"/>
      <c r="O102" s="384"/>
      <c r="P102" s="384"/>
      <c r="Q102" s="384"/>
      <c r="R102" s="384"/>
      <c r="S102" s="384"/>
      <c r="T102" s="384"/>
      <c r="U102" s="384"/>
      <c r="V102" s="384"/>
      <c r="W102" s="384"/>
      <c r="X102" s="384"/>
      <c r="Y102" s="384"/>
      <c r="Z102" s="384"/>
      <c r="AA102" s="384"/>
      <c r="AB102" s="384"/>
      <c r="AC102" s="384"/>
      <c r="AD102" s="384"/>
      <c r="AE102" s="384"/>
      <c r="AF102" s="384"/>
      <c r="AG102" s="384"/>
      <c r="AH102" s="384"/>
      <c r="AI102" s="384"/>
      <c r="AJ102" s="384"/>
      <c r="AK102" s="384"/>
      <c r="AL102" s="384"/>
      <c r="AM102" s="384"/>
      <c r="AN102" s="358"/>
      <c r="AO102" s="446"/>
      <c r="AU102" s="384"/>
      <c r="AV102" s="384"/>
    </row>
    <row r="103" spans="1:48" ht="12.75" customHeight="1" x14ac:dyDescent="0.2">
      <c r="A103" s="434"/>
      <c r="B103" s="417"/>
      <c r="C103" s="144"/>
      <c r="D103" s="468"/>
      <c r="E103" s="465"/>
      <c r="F103" s="142" t="s">
        <v>1145</v>
      </c>
      <c r="G103" s="99">
        <v>0</v>
      </c>
      <c r="H103" s="384"/>
      <c r="I103" s="384"/>
      <c r="J103" s="384"/>
      <c r="K103" s="384"/>
      <c r="L103" s="384"/>
      <c r="M103" s="384"/>
      <c r="N103" s="384"/>
      <c r="O103" s="384"/>
      <c r="P103" s="384"/>
      <c r="Q103" s="384"/>
      <c r="R103" s="384"/>
      <c r="S103" s="384"/>
      <c r="T103" s="384"/>
      <c r="U103" s="384"/>
      <c r="V103" s="384"/>
      <c r="W103" s="384"/>
      <c r="X103" s="384"/>
      <c r="Y103" s="384"/>
      <c r="Z103" s="384"/>
      <c r="AA103" s="384"/>
      <c r="AB103" s="384"/>
      <c r="AC103" s="384"/>
      <c r="AD103" s="384"/>
      <c r="AE103" s="384"/>
      <c r="AF103" s="384"/>
      <c r="AG103" s="384"/>
      <c r="AH103" s="384"/>
      <c r="AI103" s="384"/>
      <c r="AJ103" s="384"/>
      <c r="AK103" s="384"/>
      <c r="AL103" s="384"/>
      <c r="AM103" s="384"/>
      <c r="AN103" s="358"/>
      <c r="AO103" s="446"/>
      <c r="AU103" s="384"/>
      <c r="AV103" s="384"/>
    </row>
    <row r="104" spans="1:48" ht="12.75" customHeight="1" x14ac:dyDescent="0.2">
      <c r="A104" s="434"/>
      <c r="B104" s="417"/>
      <c r="C104" s="144"/>
      <c r="D104" s="468"/>
      <c r="E104" s="465"/>
      <c r="F104" s="142" t="s">
        <v>1146</v>
      </c>
      <c r="G104" s="99">
        <v>0</v>
      </c>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384"/>
      <c r="AH104" s="384"/>
      <c r="AI104" s="384"/>
      <c r="AJ104" s="384"/>
      <c r="AK104" s="384"/>
      <c r="AL104" s="384"/>
      <c r="AM104" s="384"/>
      <c r="AN104" s="358"/>
      <c r="AO104" s="446"/>
      <c r="AU104" s="384"/>
      <c r="AV104" s="384"/>
    </row>
    <row r="105" spans="1:48" ht="12.75" customHeight="1" x14ac:dyDescent="0.2">
      <c r="A105" s="434"/>
      <c r="B105" s="417"/>
      <c r="C105" s="144"/>
      <c r="D105" s="468"/>
      <c r="E105" s="465"/>
      <c r="F105" s="142" t="s">
        <v>1147</v>
      </c>
      <c r="G105" s="99">
        <v>0</v>
      </c>
      <c r="H105" s="384"/>
      <c r="I105" s="384"/>
      <c r="J105" s="384"/>
      <c r="K105" s="384"/>
      <c r="L105" s="384"/>
      <c r="M105" s="384"/>
      <c r="N105" s="384"/>
      <c r="O105" s="384"/>
      <c r="P105" s="384"/>
      <c r="Q105" s="384"/>
      <c r="R105" s="384"/>
      <c r="S105" s="384"/>
      <c r="T105" s="384"/>
      <c r="U105" s="384"/>
      <c r="V105" s="384"/>
      <c r="W105" s="384"/>
      <c r="X105" s="384"/>
      <c r="Y105" s="384"/>
      <c r="Z105" s="384"/>
      <c r="AA105" s="384"/>
      <c r="AB105" s="384"/>
      <c r="AC105" s="384"/>
      <c r="AD105" s="384"/>
      <c r="AE105" s="384"/>
      <c r="AF105" s="384"/>
      <c r="AG105" s="384"/>
      <c r="AH105" s="384"/>
      <c r="AI105" s="384"/>
      <c r="AJ105" s="384"/>
      <c r="AK105" s="384"/>
      <c r="AL105" s="384"/>
      <c r="AM105" s="384"/>
      <c r="AN105" s="358"/>
      <c r="AO105" s="446"/>
      <c r="AU105" s="384"/>
      <c r="AV105" s="384"/>
    </row>
    <row r="106" spans="1:48" ht="12.75" customHeight="1" x14ac:dyDescent="0.2">
      <c r="A106" s="434"/>
      <c r="B106" s="417"/>
      <c r="C106" s="144"/>
      <c r="D106" s="468"/>
      <c r="E106" s="465"/>
      <c r="F106" s="142" t="s">
        <v>1148</v>
      </c>
      <c r="G106" s="99">
        <v>0</v>
      </c>
      <c r="H106" s="384"/>
      <c r="I106" s="384"/>
      <c r="J106" s="384"/>
      <c r="K106" s="384"/>
      <c r="L106" s="384"/>
      <c r="M106" s="384"/>
      <c r="N106" s="384"/>
      <c r="O106" s="384"/>
      <c r="P106" s="384"/>
      <c r="Q106" s="384"/>
      <c r="R106" s="384"/>
      <c r="S106" s="384"/>
      <c r="T106" s="384"/>
      <c r="U106" s="384"/>
      <c r="V106" s="384"/>
      <c r="W106" s="384"/>
      <c r="X106" s="384"/>
      <c r="Y106" s="384"/>
      <c r="Z106" s="384"/>
      <c r="AA106" s="384"/>
      <c r="AB106" s="384"/>
      <c r="AC106" s="384"/>
      <c r="AD106" s="384"/>
      <c r="AE106" s="384"/>
      <c r="AF106" s="384"/>
      <c r="AG106" s="384"/>
      <c r="AH106" s="384"/>
      <c r="AI106" s="384"/>
      <c r="AJ106" s="384"/>
      <c r="AK106" s="384"/>
      <c r="AL106" s="384"/>
      <c r="AM106" s="384"/>
      <c r="AN106" s="358"/>
      <c r="AO106" s="446"/>
      <c r="AU106" s="384"/>
      <c r="AV106" s="384"/>
    </row>
    <row r="107" spans="1:48" ht="12.75" customHeight="1" x14ac:dyDescent="0.2">
      <c r="A107" s="434"/>
      <c r="B107" s="417"/>
      <c r="C107" s="144"/>
      <c r="D107" s="468"/>
      <c r="E107" s="465"/>
      <c r="F107" s="142" t="s">
        <v>1149</v>
      </c>
      <c r="G107" s="99">
        <v>514.55999999999995</v>
      </c>
      <c r="H107" s="384"/>
      <c r="I107" s="384"/>
      <c r="J107" s="384"/>
      <c r="K107" s="384"/>
      <c r="L107" s="384"/>
      <c r="M107" s="384"/>
      <c r="N107" s="384"/>
      <c r="O107" s="384"/>
      <c r="P107" s="384"/>
      <c r="Q107" s="384"/>
      <c r="R107" s="384"/>
      <c r="S107" s="384"/>
      <c r="T107" s="384"/>
      <c r="U107" s="384"/>
      <c r="V107" s="384"/>
      <c r="W107" s="384"/>
      <c r="X107" s="384"/>
      <c r="Y107" s="384"/>
      <c r="Z107" s="384"/>
      <c r="AA107" s="384"/>
      <c r="AB107" s="384"/>
      <c r="AC107" s="384"/>
      <c r="AD107" s="384"/>
      <c r="AE107" s="384"/>
      <c r="AF107" s="384"/>
      <c r="AG107" s="384"/>
      <c r="AH107" s="384"/>
      <c r="AI107" s="384"/>
      <c r="AJ107" s="384"/>
      <c r="AK107" s="384"/>
      <c r="AL107" s="384"/>
      <c r="AM107" s="384"/>
      <c r="AN107" s="358"/>
      <c r="AO107" s="446"/>
      <c r="AU107" s="384"/>
      <c r="AV107" s="384"/>
    </row>
    <row r="108" spans="1:48" ht="12.75" customHeight="1" x14ac:dyDescent="0.2">
      <c r="A108" s="434"/>
      <c r="B108" s="417"/>
      <c r="C108" s="144"/>
      <c r="D108" s="468"/>
      <c r="E108" s="465"/>
      <c r="F108" s="142" t="s">
        <v>1150</v>
      </c>
      <c r="G108" s="99">
        <v>0</v>
      </c>
      <c r="H108" s="384"/>
      <c r="I108" s="384"/>
      <c r="J108" s="384"/>
      <c r="K108" s="384"/>
      <c r="L108" s="384"/>
      <c r="M108" s="384"/>
      <c r="N108" s="384"/>
      <c r="O108" s="384"/>
      <c r="P108" s="384"/>
      <c r="Q108" s="384"/>
      <c r="R108" s="384"/>
      <c r="S108" s="384"/>
      <c r="T108" s="384"/>
      <c r="U108" s="384"/>
      <c r="V108" s="384"/>
      <c r="W108" s="384"/>
      <c r="X108" s="384"/>
      <c r="Y108" s="384"/>
      <c r="Z108" s="384"/>
      <c r="AA108" s="384"/>
      <c r="AB108" s="384"/>
      <c r="AC108" s="384"/>
      <c r="AD108" s="384"/>
      <c r="AE108" s="384"/>
      <c r="AF108" s="384"/>
      <c r="AG108" s="384"/>
      <c r="AH108" s="384"/>
      <c r="AI108" s="384"/>
      <c r="AJ108" s="384"/>
      <c r="AK108" s="384"/>
      <c r="AL108" s="384"/>
      <c r="AM108" s="384"/>
      <c r="AN108" s="358"/>
      <c r="AO108" s="446"/>
      <c r="AU108" s="384"/>
      <c r="AV108" s="384"/>
    </row>
    <row r="109" spans="1:48" ht="12.75" customHeight="1" x14ac:dyDescent="0.2">
      <c r="A109" s="434"/>
      <c r="B109" s="417"/>
      <c r="C109" s="144"/>
      <c r="D109" s="468"/>
      <c r="E109" s="465"/>
      <c r="F109" s="142" t="s">
        <v>1151</v>
      </c>
      <c r="G109" s="99">
        <v>0</v>
      </c>
      <c r="H109" s="384"/>
      <c r="I109" s="384"/>
      <c r="J109" s="384"/>
      <c r="K109" s="384"/>
      <c r="L109" s="384"/>
      <c r="M109" s="384"/>
      <c r="N109" s="384"/>
      <c r="O109" s="384"/>
      <c r="P109" s="384"/>
      <c r="Q109" s="384"/>
      <c r="R109" s="384"/>
      <c r="S109" s="384"/>
      <c r="T109" s="384"/>
      <c r="U109" s="384"/>
      <c r="V109" s="384"/>
      <c r="W109" s="384"/>
      <c r="X109" s="384"/>
      <c r="Y109" s="384"/>
      <c r="Z109" s="384"/>
      <c r="AA109" s="384"/>
      <c r="AB109" s="384"/>
      <c r="AC109" s="384"/>
      <c r="AD109" s="384"/>
      <c r="AE109" s="384"/>
      <c r="AF109" s="384"/>
      <c r="AG109" s="384"/>
      <c r="AH109" s="384"/>
      <c r="AI109" s="384"/>
      <c r="AJ109" s="384"/>
      <c r="AK109" s="384"/>
      <c r="AL109" s="384"/>
      <c r="AM109" s="384"/>
      <c r="AN109" s="358"/>
      <c r="AO109" s="446"/>
      <c r="AU109" s="384"/>
      <c r="AV109" s="384"/>
    </row>
    <row r="110" spans="1:48" ht="12.75" customHeight="1" x14ac:dyDescent="0.2">
      <c r="A110" s="434"/>
      <c r="B110" s="417"/>
      <c r="C110" s="144"/>
      <c r="D110" s="468"/>
      <c r="E110" s="465"/>
      <c r="F110" s="142" t="s">
        <v>1152</v>
      </c>
      <c r="G110" s="99">
        <v>0</v>
      </c>
      <c r="H110" s="384"/>
      <c r="I110" s="384"/>
      <c r="J110" s="384"/>
      <c r="K110" s="384"/>
      <c r="L110" s="384"/>
      <c r="M110" s="384"/>
      <c r="N110" s="384"/>
      <c r="O110" s="384"/>
      <c r="P110" s="384"/>
      <c r="Q110" s="384"/>
      <c r="R110" s="384"/>
      <c r="S110" s="384"/>
      <c r="T110" s="384"/>
      <c r="U110" s="384"/>
      <c r="V110" s="384"/>
      <c r="W110" s="384"/>
      <c r="X110" s="384"/>
      <c r="Y110" s="384"/>
      <c r="Z110" s="384"/>
      <c r="AA110" s="384"/>
      <c r="AB110" s="384"/>
      <c r="AC110" s="384"/>
      <c r="AD110" s="384"/>
      <c r="AE110" s="384"/>
      <c r="AF110" s="384"/>
      <c r="AG110" s="384"/>
      <c r="AH110" s="384"/>
      <c r="AI110" s="384"/>
      <c r="AJ110" s="384"/>
      <c r="AK110" s="384"/>
      <c r="AL110" s="384"/>
      <c r="AM110" s="384"/>
      <c r="AN110" s="358"/>
      <c r="AO110" s="446"/>
      <c r="AU110" s="384"/>
      <c r="AV110" s="384"/>
    </row>
    <row r="111" spans="1:48" ht="12.75" customHeight="1" x14ac:dyDescent="0.2">
      <c r="A111" s="434"/>
      <c r="B111" s="417"/>
      <c r="C111" s="144"/>
      <c r="D111" s="468"/>
      <c r="E111" s="465"/>
      <c r="F111" s="142" t="s">
        <v>1153</v>
      </c>
      <c r="G111" s="99">
        <v>0</v>
      </c>
      <c r="H111" s="384"/>
      <c r="I111" s="384"/>
      <c r="J111" s="384"/>
      <c r="K111" s="384"/>
      <c r="L111" s="384"/>
      <c r="M111" s="384"/>
      <c r="N111" s="384"/>
      <c r="O111" s="384"/>
      <c r="P111" s="384"/>
      <c r="Q111" s="384"/>
      <c r="R111" s="384"/>
      <c r="S111" s="384"/>
      <c r="T111" s="384"/>
      <c r="U111" s="384"/>
      <c r="V111" s="384"/>
      <c r="W111" s="384"/>
      <c r="X111" s="384"/>
      <c r="Y111" s="384"/>
      <c r="Z111" s="384"/>
      <c r="AA111" s="384"/>
      <c r="AB111" s="384"/>
      <c r="AC111" s="384"/>
      <c r="AD111" s="384"/>
      <c r="AE111" s="384"/>
      <c r="AF111" s="384"/>
      <c r="AG111" s="384"/>
      <c r="AH111" s="384"/>
      <c r="AI111" s="384"/>
      <c r="AJ111" s="384"/>
      <c r="AK111" s="384"/>
      <c r="AL111" s="384"/>
      <c r="AM111" s="384"/>
      <c r="AN111" s="358"/>
      <c r="AO111" s="446"/>
      <c r="AU111" s="384"/>
      <c r="AV111" s="384"/>
    </row>
    <row r="112" spans="1:48" ht="12.75" customHeight="1" x14ac:dyDescent="0.2">
      <c r="A112" s="434"/>
      <c r="B112" s="417"/>
      <c r="C112" s="144"/>
      <c r="D112" s="468"/>
      <c r="E112" s="465"/>
      <c r="F112" s="142" t="s">
        <v>1154</v>
      </c>
      <c r="G112" s="99">
        <v>0</v>
      </c>
      <c r="H112" s="384"/>
      <c r="I112" s="384"/>
      <c r="J112" s="384"/>
      <c r="K112" s="384"/>
      <c r="L112" s="384"/>
      <c r="M112" s="384"/>
      <c r="N112" s="384"/>
      <c r="O112" s="384"/>
      <c r="P112" s="384"/>
      <c r="Q112" s="384"/>
      <c r="R112" s="384"/>
      <c r="S112" s="384"/>
      <c r="T112" s="384"/>
      <c r="U112" s="384"/>
      <c r="V112" s="384"/>
      <c r="W112" s="384"/>
      <c r="X112" s="384"/>
      <c r="Y112" s="384"/>
      <c r="Z112" s="384"/>
      <c r="AA112" s="384"/>
      <c r="AB112" s="384"/>
      <c r="AC112" s="384"/>
      <c r="AD112" s="384"/>
      <c r="AE112" s="384"/>
      <c r="AF112" s="384"/>
      <c r="AG112" s="384"/>
      <c r="AH112" s="384"/>
      <c r="AI112" s="384"/>
      <c r="AJ112" s="384"/>
      <c r="AK112" s="384"/>
      <c r="AL112" s="384"/>
      <c r="AM112" s="384"/>
      <c r="AN112" s="358"/>
      <c r="AO112" s="446"/>
      <c r="AU112" s="384"/>
      <c r="AV112" s="384"/>
    </row>
    <row r="113" spans="1:48" ht="12.75" customHeight="1" x14ac:dyDescent="0.2">
      <c r="A113" s="434"/>
      <c r="B113" s="417"/>
      <c r="C113" s="144"/>
      <c r="D113" s="468"/>
      <c r="E113" s="465"/>
      <c r="F113" s="142" t="s">
        <v>1155</v>
      </c>
      <c r="G113" s="99">
        <v>0</v>
      </c>
      <c r="H113" s="384"/>
      <c r="I113" s="384"/>
      <c r="J113" s="384"/>
      <c r="K113" s="384"/>
      <c r="L113" s="384"/>
      <c r="M113" s="384"/>
      <c r="N113" s="384"/>
      <c r="O113" s="384"/>
      <c r="P113" s="384"/>
      <c r="Q113" s="384"/>
      <c r="R113" s="384"/>
      <c r="S113" s="384"/>
      <c r="T113" s="384"/>
      <c r="U113" s="384"/>
      <c r="V113" s="384"/>
      <c r="W113" s="384"/>
      <c r="X113" s="384"/>
      <c r="Y113" s="384"/>
      <c r="Z113" s="384"/>
      <c r="AA113" s="384"/>
      <c r="AB113" s="384"/>
      <c r="AC113" s="384"/>
      <c r="AD113" s="384"/>
      <c r="AE113" s="384"/>
      <c r="AF113" s="384"/>
      <c r="AG113" s="384"/>
      <c r="AH113" s="384"/>
      <c r="AI113" s="384"/>
      <c r="AJ113" s="384"/>
      <c r="AK113" s="384"/>
      <c r="AL113" s="384"/>
      <c r="AM113" s="384"/>
      <c r="AN113" s="358"/>
      <c r="AO113" s="446"/>
      <c r="AU113" s="384"/>
      <c r="AV113" s="384"/>
    </row>
    <row r="114" spans="1:48" ht="12.75" customHeight="1" x14ac:dyDescent="0.2">
      <c r="A114" s="434"/>
      <c r="B114" s="417"/>
      <c r="C114" s="144"/>
      <c r="D114" s="468"/>
      <c r="E114" s="465"/>
      <c r="F114" s="142" t="s">
        <v>1156</v>
      </c>
      <c r="G114" s="99">
        <v>0</v>
      </c>
      <c r="H114" s="384"/>
      <c r="I114" s="384"/>
      <c r="J114" s="384"/>
      <c r="K114" s="384"/>
      <c r="L114" s="384"/>
      <c r="M114" s="384"/>
      <c r="N114" s="384"/>
      <c r="O114" s="384"/>
      <c r="P114" s="384"/>
      <c r="Q114" s="384"/>
      <c r="R114" s="384"/>
      <c r="S114" s="384"/>
      <c r="T114" s="384"/>
      <c r="U114" s="384"/>
      <c r="V114" s="384"/>
      <c r="W114" s="384"/>
      <c r="X114" s="384"/>
      <c r="Y114" s="384"/>
      <c r="Z114" s="384"/>
      <c r="AA114" s="384"/>
      <c r="AB114" s="384"/>
      <c r="AC114" s="384"/>
      <c r="AD114" s="384"/>
      <c r="AE114" s="384"/>
      <c r="AF114" s="384"/>
      <c r="AG114" s="384"/>
      <c r="AH114" s="384"/>
      <c r="AI114" s="384"/>
      <c r="AJ114" s="384"/>
      <c r="AK114" s="384"/>
      <c r="AL114" s="384"/>
      <c r="AM114" s="384"/>
      <c r="AN114" s="358"/>
      <c r="AO114" s="446"/>
      <c r="AU114" s="384"/>
      <c r="AV114" s="384"/>
    </row>
    <row r="115" spans="1:48" ht="12.75" customHeight="1" x14ac:dyDescent="0.2">
      <c r="A115" s="434"/>
      <c r="B115" s="417"/>
      <c r="C115" s="144"/>
      <c r="D115" s="468"/>
      <c r="E115" s="465"/>
      <c r="F115" s="142" t="s">
        <v>1157</v>
      </c>
      <c r="G115" s="99">
        <v>0</v>
      </c>
      <c r="H115" s="384"/>
      <c r="I115" s="384"/>
      <c r="J115" s="384"/>
      <c r="K115" s="384"/>
      <c r="L115" s="384"/>
      <c r="M115" s="384"/>
      <c r="N115" s="384"/>
      <c r="O115" s="384"/>
      <c r="P115" s="384"/>
      <c r="Q115" s="384"/>
      <c r="R115" s="384"/>
      <c r="S115" s="384"/>
      <c r="T115" s="384"/>
      <c r="U115" s="384"/>
      <c r="V115" s="384"/>
      <c r="W115" s="384"/>
      <c r="X115" s="384"/>
      <c r="Y115" s="384"/>
      <c r="Z115" s="384"/>
      <c r="AA115" s="384"/>
      <c r="AB115" s="384"/>
      <c r="AC115" s="384"/>
      <c r="AD115" s="384"/>
      <c r="AE115" s="384"/>
      <c r="AF115" s="384"/>
      <c r="AG115" s="384"/>
      <c r="AH115" s="384"/>
      <c r="AI115" s="384"/>
      <c r="AJ115" s="384"/>
      <c r="AK115" s="384"/>
      <c r="AL115" s="384"/>
      <c r="AM115" s="384"/>
      <c r="AN115" s="358"/>
      <c r="AO115" s="446"/>
      <c r="AU115" s="384"/>
      <c r="AV115" s="384"/>
    </row>
    <row r="116" spans="1:48" ht="12.75" customHeight="1" x14ac:dyDescent="0.2">
      <c r="A116" s="434"/>
      <c r="B116" s="417"/>
      <c r="C116" s="144"/>
      <c r="D116" s="468"/>
      <c r="E116" s="465"/>
      <c r="F116" s="142" t="s">
        <v>1158</v>
      </c>
      <c r="G116" s="99">
        <v>0</v>
      </c>
      <c r="H116" s="384"/>
      <c r="I116" s="384"/>
      <c r="J116" s="384"/>
      <c r="K116" s="384"/>
      <c r="L116" s="384"/>
      <c r="M116" s="384"/>
      <c r="N116" s="384"/>
      <c r="O116" s="384"/>
      <c r="P116" s="384"/>
      <c r="Q116" s="384"/>
      <c r="R116" s="384"/>
      <c r="S116" s="384"/>
      <c r="T116" s="384"/>
      <c r="U116" s="384"/>
      <c r="V116" s="384"/>
      <c r="W116" s="384"/>
      <c r="X116" s="384"/>
      <c r="Y116" s="384"/>
      <c r="Z116" s="384"/>
      <c r="AA116" s="384"/>
      <c r="AB116" s="384"/>
      <c r="AC116" s="384"/>
      <c r="AD116" s="384"/>
      <c r="AE116" s="384"/>
      <c r="AF116" s="384"/>
      <c r="AG116" s="384"/>
      <c r="AH116" s="384"/>
      <c r="AI116" s="384"/>
      <c r="AJ116" s="384"/>
      <c r="AK116" s="384"/>
      <c r="AL116" s="384"/>
      <c r="AM116" s="384"/>
      <c r="AN116" s="358"/>
      <c r="AO116" s="446"/>
      <c r="AU116" s="384"/>
      <c r="AV116" s="384"/>
    </row>
    <row r="117" spans="1:48" ht="12.75" customHeight="1" x14ac:dyDescent="0.2">
      <c r="A117" s="434"/>
      <c r="B117" s="417"/>
      <c r="C117" s="144"/>
      <c r="D117" s="468"/>
      <c r="E117" s="465"/>
      <c r="F117" s="142" t="s">
        <v>1159</v>
      </c>
      <c r="G117" s="99">
        <v>0</v>
      </c>
      <c r="H117" s="384"/>
      <c r="I117" s="384"/>
      <c r="J117" s="384"/>
      <c r="K117" s="384"/>
      <c r="L117" s="384"/>
      <c r="M117" s="384"/>
      <c r="N117" s="384"/>
      <c r="O117" s="384"/>
      <c r="P117" s="384"/>
      <c r="Q117" s="384"/>
      <c r="R117" s="384"/>
      <c r="S117" s="384"/>
      <c r="T117" s="384"/>
      <c r="U117" s="384"/>
      <c r="V117" s="384"/>
      <c r="W117" s="384"/>
      <c r="X117" s="384"/>
      <c r="Y117" s="384"/>
      <c r="Z117" s="384"/>
      <c r="AA117" s="384"/>
      <c r="AB117" s="384"/>
      <c r="AC117" s="384"/>
      <c r="AD117" s="384"/>
      <c r="AE117" s="384"/>
      <c r="AF117" s="384"/>
      <c r="AG117" s="384"/>
      <c r="AH117" s="384"/>
      <c r="AI117" s="384"/>
      <c r="AJ117" s="384"/>
      <c r="AK117" s="384"/>
      <c r="AL117" s="384"/>
      <c r="AM117" s="384"/>
      <c r="AN117" s="358"/>
      <c r="AO117" s="446"/>
      <c r="AU117" s="384"/>
      <c r="AV117" s="384"/>
    </row>
    <row r="118" spans="1:48" ht="12.75" customHeight="1" x14ac:dyDescent="0.2">
      <c r="A118" s="434"/>
      <c r="B118" s="417"/>
      <c r="C118" s="144"/>
      <c r="D118" s="468"/>
      <c r="E118" s="465"/>
      <c r="F118" s="142" t="s">
        <v>1160</v>
      </c>
      <c r="G118" s="99">
        <v>0</v>
      </c>
      <c r="H118" s="384"/>
      <c r="I118" s="384"/>
      <c r="J118" s="384"/>
      <c r="K118" s="384"/>
      <c r="L118" s="384"/>
      <c r="M118" s="384"/>
      <c r="N118" s="384"/>
      <c r="O118" s="384"/>
      <c r="P118" s="384"/>
      <c r="Q118" s="384"/>
      <c r="R118" s="384"/>
      <c r="S118" s="384"/>
      <c r="T118" s="384"/>
      <c r="U118" s="384"/>
      <c r="V118" s="384"/>
      <c r="W118" s="384"/>
      <c r="X118" s="384"/>
      <c r="Y118" s="384"/>
      <c r="Z118" s="384"/>
      <c r="AA118" s="384"/>
      <c r="AB118" s="384"/>
      <c r="AC118" s="384"/>
      <c r="AD118" s="384"/>
      <c r="AE118" s="384"/>
      <c r="AF118" s="384"/>
      <c r="AG118" s="384"/>
      <c r="AH118" s="384"/>
      <c r="AI118" s="384"/>
      <c r="AJ118" s="384"/>
      <c r="AK118" s="384"/>
      <c r="AL118" s="384"/>
      <c r="AM118" s="384"/>
      <c r="AN118" s="358"/>
      <c r="AO118" s="446"/>
      <c r="AU118" s="384"/>
      <c r="AV118" s="384"/>
    </row>
    <row r="119" spans="1:48" ht="12.75" customHeight="1" x14ac:dyDescent="0.2">
      <c r="A119" s="434"/>
      <c r="B119" s="417"/>
      <c r="C119" s="144"/>
      <c r="D119" s="468"/>
      <c r="E119" s="465"/>
      <c r="F119" s="142" t="s">
        <v>1161</v>
      </c>
      <c r="G119" s="99">
        <v>0</v>
      </c>
      <c r="H119" s="384"/>
      <c r="I119" s="384"/>
      <c r="J119" s="384"/>
      <c r="K119" s="384"/>
      <c r="L119" s="384"/>
      <c r="M119" s="384"/>
      <c r="N119" s="384"/>
      <c r="O119" s="384"/>
      <c r="P119" s="384"/>
      <c r="Q119" s="384"/>
      <c r="R119" s="384"/>
      <c r="S119" s="384"/>
      <c r="T119" s="384"/>
      <c r="U119" s="384"/>
      <c r="V119" s="384"/>
      <c r="W119" s="384"/>
      <c r="X119" s="384"/>
      <c r="Y119" s="384"/>
      <c r="Z119" s="384"/>
      <c r="AA119" s="384"/>
      <c r="AB119" s="384"/>
      <c r="AC119" s="384"/>
      <c r="AD119" s="384"/>
      <c r="AE119" s="384"/>
      <c r="AF119" s="384"/>
      <c r="AG119" s="384"/>
      <c r="AH119" s="384"/>
      <c r="AI119" s="384"/>
      <c r="AJ119" s="384"/>
      <c r="AK119" s="384"/>
      <c r="AL119" s="384"/>
      <c r="AM119" s="384"/>
      <c r="AN119" s="358"/>
      <c r="AO119" s="446"/>
      <c r="AU119" s="384"/>
      <c r="AV119" s="384"/>
    </row>
    <row r="120" spans="1:48" ht="12.75" customHeight="1" x14ac:dyDescent="0.2">
      <c r="A120" s="434"/>
      <c r="B120" s="417"/>
      <c r="C120" s="144"/>
      <c r="D120" s="468"/>
      <c r="E120" s="465"/>
      <c r="F120" s="142" t="s">
        <v>1162</v>
      </c>
      <c r="G120" s="99">
        <v>0</v>
      </c>
      <c r="H120" s="384"/>
      <c r="I120" s="384"/>
      <c r="J120" s="384"/>
      <c r="K120" s="384"/>
      <c r="L120" s="384"/>
      <c r="M120" s="384"/>
      <c r="N120" s="384"/>
      <c r="O120" s="384"/>
      <c r="P120" s="384"/>
      <c r="Q120" s="384"/>
      <c r="R120" s="384"/>
      <c r="S120" s="384"/>
      <c r="T120" s="384"/>
      <c r="U120" s="384"/>
      <c r="V120" s="384"/>
      <c r="W120" s="384"/>
      <c r="X120" s="384"/>
      <c r="Y120" s="384"/>
      <c r="Z120" s="384"/>
      <c r="AA120" s="384"/>
      <c r="AB120" s="384"/>
      <c r="AC120" s="384"/>
      <c r="AD120" s="384"/>
      <c r="AE120" s="384"/>
      <c r="AF120" s="384"/>
      <c r="AG120" s="384"/>
      <c r="AH120" s="384"/>
      <c r="AI120" s="384"/>
      <c r="AJ120" s="384"/>
      <c r="AK120" s="384"/>
      <c r="AL120" s="384"/>
      <c r="AM120" s="384"/>
      <c r="AN120" s="358"/>
      <c r="AO120" s="446"/>
      <c r="AU120" s="384"/>
      <c r="AV120" s="384"/>
    </row>
    <row r="121" spans="1:48" ht="12.75" customHeight="1" x14ac:dyDescent="0.2">
      <c r="A121" s="434"/>
      <c r="B121" s="417"/>
      <c r="C121" s="144"/>
      <c r="D121" s="468"/>
      <c r="E121" s="465"/>
      <c r="F121" s="142" t="s">
        <v>1163</v>
      </c>
      <c r="G121" s="99">
        <v>0</v>
      </c>
      <c r="H121" s="384"/>
      <c r="I121" s="384"/>
      <c r="J121" s="384"/>
      <c r="K121" s="384"/>
      <c r="L121" s="384"/>
      <c r="M121" s="384"/>
      <c r="N121" s="384"/>
      <c r="O121" s="384"/>
      <c r="P121" s="384"/>
      <c r="Q121" s="384"/>
      <c r="R121" s="384"/>
      <c r="S121" s="384"/>
      <c r="T121" s="384"/>
      <c r="U121" s="384"/>
      <c r="V121" s="384"/>
      <c r="W121" s="384"/>
      <c r="X121" s="384"/>
      <c r="Y121" s="384"/>
      <c r="Z121" s="384"/>
      <c r="AA121" s="384"/>
      <c r="AB121" s="384"/>
      <c r="AC121" s="384"/>
      <c r="AD121" s="384"/>
      <c r="AE121" s="384"/>
      <c r="AF121" s="384"/>
      <c r="AG121" s="384"/>
      <c r="AH121" s="384"/>
      <c r="AI121" s="384"/>
      <c r="AJ121" s="384"/>
      <c r="AK121" s="384"/>
      <c r="AL121" s="384"/>
      <c r="AM121" s="384"/>
      <c r="AN121" s="358"/>
      <c r="AO121" s="446"/>
      <c r="AU121" s="384"/>
      <c r="AV121" s="384"/>
    </row>
    <row r="122" spans="1:48" ht="12.75" customHeight="1" x14ac:dyDescent="0.2">
      <c r="A122" s="434"/>
      <c r="B122" s="417"/>
      <c r="C122" s="144"/>
      <c r="D122" s="468"/>
      <c r="E122" s="465"/>
      <c r="F122" s="142" t="s">
        <v>1164</v>
      </c>
      <c r="G122" s="99">
        <v>0</v>
      </c>
      <c r="H122" s="384"/>
      <c r="I122" s="384"/>
      <c r="J122" s="384"/>
      <c r="K122" s="384"/>
      <c r="L122" s="384"/>
      <c r="M122" s="384"/>
      <c r="N122" s="384"/>
      <c r="O122" s="384"/>
      <c r="P122" s="384"/>
      <c r="Q122" s="384"/>
      <c r="R122" s="384"/>
      <c r="S122" s="384"/>
      <c r="T122" s="384"/>
      <c r="U122" s="384"/>
      <c r="V122" s="384"/>
      <c r="W122" s="384"/>
      <c r="X122" s="384"/>
      <c r="Y122" s="384"/>
      <c r="Z122" s="384"/>
      <c r="AA122" s="384"/>
      <c r="AB122" s="384"/>
      <c r="AC122" s="384"/>
      <c r="AD122" s="384"/>
      <c r="AE122" s="384"/>
      <c r="AF122" s="384"/>
      <c r="AG122" s="384"/>
      <c r="AH122" s="384"/>
      <c r="AI122" s="384"/>
      <c r="AJ122" s="384"/>
      <c r="AK122" s="384"/>
      <c r="AL122" s="384"/>
      <c r="AM122" s="384"/>
      <c r="AN122" s="358"/>
      <c r="AO122" s="446"/>
      <c r="AU122" s="384"/>
      <c r="AV122" s="384"/>
    </row>
    <row r="123" spans="1:48" ht="12.75" customHeight="1" x14ac:dyDescent="0.2">
      <c r="A123" s="434"/>
      <c r="B123" s="417"/>
      <c r="C123" s="144"/>
      <c r="D123" s="468"/>
      <c r="E123" s="465"/>
      <c r="F123" s="142" t="s">
        <v>1165</v>
      </c>
      <c r="G123" s="99">
        <v>0</v>
      </c>
      <c r="H123" s="384"/>
      <c r="I123" s="384"/>
      <c r="J123" s="384"/>
      <c r="K123" s="384"/>
      <c r="L123" s="384"/>
      <c r="M123" s="384"/>
      <c r="N123" s="384"/>
      <c r="O123" s="384"/>
      <c r="P123" s="384"/>
      <c r="Q123" s="384"/>
      <c r="R123" s="384"/>
      <c r="S123" s="384"/>
      <c r="T123" s="384"/>
      <c r="U123" s="384"/>
      <c r="V123" s="384"/>
      <c r="W123" s="384"/>
      <c r="X123" s="384"/>
      <c r="Y123" s="384"/>
      <c r="Z123" s="384"/>
      <c r="AA123" s="384"/>
      <c r="AB123" s="384"/>
      <c r="AC123" s="384"/>
      <c r="AD123" s="384"/>
      <c r="AE123" s="384"/>
      <c r="AF123" s="384"/>
      <c r="AG123" s="384"/>
      <c r="AH123" s="384"/>
      <c r="AI123" s="384"/>
      <c r="AJ123" s="384"/>
      <c r="AK123" s="384"/>
      <c r="AL123" s="384"/>
      <c r="AM123" s="384"/>
      <c r="AN123" s="358"/>
      <c r="AO123" s="446"/>
      <c r="AU123" s="384"/>
      <c r="AV123" s="384"/>
    </row>
    <row r="124" spans="1:48" ht="12.75" customHeight="1" x14ac:dyDescent="0.2">
      <c r="A124" s="434"/>
      <c r="B124" s="417"/>
      <c r="C124" s="144"/>
      <c r="D124" s="468"/>
      <c r="E124" s="465"/>
      <c r="F124" s="142" t="s">
        <v>1166</v>
      </c>
      <c r="G124" s="99">
        <v>0</v>
      </c>
      <c r="H124" s="384"/>
      <c r="I124" s="384"/>
      <c r="J124" s="384"/>
      <c r="K124" s="384"/>
      <c r="L124" s="384"/>
      <c r="M124" s="384"/>
      <c r="N124" s="384"/>
      <c r="O124" s="384"/>
      <c r="P124" s="384"/>
      <c r="Q124" s="384"/>
      <c r="R124" s="384"/>
      <c r="S124" s="384"/>
      <c r="T124" s="384"/>
      <c r="U124" s="384"/>
      <c r="V124" s="384"/>
      <c r="W124" s="384"/>
      <c r="X124" s="384"/>
      <c r="Y124" s="384"/>
      <c r="Z124" s="384"/>
      <c r="AA124" s="384"/>
      <c r="AB124" s="384"/>
      <c r="AC124" s="384"/>
      <c r="AD124" s="384"/>
      <c r="AE124" s="384"/>
      <c r="AF124" s="384"/>
      <c r="AG124" s="384"/>
      <c r="AH124" s="384"/>
      <c r="AI124" s="384"/>
      <c r="AJ124" s="384"/>
      <c r="AK124" s="384"/>
      <c r="AL124" s="384"/>
      <c r="AM124" s="384"/>
      <c r="AN124" s="358"/>
      <c r="AO124" s="446"/>
      <c r="AU124" s="384"/>
      <c r="AV124" s="384"/>
    </row>
    <row r="125" spans="1:48" ht="12.75" customHeight="1" x14ac:dyDescent="0.2">
      <c r="A125" s="434"/>
      <c r="B125" s="417"/>
      <c r="C125" s="144"/>
      <c r="D125" s="468"/>
      <c r="E125" s="465"/>
      <c r="F125" s="142" t="s">
        <v>1167</v>
      </c>
      <c r="G125" s="99">
        <v>0</v>
      </c>
      <c r="H125" s="384"/>
      <c r="I125" s="384"/>
      <c r="J125" s="384"/>
      <c r="K125" s="384"/>
      <c r="L125" s="384"/>
      <c r="M125" s="384"/>
      <c r="N125" s="384"/>
      <c r="O125" s="384"/>
      <c r="P125" s="384"/>
      <c r="Q125" s="384"/>
      <c r="R125" s="384"/>
      <c r="S125" s="384"/>
      <c r="T125" s="384"/>
      <c r="U125" s="384"/>
      <c r="V125" s="384"/>
      <c r="W125" s="384"/>
      <c r="X125" s="384"/>
      <c r="Y125" s="384"/>
      <c r="Z125" s="384"/>
      <c r="AA125" s="384"/>
      <c r="AB125" s="384"/>
      <c r="AC125" s="384"/>
      <c r="AD125" s="384"/>
      <c r="AE125" s="384"/>
      <c r="AF125" s="384"/>
      <c r="AG125" s="384"/>
      <c r="AH125" s="384"/>
      <c r="AI125" s="384"/>
      <c r="AJ125" s="384"/>
      <c r="AK125" s="384"/>
      <c r="AL125" s="384"/>
      <c r="AM125" s="384"/>
      <c r="AN125" s="358"/>
      <c r="AO125" s="446"/>
      <c r="AU125" s="384"/>
      <c r="AV125" s="384"/>
    </row>
    <row r="126" spans="1:48" ht="12.75" customHeight="1" x14ac:dyDescent="0.2">
      <c r="A126" s="434"/>
      <c r="B126" s="417"/>
      <c r="C126" s="144"/>
      <c r="D126" s="468"/>
      <c r="E126" s="465"/>
      <c r="F126" s="142" t="s">
        <v>1168</v>
      </c>
      <c r="G126" s="99">
        <v>0</v>
      </c>
      <c r="H126" s="384"/>
      <c r="I126" s="384"/>
      <c r="J126" s="384"/>
      <c r="K126" s="384"/>
      <c r="L126" s="384"/>
      <c r="M126" s="384"/>
      <c r="N126" s="384"/>
      <c r="O126" s="384"/>
      <c r="P126" s="384"/>
      <c r="Q126" s="384"/>
      <c r="R126" s="384"/>
      <c r="S126" s="384"/>
      <c r="T126" s="384"/>
      <c r="U126" s="384"/>
      <c r="V126" s="384"/>
      <c r="W126" s="384"/>
      <c r="X126" s="384"/>
      <c r="Y126" s="384"/>
      <c r="Z126" s="384"/>
      <c r="AA126" s="384"/>
      <c r="AB126" s="384"/>
      <c r="AC126" s="384"/>
      <c r="AD126" s="384"/>
      <c r="AE126" s="384"/>
      <c r="AF126" s="384"/>
      <c r="AG126" s="384"/>
      <c r="AH126" s="384"/>
      <c r="AI126" s="384"/>
      <c r="AJ126" s="384"/>
      <c r="AK126" s="384"/>
      <c r="AL126" s="384"/>
      <c r="AM126" s="384"/>
      <c r="AN126" s="358"/>
      <c r="AO126" s="446"/>
      <c r="AU126" s="384"/>
      <c r="AV126" s="384"/>
    </row>
    <row r="127" spans="1:48" ht="12.75" customHeight="1" x14ac:dyDescent="0.2">
      <c r="A127" s="434"/>
      <c r="B127" s="417"/>
      <c r="C127" s="144"/>
      <c r="D127" s="468"/>
      <c r="E127" s="465"/>
      <c r="F127" s="142" t="s">
        <v>1169</v>
      </c>
      <c r="G127" s="99">
        <v>0</v>
      </c>
      <c r="H127" s="384"/>
      <c r="I127" s="384"/>
      <c r="J127" s="384"/>
      <c r="K127" s="384"/>
      <c r="L127" s="384"/>
      <c r="M127" s="384"/>
      <c r="N127" s="384"/>
      <c r="O127" s="384"/>
      <c r="P127" s="384"/>
      <c r="Q127" s="384"/>
      <c r="R127" s="384"/>
      <c r="S127" s="384"/>
      <c r="T127" s="384"/>
      <c r="U127" s="384"/>
      <c r="V127" s="384"/>
      <c r="W127" s="384"/>
      <c r="X127" s="384"/>
      <c r="Y127" s="384"/>
      <c r="Z127" s="384"/>
      <c r="AA127" s="384"/>
      <c r="AB127" s="384"/>
      <c r="AC127" s="384"/>
      <c r="AD127" s="384"/>
      <c r="AE127" s="384"/>
      <c r="AF127" s="384"/>
      <c r="AG127" s="384"/>
      <c r="AH127" s="384"/>
      <c r="AI127" s="384"/>
      <c r="AJ127" s="384"/>
      <c r="AK127" s="384"/>
      <c r="AL127" s="384"/>
      <c r="AM127" s="384"/>
      <c r="AN127" s="358"/>
      <c r="AO127" s="446"/>
      <c r="AU127" s="384"/>
      <c r="AV127" s="384"/>
    </row>
    <row r="128" spans="1:48" ht="12.75" customHeight="1" x14ac:dyDescent="0.2">
      <c r="A128" s="434"/>
      <c r="B128" s="417"/>
      <c r="C128" s="144"/>
      <c r="D128" s="468"/>
      <c r="E128" s="465"/>
      <c r="F128" s="142" t="s">
        <v>1170</v>
      </c>
      <c r="G128" s="99">
        <v>0</v>
      </c>
      <c r="H128" s="384"/>
      <c r="I128" s="384"/>
      <c r="J128" s="384"/>
      <c r="K128" s="384"/>
      <c r="L128" s="384"/>
      <c r="M128" s="384"/>
      <c r="N128" s="384"/>
      <c r="O128" s="384"/>
      <c r="P128" s="384"/>
      <c r="Q128" s="384"/>
      <c r="R128" s="384"/>
      <c r="S128" s="384"/>
      <c r="T128" s="384"/>
      <c r="U128" s="384"/>
      <c r="V128" s="384"/>
      <c r="W128" s="384"/>
      <c r="X128" s="384"/>
      <c r="Y128" s="384"/>
      <c r="Z128" s="384"/>
      <c r="AA128" s="384"/>
      <c r="AB128" s="384"/>
      <c r="AC128" s="384"/>
      <c r="AD128" s="384"/>
      <c r="AE128" s="384"/>
      <c r="AF128" s="384"/>
      <c r="AG128" s="384"/>
      <c r="AH128" s="384"/>
      <c r="AI128" s="384"/>
      <c r="AJ128" s="384"/>
      <c r="AK128" s="384"/>
      <c r="AL128" s="384"/>
      <c r="AM128" s="384"/>
      <c r="AN128" s="358"/>
      <c r="AO128" s="446"/>
      <c r="AU128" s="384"/>
      <c r="AV128" s="384"/>
    </row>
    <row r="129" spans="1:48" ht="12.75" customHeight="1" x14ac:dyDescent="0.2">
      <c r="A129" s="434"/>
      <c r="B129" s="417"/>
      <c r="C129" s="144"/>
      <c r="D129" s="468"/>
      <c r="E129" s="465"/>
      <c r="F129" s="142" t="s">
        <v>1171</v>
      </c>
      <c r="G129" s="99">
        <v>0</v>
      </c>
      <c r="H129" s="384"/>
      <c r="I129" s="384"/>
      <c r="J129" s="384"/>
      <c r="K129" s="384"/>
      <c r="L129" s="384"/>
      <c r="M129" s="384"/>
      <c r="N129" s="384"/>
      <c r="O129" s="384"/>
      <c r="P129" s="384"/>
      <c r="Q129" s="384"/>
      <c r="R129" s="384"/>
      <c r="S129" s="384"/>
      <c r="T129" s="384"/>
      <c r="U129" s="384"/>
      <c r="V129" s="384"/>
      <c r="W129" s="384"/>
      <c r="X129" s="384"/>
      <c r="Y129" s="384"/>
      <c r="Z129" s="384"/>
      <c r="AA129" s="384"/>
      <c r="AB129" s="384"/>
      <c r="AC129" s="384"/>
      <c r="AD129" s="384"/>
      <c r="AE129" s="384"/>
      <c r="AF129" s="384"/>
      <c r="AG129" s="384"/>
      <c r="AH129" s="384"/>
      <c r="AI129" s="384"/>
      <c r="AJ129" s="384"/>
      <c r="AK129" s="384"/>
      <c r="AL129" s="384"/>
      <c r="AM129" s="384"/>
      <c r="AN129" s="358"/>
      <c r="AO129" s="446"/>
      <c r="AU129" s="384"/>
      <c r="AV129" s="384"/>
    </row>
    <row r="130" spans="1:48" ht="12.75" customHeight="1" x14ac:dyDescent="0.2">
      <c r="A130" s="434"/>
      <c r="B130" s="417"/>
      <c r="C130" s="144"/>
      <c r="D130" s="468"/>
      <c r="E130" s="466"/>
      <c r="F130" s="142" t="s">
        <v>1172</v>
      </c>
      <c r="G130" s="99">
        <v>0</v>
      </c>
      <c r="H130" s="385"/>
      <c r="I130" s="385"/>
      <c r="J130" s="385"/>
      <c r="K130" s="385"/>
      <c r="L130" s="385"/>
      <c r="M130" s="385"/>
      <c r="N130" s="385"/>
      <c r="O130" s="385"/>
      <c r="P130" s="385"/>
      <c r="Q130" s="385"/>
      <c r="R130" s="385"/>
      <c r="S130" s="385"/>
      <c r="T130" s="385"/>
      <c r="U130" s="385"/>
      <c r="V130" s="385"/>
      <c r="W130" s="385"/>
      <c r="X130" s="385"/>
      <c r="Y130" s="385"/>
      <c r="Z130" s="385"/>
      <c r="AA130" s="385"/>
      <c r="AB130" s="385"/>
      <c r="AC130" s="385"/>
      <c r="AD130" s="385"/>
      <c r="AE130" s="385"/>
      <c r="AF130" s="385"/>
      <c r="AG130" s="385"/>
      <c r="AH130" s="385"/>
      <c r="AI130" s="385"/>
      <c r="AJ130" s="385"/>
      <c r="AK130" s="385"/>
      <c r="AL130" s="385"/>
      <c r="AM130" s="385"/>
      <c r="AN130" s="359"/>
      <c r="AO130" s="446"/>
      <c r="AU130" s="385"/>
      <c r="AV130" s="385"/>
    </row>
    <row r="131" spans="1:48" ht="12.75" customHeight="1" x14ac:dyDescent="0.2">
      <c r="A131" s="434"/>
      <c r="B131" s="417"/>
      <c r="C131" s="144"/>
      <c r="D131" s="468"/>
      <c r="E131" s="464" t="s">
        <v>375</v>
      </c>
      <c r="F131" s="142" t="s">
        <v>1173</v>
      </c>
      <c r="G131" s="99">
        <v>0</v>
      </c>
      <c r="H131" s="383">
        <v>-27597.74</v>
      </c>
      <c r="I131" s="383">
        <v>3030.0208486394563</v>
      </c>
      <c r="J131" s="383">
        <v>0</v>
      </c>
      <c r="K131" s="383"/>
      <c r="L131" s="383"/>
      <c r="M131" s="383">
        <v>0</v>
      </c>
      <c r="N131" s="383">
        <v>0</v>
      </c>
      <c r="O131" s="383">
        <v>0</v>
      </c>
      <c r="P131" s="383">
        <v>0</v>
      </c>
      <c r="Q131" s="383">
        <v>7113.41</v>
      </c>
      <c r="R131" s="383">
        <v>937.35</v>
      </c>
      <c r="S131" s="383">
        <v>0</v>
      </c>
      <c r="T131" s="383">
        <v>-14380.687999999998</v>
      </c>
      <c r="U131" s="383">
        <v>-245.96474042853131</v>
      </c>
      <c r="V131" s="383">
        <v>3678.98</v>
      </c>
      <c r="W131" s="383">
        <v>0</v>
      </c>
      <c r="X131" s="383">
        <v>1250</v>
      </c>
      <c r="Y131" s="383">
        <v>0</v>
      </c>
      <c r="Z131" s="383">
        <v>0</v>
      </c>
      <c r="AA131" s="383">
        <v>0</v>
      </c>
      <c r="AB131" s="383">
        <v>0</v>
      </c>
      <c r="AC131" s="383">
        <v>0</v>
      </c>
      <c r="AD131" s="383">
        <v>0</v>
      </c>
      <c r="AE131" s="383">
        <v>0</v>
      </c>
      <c r="AF131" s="383">
        <v>0</v>
      </c>
      <c r="AG131" s="383">
        <v>307.62494981159443</v>
      </c>
      <c r="AH131" s="383">
        <v>0</v>
      </c>
      <c r="AI131" s="383">
        <v>0</v>
      </c>
      <c r="AJ131" s="383">
        <v>0</v>
      </c>
      <c r="AK131" s="383">
        <v>0</v>
      </c>
      <c r="AL131" s="383">
        <v>0</v>
      </c>
      <c r="AM131" s="383">
        <v>0</v>
      </c>
      <c r="AN131" s="357">
        <f>SUM(G131:AM176)</f>
        <v>37044.913058022517</v>
      </c>
      <c r="AO131" s="446"/>
      <c r="AU131" s="383">
        <f>+'[2]4'!$H$29*1000</f>
        <v>37044.913058022525</v>
      </c>
      <c r="AV131" s="383">
        <f t="shared" si="2"/>
        <v>0</v>
      </c>
    </row>
    <row r="132" spans="1:48" ht="12.75" customHeight="1" x14ac:dyDescent="0.2">
      <c r="A132" s="434"/>
      <c r="B132" s="417"/>
      <c r="C132" s="144"/>
      <c r="D132" s="468"/>
      <c r="E132" s="465"/>
      <c r="F132" s="142" t="s">
        <v>1174</v>
      </c>
      <c r="G132" s="99">
        <v>0</v>
      </c>
      <c r="H132" s="384"/>
      <c r="I132" s="384"/>
      <c r="J132" s="384"/>
      <c r="K132" s="384"/>
      <c r="L132" s="384"/>
      <c r="M132" s="384"/>
      <c r="N132" s="384"/>
      <c r="O132" s="384"/>
      <c r="P132" s="384"/>
      <c r="Q132" s="384"/>
      <c r="R132" s="384"/>
      <c r="S132" s="384"/>
      <c r="T132" s="384"/>
      <c r="U132" s="384"/>
      <c r="V132" s="384"/>
      <c r="W132" s="384"/>
      <c r="X132" s="384"/>
      <c r="Y132" s="384"/>
      <c r="Z132" s="384"/>
      <c r="AA132" s="384"/>
      <c r="AB132" s="384"/>
      <c r="AC132" s="384"/>
      <c r="AD132" s="384"/>
      <c r="AE132" s="384"/>
      <c r="AF132" s="384"/>
      <c r="AG132" s="384"/>
      <c r="AH132" s="384"/>
      <c r="AI132" s="384"/>
      <c r="AJ132" s="384"/>
      <c r="AK132" s="384"/>
      <c r="AL132" s="384"/>
      <c r="AM132" s="384"/>
      <c r="AN132" s="358"/>
      <c r="AO132" s="446"/>
      <c r="AU132" s="384"/>
      <c r="AV132" s="384"/>
    </row>
    <row r="133" spans="1:48" ht="12.75" customHeight="1" x14ac:dyDescent="0.2">
      <c r="A133" s="434"/>
      <c r="B133" s="417"/>
      <c r="C133" s="144"/>
      <c r="D133" s="468"/>
      <c r="E133" s="465"/>
      <c r="F133" s="142" t="s">
        <v>1175</v>
      </c>
      <c r="G133" s="99">
        <v>0</v>
      </c>
      <c r="H133" s="384"/>
      <c r="I133" s="384"/>
      <c r="J133" s="384"/>
      <c r="K133" s="384"/>
      <c r="L133" s="384"/>
      <c r="M133" s="384"/>
      <c r="N133" s="384"/>
      <c r="O133" s="384"/>
      <c r="P133" s="384"/>
      <c r="Q133" s="384"/>
      <c r="R133" s="384"/>
      <c r="S133" s="384"/>
      <c r="T133" s="384"/>
      <c r="U133" s="384"/>
      <c r="V133" s="384"/>
      <c r="W133" s="384"/>
      <c r="X133" s="384"/>
      <c r="Y133" s="384"/>
      <c r="Z133" s="384"/>
      <c r="AA133" s="384"/>
      <c r="AB133" s="384"/>
      <c r="AC133" s="384"/>
      <c r="AD133" s="384"/>
      <c r="AE133" s="384"/>
      <c r="AF133" s="384"/>
      <c r="AG133" s="384"/>
      <c r="AH133" s="384"/>
      <c r="AI133" s="384"/>
      <c r="AJ133" s="384"/>
      <c r="AK133" s="384"/>
      <c r="AL133" s="384"/>
      <c r="AM133" s="384"/>
      <c r="AN133" s="358"/>
      <c r="AO133" s="446"/>
      <c r="AU133" s="384"/>
      <c r="AV133" s="384"/>
    </row>
    <row r="134" spans="1:48" ht="12.75" customHeight="1" x14ac:dyDescent="0.2">
      <c r="A134" s="434"/>
      <c r="B134" s="417"/>
      <c r="C134" s="144"/>
      <c r="D134" s="468"/>
      <c r="E134" s="465"/>
      <c r="F134" s="142" t="s">
        <v>1176</v>
      </c>
      <c r="G134" s="99">
        <v>0</v>
      </c>
      <c r="H134" s="384"/>
      <c r="I134" s="384"/>
      <c r="J134" s="384"/>
      <c r="K134" s="384"/>
      <c r="L134" s="384"/>
      <c r="M134" s="384"/>
      <c r="N134" s="384"/>
      <c r="O134" s="384"/>
      <c r="P134" s="384"/>
      <c r="Q134" s="384"/>
      <c r="R134" s="384"/>
      <c r="S134" s="384"/>
      <c r="T134" s="384"/>
      <c r="U134" s="384"/>
      <c r="V134" s="384"/>
      <c r="W134" s="384"/>
      <c r="X134" s="384"/>
      <c r="Y134" s="384"/>
      <c r="Z134" s="384"/>
      <c r="AA134" s="384"/>
      <c r="AB134" s="384"/>
      <c r="AC134" s="384"/>
      <c r="AD134" s="384"/>
      <c r="AE134" s="384"/>
      <c r="AF134" s="384"/>
      <c r="AG134" s="384"/>
      <c r="AH134" s="384"/>
      <c r="AI134" s="384"/>
      <c r="AJ134" s="384"/>
      <c r="AK134" s="384"/>
      <c r="AL134" s="384"/>
      <c r="AM134" s="384"/>
      <c r="AN134" s="358"/>
      <c r="AO134" s="446"/>
      <c r="AU134" s="384"/>
      <c r="AV134" s="384"/>
    </row>
    <row r="135" spans="1:48" ht="12.75" customHeight="1" x14ac:dyDescent="0.2">
      <c r="A135" s="434"/>
      <c r="B135" s="417"/>
      <c r="C135" s="144"/>
      <c r="D135" s="468"/>
      <c r="E135" s="465"/>
      <c r="F135" s="142" t="s">
        <v>1177</v>
      </c>
      <c r="G135" s="99">
        <v>0</v>
      </c>
      <c r="H135" s="384"/>
      <c r="I135" s="384"/>
      <c r="J135" s="384"/>
      <c r="K135" s="384"/>
      <c r="L135" s="384"/>
      <c r="M135" s="384"/>
      <c r="N135" s="384"/>
      <c r="O135" s="384"/>
      <c r="P135" s="384"/>
      <c r="Q135" s="384"/>
      <c r="R135" s="384"/>
      <c r="S135" s="384"/>
      <c r="T135" s="384"/>
      <c r="U135" s="384"/>
      <c r="V135" s="384"/>
      <c r="W135" s="384"/>
      <c r="X135" s="384"/>
      <c r="Y135" s="384"/>
      <c r="Z135" s="384"/>
      <c r="AA135" s="384"/>
      <c r="AB135" s="384"/>
      <c r="AC135" s="384"/>
      <c r="AD135" s="384"/>
      <c r="AE135" s="384"/>
      <c r="AF135" s="384"/>
      <c r="AG135" s="384"/>
      <c r="AH135" s="384"/>
      <c r="AI135" s="384"/>
      <c r="AJ135" s="384"/>
      <c r="AK135" s="384"/>
      <c r="AL135" s="384"/>
      <c r="AM135" s="384"/>
      <c r="AN135" s="358"/>
      <c r="AO135" s="446"/>
      <c r="AU135" s="384"/>
      <c r="AV135" s="384"/>
    </row>
    <row r="136" spans="1:48" ht="12.75" customHeight="1" x14ac:dyDescent="0.2">
      <c r="A136" s="434"/>
      <c r="B136" s="417"/>
      <c r="C136" s="144"/>
      <c r="D136" s="468"/>
      <c r="E136" s="465"/>
      <c r="F136" s="142" t="s">
        <v>1178</v>
      </c>
      <c r="G136" s="99">
        <v>0</v>
      </c>
      <c r="H136" s="384"/>
      <c r="I136" s="384"/>
      <c r="J136" s="384"/>
      <c r="K136" s="384"/>
      <c r="L136" s="384"/>
      <c r="M136" s="384"/>
      <c r="N136" s="384"/>
      <c r="O136" s="384"/>
      <c r="P136" s="384"/>
      <c r="Q136" s="384"/>
      <c r="R136" s="384"/>
      <c r="S136" s="384"/>
      <c r="T136" s="384"/>
      <c r="U136" s="384"/>
      <c r="V136" s="384"/>
      <c r="W136" s="384"/>
      <c r="X136" s="384"/>
      <c r="Y136" s="384"/>
      <c r="Z136" s="384"/>
      <c r="AA136" s="384"/>
      <c r="AB136" s="384"/>
      <c r="AC136" s="384"/>
      <c r="AD136" s="384"/>
      <c r="AE136" s="384"/>
      <c r="AF136" s="384"/>
      <c r="AG136" s="384"/>
      <c r="AH136" s="384"/>
      <c r="AI136" s="384"/>
      <c r="AJ136" s="384"/>
      <c r="AK136" s="384"/>
      <c r="AL136" s="384"/>
      <c r="AM136" s="384"/>
      <c r="AN136" s="358"/>
      <c r="AO136" s="446"/>
      <c r="AU136" s="384"/>
      <c r="AV136" s="384"/>
    </row>
    <row r="137" spans="1:48" ht="12.75" customHeight="1" x14ac:dyDescent="0.2">
      <c r="A137" s="434"/>
      <c r="B137" s="417"/>
      <c r="C137" s="144"/>
      <c r="D137" s="468"/>
      <c r="E137" s="465"/>
      <c r="F137" s="142" t="s">
        <v>1179</v>
      </c>
      <c r="G137" s="99">
        <v>0</v>
      </c>
      <c r="H137" s="384"/>
      <c r="I137" s="384"/>
      <c r="J137" s="384"/>
      <c r="K137" s="384"/>
      <c r="L137" s="384"/>
      <c r="M137" s="384"/>
      <c r="N137" s="384"/>
      <c r="O137" s="384"/>
      <c r="P137" s="384"/>
      <c r="Q137" s="384"/>
      <c r="R137" s="384"/>
      <c r="S137" s="384"/>
      <c r="T137" s="384"/>
      <c r="U137" s="384"/>
      <c r="V137" s="384"/>
      <c r="W137" s="384"/>
      <c r="X137" s="384"/>
      <c r="Y137" s="384"/>
      <c r="Z137" s="384"/>
      <c r="AA137" s="384"/>
      <c r="AB137" s="384"/>
      <c r="AC137" s="384"/>
      <c r="AD137" s="384"/>
      <c r="AE137" s="384"/>
      <c r="AF137" s="384"/>
      <c r="AG137" s="384"/>
      <c r="AH137" s="384"/>
      <c r="AI137" s="384"/>
      <c r="AJ137" s="384"/>
      <c r="AK137" s="384"/>
      <c r="AL137" s="384"/>
      <c r="AM137" s="384"/>
      <c r="AN137" s="358"/>
      <c r="AO137" s="446"/>
      <c r="AU137" s="384"/>
      <c r="AV137" s="384"/>
    </row>
    <row r="138" spans="1:48" ht="12.75" customHeight="1" x14ac:dyDescent="0.2">
      <c r="A138" s="434"/>
      <c r="B138" s="417"/>
      <c r="C138" s="144"/>
      <c r="D138" s="468"/>
      <c r="E138" s="465"/>
      <c r="F138" s="142" t="s">
        <v>1180</v>
      </c>
      <c r="G138" s="99">
        <v>0</v>
      </c>
      <c r="H138" s="384"/>
      <c r="I138" s="384"/>
      <c r="J138" s="384"/>
      <c r="K138" s="384"/>
      <c r="L138" s="384"/>
      <c r="M138" s="384"/>
      <c r="N138" s="384"/>
      <c r="O138" s="384"/>
      <c r="P138" s="384"/>
      <c r="Q138" s="384"/>
      <c r="R138" s="384"/>
      <c r="S138" s="384"/>
      <c r="T138" s="384"/>
      <c r="U138" s="384"/>
      <c r="V138" s="384"/>
      <c r="W138" s="384"/>
      <c r="X138" s="384"/>
      <c r="Y138" s="384"/>
      <c r="Z138" s="384"/>
      <c r="AA138" s="384"/>
      <c r="AB138" s="384"/>
      <c r="AC138" s="384"/>
      <c r="AD138" s="384"/>
      <c r="AE138" s="384"/>
      <c r="AF138" s="384"/>
      <c r="AG138" s="384"/>
      <c r="AH138" s="384"/>
      <c r="AI138" s="384"/>
      <c r="AJ138" s="384"/>
      <c r="AK138" s="384"/>
      <c r="AL138" s="384"/>
      <c r="AM138" s="384"/>
      <c r="AN138" s="358"/>
      <c r="AO138" s="446"/>
      <c r="AU138" s="384"/>
      <c r="AV138" s="384"/>
    </row>
    <row r="139" spans="1:48" ht="12.75" customHeight="1" x14ac:dyDescent="0.2">
      <c r="A139" s="434"/>
      <c r="B139" s="417"/>
      <c r="C139" s="144"/>
      <c r="D139" s="468"/>
      <c r="E139" s="465"/>
      <c r="F139" s="142" t="s">
        <v>1181</v>
      </c>
      <c r="G139" s="99">
        <v>0</v>
      </c>
      <c r="H139" s="384"/>
      <c r="I139" s="384"/>
      <c r="J139" s="384"/>
      <c r="K139" s="384"/>
      <c r="L139" s="384"/>
      <c r="M139" s="384"/>
      <c r="N139" s="384"/>
      <c r="O139" s="384"/>
      <c r="P139" s="384"/>
      <c r="Q139" s="384"/>
      <c r="R139" s="384"/>
      <c r="S139" s="384"/>
      <c r="T139" s="384"/>
      <c r="U139" s="384"/>
      <c r="V139" s="384"/>
      <c r="W139" s="384"/>
      <c r="X139" s="384"/>
      <c r="Y139" s="384"/>
      <c r="Z139" s="384"/>
      <c r="AA139" s="384"/>
      <c r="AB139" s="384"/>
      <c r="AC139" s="384"/>
      <c r="AD139" s="384"/>
      <c r="AE139" s="384"/>
      <c r="AF139" s="384"/>
      <c r="AG139" s="384"/>
      <c r="AH139" s="384"/>
      <c r="AI139" s="384"/>
      <c r="AJ139" s="384"/>
      <c r="AK139" s="384"/>
      <c r="AL139" s="384"/>
      <c r="AM139" s="384"/>
      <c r="AN139" s="358"/>
      <c r="AO139" s="446"/>
      <c r="AU139" s="384"/>
      <c r="AV139" s="384"/>
    </row>
    <row r="140" spans="1:48" ht="12.75" customHeight="1" x14ac:dyDescent="0.2">
      <c r="A140" s="434"/>
      <c r="B140" s="417"/>
      <c r="C140" s="144"/>
      <c r="D140" s="468"/>
      <c r="E140" s="465"/>
      <c r="F140" s="142" t="s">
        <v>1182</v>
      </c>
      <c r="G140" s="99">
        <v>0</v>
      </c>
      <c r="H140" s="384"/>
      <c r="I140" s="384"/>
      <c r="J140" s="384"/>
      <c r="K140" s="384"/>
      <c r="L140" s="384"/>
      <c r="M140" s="384"/>
      <c r="N140" s="384"/>
      <c r="O140" s="384"/>
      <c r="P140" s="384"/>
      <c r="Q140" s="384"/>
      <c r="R140" s="384"/>
      <c r="S140" s="384"/>
      <c r="T140" s="384"/>
      <c r="U140" s="384"/>
      <c r="V140" s="384"/>
      <c r="W140" s="384"/>
      <c r="X140" s="384"/>
      <c r="Y140" s="384"/>
      <c r="Z140" s="384"/>
      <c r="AA140" s="384"/>
      <c r="AB140" s="384"/>
      <c r="AC140" s="384"/>
      <c r="AD140" s="384"/>
      <c r="AE140" s="384"/>
      <c r="AF140" s="384"/>
      <c r="AG140" s="384"/>
      <c r="AH140" s="384"/>
      <c r="AI140" s="384"/>
      <c r="AJ140" s="384"/>
      <c r="AK140" s="384"/>
      <c r="AL140" s="384"/>
      <c r="AM140" s="384"/>
      <c r="AN140" s="358"/>
      <c r="AO140" s="446"/>
      <c r="AU140" s="384"/>
      <c r="AV140" s="384"/>
    </row>
    <row r="141" spans="1:48" ht="12.75" customHeight="1" x14ac:dyDescent="0.2">
      <c r="A141" s="434"/>
      <c r="B141" s="417"/>
      <c r="C141" s="144"/>
      <c r="D141" s="468"/>
      <c r="E141" s="465"/>
      <c r="F141" s="142" t="s">
        <v>1183</v>
      </c>
      <c r="G141" s="99">
        <v>0</v>
      </c>
      <c r="H141" s="384"/>
      <c r="I141" s="384"/>
      <c r="J141" s="384"/>
      <c r="K141" s="384"/>
      <c r="L141" s="384"/>
      <c r="M141" s="384"/>
      <c r="N141" s="384"/>
      <c r="O141" s="384"/>
      <c r="P141" s="384"/>
      <c r="Q141" s="384"/>
      <c r="R141" s="384"/>
      <c r="S141" s="384"/>
      <c r="T141" s="384"/>
      <c r="U141" s="384"/>
      <c r="V141" s="384"/>
      <c r="W141" s="384"/>
      <c r="X141" s="384"/>
      <c r="Y141" s="384"/>
      <c r="Z141" s="384"/>
      <c r="AA141" s="384"/>
      <c r="AB141" s="384"/>
      <c r="AC141" s="384"/>
      <c r="AD141" s="384"/>
      <c r="AE141" s="384"/>
      <c r="AF141" s="384"/>
      <c r="AG141" s="384"/>
      <c r="AH141" s="384"/>
      <c r="AI141" s="384"/>
      <c r="AJ141" s="384"/>
      <c r="AK141" s="384"/>
      <c r="AL141" s="384"/>
      <c r="AM141" s="384"/>
      <c r="AN141" s="358"/>
      <c r="AO141" s="446"/>
      <c r="AU141" s="384"/>
      <c r="AV141" s="384"/>
    </row>
    <row r="142" spans="1:48" ht="12.75" customHeight="1" x14ac:dyDescent="0.2">
      <c r="A142" s="434"/>
      <c r="B142" s="417"/>
      <c r="C142" s="144"/>
      <c r="D142" s="468"/>
      <c r="E142" s="465"/>
      <c r="F142" s="142" t="s">
        <v>1184</v>
      </c>
      <c r="G142" s="99">
        <v>0</v>
      </c>
      <c r="H142" s="384"/>
      <c r="I142" s="384"/>
      <c r="J142" s="384"/>
      <c r="K142" s="384"/>
      <c r="L142" s="384"/>
      <c r="M142" s="384"/>
      <c r="N142" s="384"/>
      <c r="O142" s="384"/>
      <c r="P142" s="384"/>
      <c r="Q142" s="384"/>
      <c r="R142" s="384"/>
      <c r="S142" s="384"/>
      <c r="T142" s="384"/>
      <c r="U142" s="384"/>
      <c r="V142" s="384"/>
      <c r="W142" s="384"/>
      <c r="X142" s="384"/>
      <c r="Y142" s="384"/>
      <c r="Z142" s="384"/>
      <c r="AA142" s="384"/>
      <c r="AB142" s="384"/>
      <c r="AC142" s="384"/>
      <c r="AD142" s="384"/>
      <c r="AE142" s="384"/>
      <c r="AF142" s="384"/>
      <c r="AG142" s="384"/>
      <c r="AH142" s="384"/>
      <c r="AI142" s="384"/>
      <c r="AJ142" s="384"/>
      <c r="AK142" s="384"/>
      <c r="AL142" s="384"/>
      <c r="AM142" s="384"/>
      <c r="AN142" s="358"/>
      <c r="AO142" s="446"/>
      <c r="AU142" s="384"/>
      <c r="AV142" s="384"/>
    </row>
    <row r="143" spans="1:48" ht="12.75" customHeight="1" x14ac:dyDescent="0.2">
      <c r="A143" s="434"/>
      <c r="B143" s="417"/>
      <c r="C143" s="144"/>
      <c r="D143" s="468"/>
      <c r="E143" s="465"/>
      <c r="F143" s="142" t="s">
        <v>1185</v>
      </c>
      <c r="G143" s="99">
        <v>0</v>
      </c>
      <c r="H143" s="384"/>
      <c r="I143" s="384"/>
      <c r="J143" s="384"/>
      <c r="K143" s="384"/>
      <c r="L143" s="384"/>
      <c r="M143" s="384"/>
      <c r="N143" s="384"/>
      <c r="O143" s="384"/>
      <c r="P143" s="384"/>
      <c r="Q143" s="384"/>
      <c r="R143" s="384"/>
      <c r="S143" s="384"/>
      <c r="T143" s="384"/>
      <c r="U143" s="384"/>
      <c r="V143" s="384"/>
      <c r="W143" s="384"/>
      <c r="X143" s="384"/>
      <c r="Y143" s="384"/>
      <c r="Z143" s="384"/>
      <c r="AA143" s="384"/>
      <c r="AB143" s="384"/>
      <c r="AC143" s="384"/>
      <c r="AD143" s="384"/>
      <c r="AE143" s="384"/>
      <c r="AF143" s="384"/>
      <c r="AG143" s="384"/>
      <c r="AH143" s="384"/>
      <c r="AI143" s="384"/>
      <c r="AJ143" s="384"/>
      <c r="AK143" s="384"/>
      <c r="AL143" s="384"/>
      <c r="AM143" s="384"/>
      <c r="AN143" s="358"/>
      <c r="AO143" s="446"/>
      <c r="AU143" s="384"/>
      <c r="AV143" s="384"/>
    </row>
    <row r="144" spans="1:48" ht="12.75" customHeight="1" x14ac:dyDescent="0.2">
      <c r="A144" s="434"/>
      <c r="B144" s="417"/>
      <c r="C144" s="144"/>
      <c r="D144" s="468"/>
      <c r="E144" s="465"/>
      <c r="F144" s="142" t="s">
        <v>1186</v>
      </c>
      <c r="G144" s="99">
        <v>0</v>
      </c>
      <c r="H144" s="384"/>
      <c r="I144" s="384"/>
      <c r="J144" s="384"/>
      <c r="K144" s="384"/>
      <c r="L144" s="384"/>
      <c r="M144" s="384"/>
      <c r="N144" s="384"/>
      <c r="O144" s="384"/>
      <c r="P144" s="384"/>
      <c r="Q144" s="384"/>
      <c r="R144" s="384"/>
      <c r="S144" s="384"/>
      <c r="T144" s="384"/>
      <c r="U144" s="384"/>
      <c r="V144" s="384"/>
      <c r="W144" s="384"/>
      <c r="X144" s="384"/>
      <c r="Y144" s="384"/>
      <c r="Z144" s="384"/>
      <c r="AA144" s="384"/>
      <c r="AB144" s="384"/>
      <c r="AC144" s="384"/>
      <c r="AD144" s="384"/>
      <c r="AE144" s="384"/>
      <c r="AF144" s="384"/>
      <c r="AG144" s="384"/>
      <c r="AH144" s="384"/>
      <c r="AI144" s="384"/>
      <c r="AJ144" s="384"/>
      <c r="AK144" s="384"/>
      <c r="AL144" s="384"/>
      <c r="AM144" s="384"/>
      <c r="AN144" s="358"/>
      <c r="AO144" s="446"/>
      <c r="AU144" s="384"/>
      <c r="AV144" s="384"/>
    </row>
    <row r="145" spans="1:48" ht="12.75" customHeight="1" x14ac:dyDescent="0.2">
      <c r="A145" s="434"/>
      <c r="B145" s="417"/>
      <c r="C145" s="144"/>
      <c r="D145" s="468"/>
      <c r="E145" s="465"/>
      <c r="F145" s="142" t="s">
        <v>1187</v>
      </c>
      <c r="G145" s="99">
        <v>0</v>
      </c>
      <c r="H145" s="384"/>
      <c r="I145" s="384"/>
      <c r="J145" s="384"/>
      <c r="K145" s="384"/>
      <c r="L145" s="384"/>
      <c r="M145" s="384"/>
      <c r="N145" s="384"/>
      <c r="O145" s="384"/>
      <c r="P145" s="384"/>
      <c r="Q145" s="384"/>
      <c r="R145" s="384"/>
      <c r="S145" s="384"/>
      <c r="T145" s="384"/>
      <c r="U145" s="384"/>
      <c r="V145" s="384"/>
      <c r="W145" s="384"/>
      <c r="X145" s="384"/>
      <c r="Y145" s="384"/>
      <c r="Z145" s="384"/>
      <c r="AA145" s="384"/>
      <c r="AB145" s="384"/>
      <c r="AC145" s="384"/>
      <c r="AD145" s="384"/>
      <c r="AE145" s="384"/>
      <c r="AF145" s="384"/>
      <c r="AG145" s="384"/>
      <c r="AH145" s="384"/>
      <c r="AI145" s="384"/>
      <c r="AJ145" s="384"/>
      <c r="AK145" s="384"/>
      <c r="AL145" s="384"/>
      <c r="AM145" s="384"/>
      <c r="AN145" s="358"/>
      <c r="AO145" s="446"/>
      <c r="AU145" s="384"/>
      <c r="AV145" s="384"/>
    </row>
    <row r="146" spans="1:48" ht="12.75" customHeight="1" x14ac:dyDescent="0.2">
      <c r="A146" s="434"/>
      <c r="B146" s="417"/>
      <c r="C146" s="144"/>
      <c r="D146" s="468"/>
      <c r="E146" s="465"/>
      <c r="F146" s="142" t="s">
        <v>1188</v>
      </c>
      <c r="G146" s="99">
        <v>0</v>
      </c>
      <c r="H146" s="384"/>
      <c r="I146" s="384"/>
      <c r="J146" s="384"/>
      <c r="K146" s="384"/>
      <c r="L146" s="384"/>
      <c r="M146" s="384"/>
      <c r="N146" s="384"/>
      <c r="O146" s="384"/>
      <c r="P146" s="384"/>
      <c r="Q146" s="384"/>
      <c r="R146" s="384"/>
      <c r="S146" s="384"/>
      <c r="T146" s="384"/>
      <c r="U146" s="384"/>
      <c r="V146" s="384"/>
      <c r="W146" s="384"/>
      <c r="X146" s="384"/>
      <c r="Y146" s="384"/>
      <c r="Z146" s="384"/>
      <c r="AA146" s="384"/>
      <c r="AB146" s="384"/>
      <c r="AC146" s="384"/>
      <c r="AD146" s="384"/>
      <c r="AE146" s="384"/>
      <c r="AF146" s="384"/>
      <c r="AG146" s="384"/>
      <c r="AH146" s="384"/>
      <c r="AI146" s="384"/>
      <c r="AJ146" s="384"/>
      <c r="AK146" s="384"/>
      <c r="AL146" s="384"/>
      <c r="AM146" s="384"/>
      <c r="AN146" s="358"/>
      <c r="AO146" s="446"/>
      <c r="AU146" s="384"/>
      <c r="AV146" s="384"/>
    </row>
    <row r="147" spans="1:48" ht="12.75" customHeight="1" x14ac:dyDescent="0.2">
      <c r="A147" s="434"/>
      <c r="B147" s="417"/>
      <c r="C147" s="144"/>
      <c r="D147" s="468"/>
      <c r="E147" s="465"/>
      <c r="F147" s="142" t="s">
        <v>1189</v>
      </c>
      <c r="G147" s="99">
        <v>0</v>
      </c>
      <c r="H147" s="384"/>
      <c r="I147" s="384"/>
      <c r="J147" s="384"/>
      <c r="K147" s="384"/>
      <c r="L147" s="384"/>
      <c r="M147" s="384"/>
      <c r="N147" s="384"/>
      <c r="O147" s="384"/>
      <c r="P147" s="384"/>
      <c r="Q147" s="384"/>
      <c r="R147" s="384"/>
      <c r="S147" s="384"/>
      <c r="T147" s="384"/>
      <c r="U147" s="384"/>
      <c r="V147" s="384"/>
      <c r="W147" s="384"/>
      <c r="X147" s="384"/>
      <c r="Y147" s="384"/>
      <c r="Z147" s="384"/>
      <c r="AA147" s="384"/>
      <c r="AB147" s="384"/>
      <c r="AC147" s="384"/>
      <c r="AD147" s="384"/>
      <c r="AE147" s="384"/>
      <c r="AF147" s="384"/>
      <c r="AG147" s="384"/>
      <c r="AH147" s="384"/>
      <c r="AI147" s="384"/>
      <c r="AJ147" s="384"/>
      <c r="AK147" s="384"/>
      <c r="AL147" s="384"/>
      <c r="AM147" s="384"/>
      <c r="AN147" s="358"/>
      <c r="AO147" s="446"/>
      <c r="AU147" s="384"/>
      <c r="AV147" s="384"/>
    </row>
    <row r="148" spans="1:48" ht="12.75" customHeight="1" x14ac:dyDescent="0.2">
      <c r="A148" s="434"/>
      <c r="B148" s="417"/>
      <c r="C148" s="144"/>
      <c r="D148" s="468"/>
      <c r="E148" s="465"/>
      <c r="F148" s="142" t="s">
        <v>1190</v>
      </c>
      <c r="G148" s="99">
        <v>0</v>
      </c>
      <c r="H148" s="384"/>
      <c r="I148" s="384"/>
      <c r="J148" s="384"/>
      <c r="K148" s="384"/>
      <c r="L148" s="384"/>
      <c r="M148" s="384"/>
      <c r="N148" s="384"/>
      <c r="O148" s="384"/>
      <c r="P148" s="384"/>
      <c r="Q148" s="384"/>
      <c r="R148" s="384"/>
      <c r="S148" s="384"/>
      <c r="T148" s="384"/>
      <c r="U148" s="384"/>
      <c r="V148" s="384"/>
      <c r="W148" s="384"/>
      <c r="X148" s="384"/>
      <c r="Y148" s="384"/>
      <c r="Z148" s="384"/>
      <c r="AA148" s="384"/>
      <c r="AB148" s="384"/>
      <c r="AC148" s="384"/>
      <c r="AD148" s="384"/>
      <c r="AE148" s="384"/>
      <c r="AF148" s="384"/>
      <c r="AG148" s="384"/>
      <c r="AH148" s="384"/>
      <c r="AI148" s="384"/>
      <c r="AJ148" s="384"/>
      <c r="AK148" s="384"/>
      <c r="AL148" s="384"/>
      <c r="AM148" s="384"/>
      <c r="AN148" s="358"/>
      <c r="AO148" s="446"/>
      <c r="AU148" s="384"/>
      <c r="AV148" s="384"/>
    </row>
    <row r="149" spans="1:48" ht="12.75" customHeight="1" x14ac:dyDescent="0.2">
      <c r="A149" s="434"/>
      <c r="B149" s="417"/>
      <c r="C149" s="144"/>
      <c r="D149" s="468"/>
      <c r="E149" s="465"/>
      <c r="F149" s="142" t="s">
        <v>1191</v>
      </c>
      <c r="G149" s="99">
        <v>0</v>
      </c>
      <c r="H149" s="384"/>
      <c r="I149" s="384"/>
      <c r="J149" s="384"/>
      <c r="K149" s="384"/>
      <c r="L149" s="384"/>
      <c r="M149" s="384"/>
      <c r="N149" s="384"/>
      <c r="O149" s="384"/>
      <c r="P149" s="384"/>
      <c r="Q149" s="384"/>
      <c r="R149" s="384"/>
      <c r="S149" s="384"/>
      <c r="T149" s="384"/>
      <c r="U149" s="384"/>
      <c r="V149" s="384"/>
      <c r="W149" s="384"/>
      <c r="X149" s="384"/>
      <c r="Y149" s="384"/>
      <c r="Z149" s="384"/>
      <c r="AA149" s="384"/>
      <c r="AB149" s="384"/>
      <c r="AC149" s="384"/>
      <c r="AD149" s="384"/>
      <c r="AE149" s="384"/>
      <c r="AF149" s="384"/>
      <c r="AG149" s="384"/>
      <c r="AH149" s="384"/>
      <c r="AI149" s="384"/>
      <c r="AJ149" s="384"/>
      <c r="AK149" s="384"/>
      <c r="AL149" s="384"/>
      <c r="AM149" s="384"/>
      <c r="AN149" s="358"/>
      <c r="AO149" s="446"/>
      <c r="AU149" s="384"/>
      <c r="AV149" s="384"/>
    </row>
    <row r="150" spans="1:48" ht="12.75" customHeight="1" x14ac:dyDescent="0.2">
      <c r="A150" s="434"/>
      <c r="B150" s="417"/>
      <c r="C150" s="144"/>
      <c r="D150" s="468"/>
      <c r="E150" s="465"/>
      <c r="F150" s="142" t="s">
        <v>1192</v>
      </c>
      <c r="G150" s="99">
        <v>0</v>
      </c>
      <c r="H150" s="384"/>
      <c r="I150" s="384"/>
      <c r="J150" s="384"/>
      <c r="K150" s="384"/>
      <c r="L150" s="384"/>
      <c r="M150" s="384"/>
      <c r="N150" s="384"/>
      <c r="O150" s="384"/>
      <c r="P150" s="384"/>
      <c r="Q150" s="384"/>
      <c r="R150" s="384"/>
      <c r="S150" s="384"/>
      <c r="T150" s="384"/>
      <c r="U150" s="384"/>
      <c r="V150" s="384"/>
      <c r="W150" s="384"/>
      <c r="X150" s="384"/>
      <c r="Y150" s="384"/>
      <c r="Z150" s="384"/>
      <c r="AA150" s="384"/>
      <c r="AB150" s="384"/>
      <c r="AC150" s="384"/>
      <c r="AD150" s="384"/>
      <c r="AE150" s="384"/>
      <c r="AF150" s="384"/>
      <c r="AG150" s="384"/>
      <c r="AH150" s="384"/>
      <c r="AI150" s="384"/>
      <c r="AJ150" s="384"/>
      <c r="AK150" s="384"/>
      <c r="AL150" s="384"/>
      <c r="AM150" s="384"/>
      <c r="AN150" s="358"/>
      <c r="AO150" s="446"/>
      <c r="AU150" s="384"/>
      <c r="AV150" s="384"/>
    </row>
    <row r="151" spans="1:48" ht="12.75" customHeight="1" x14ac:dyDescent="0.2">
      <c r="A151" s="434"/>
      <c r="B151" s="417"/>
      <c r="C151" s="144"/>
      <c r="D151" s="468"/>
      <c r="E151" s="465"/>
      <c r="F151" s="142" t="s">
        <v>1193</v>
      </c>
      <c r="G151" s="99">
        <v>0</v>
      </c>
      <c r="H151" s="384"/>
      <c r="I151" s="384"/>
      <c r="J151" s="384"/>
      <c r="K151" s="384"/>
      <c r="L151" s="384"/>
      <c r="M151" s="384"/>
      <c r="N151" s="384"/>
      <c r="O151" s="384"/>
      <c r="P151" s="384"/>
      <c r="Q151" s="384"/>
      <c r="R151" s="384"/>
      <c r="S151" s="384"/>
      <c r="T151" s="384"/>
      <c r="U151" s="384"/>
      <c r="V151" s="384"/>
      <c r="W151" s="384"/>
      <c r="X151" s="384"/>
      <c r="Y151" s="384"/>
      <c r="Z151" s="384"/>
      <c r="AA151" s="384"/>
      <c r="AB151" s="384"/>
      <c r="AC151" s="384"/>
      <c r="AD151" s="384"/>
      <c r="AE151" s="384"/>
      <c r="AF151" s="384"/>
      <c r="AG151" s="384"/>
      <c r="AH151" s="384"/>
      <c r="AI151" s="384"/>
      <c r="AJ151" s="384"/>
      <c r="AK151" s="384"/>
      <c r="AL151" s="384"/>
      <c r="AM151" s="384"/>
      <c r="AN151" s="358"/>
      <c r="AO151" s="446"/>
      <c r="AU151" s="384"/>
      <c r="AV151" s="384"/>
    </row>
    <row r="152" spans="1:48" ht="12.75" customHeight="1" x14ac:dyDescent="0.2">
      <c r="A152" s="434"/>
      <c r="B152" s="417"/>
      <c r="C152" s="144"/>
      <c r="D152" s="468"/>
      <c r="E152" s="465"/>
      <c r="F152" s="142" t="s">
        <v>1194</v>
      </c>
      <c r="G152" s="99">
        <v>0</v>
      </c>
      <c r="H152" s="384"/>
      <c r="I152" s="384"/>
      <c r="J152" s="384"/>
      <c r="K152" s="384"/>
      <c r="L152" s="384"/>
      <c r="M152" s="384"/>
      <c r="N152" s="384"/>
      <c r="O152" s="384"/>
      <c r="P152" s="384"/>
      <c r="Q152" s="384"/>
      <c r="R152" s="384"/>
      <c r="S152" s="384"/>
      <c r="T152" s="384"/>
      <c r="U152" s="384"/>
      <c r="V152" s="384"/>
      <c r="W152" s="384"/>
      <c r="X152" s="384"/>
      <c r="Y152" s="384"/>
      <c r="Z152" s="384"/>
      <c r="AA152" s="384"/>
      <c r="AB152" s="384"/>
      <c r="AC152" s="384"/>
      <c r="AD152" s="384"/>
      <c r="AE152" s="384"/>
      <c r="AF152" s="384"/>
      <c r="AG152" s="384"/>
      <c r="AH152" s="384"/>
      <c r="AI152" s="384"/>
      <c r="AJ152" s="384"/>
      <c r="AK152" s="384"/>
      <c r="AL152" s="384"/>
      <c r="AM152" s="384"/>
      <c r="AN152" s="358"/>
      <c r="AO152" s="446"/>
      <c r="AU152" s="384"/>
      <c r="AV152" s="384"/>
    </row>
    <row r="153" spans="1:48" ht="12.75" customHeight="1" x14ac:dyDescent="0.2">
      <c r="A153" s="434"/>
      <c r="B153" s="417"/>
      <c r="C153" s="144"/>
      <c r="D153" s="468"/>
      <c r="E153" s="465"/>
      <c r="F153" s="142" t="s">
        <v>1195</v>
      </c>
      <c r="G153" s="99">
        <v>0</v>
      </c>
      <c r="H153" s="384"/>
      <c r="I153" s="384"/>
      <c r="J153" s="384"/>
      <c r="K153" s="384"/>
      <c r="L153" s="384"/>
      <c r="M153" s="384"/>
      <c r="N153" s="384"/>
      <c r="O153" s="384"/>
      <c r="P153" s="384"/>
      <c r="Q153" s="384"/>
      <c r="R153" s="384"/>
      <c r="S153" s="384"/>
      <c r="T153" s="384"/>
      <c r="U153" s="384"/>
      <c r="V153" s="384"/>
      <c r="W153" s="384"/>
      <c r="X153" s="384"/>
      <c r="Y153" s="384"/>
      <c r="Z153" s="384"/>
      <c r="AA153" s="384"/>
      <c r="AB153" s="384"/>
      <c r="AC153" s="384"/>
      <c r="AD153" s="384"/>
      <c r="AE153" s="384"/>
      <c r="AF153" s="384"/>
      <c r="AG153" s="384"/>
      <c r="AH153" s="384"/>
      <c r="AI153" s="384"/>
      <c r="AJ153" s="384"/>
      <c r="AK153" s="384"/>
      <c r="AL153" s="384"/>
      <c r="AM153" s="384"/>
      <c r="AN153" s="358"/>
      <c r="AO153" s="446"/>
      <c r="AU153" s="384"/>
      <c r="AV153" s="384"/>
    </row>
    <row r="154" spans="1:48" ht="12.75" customHeight="1" x14ac:dyDescent="0.2">
      <c r="A154" s="434"/>
      <c r="B154" s="417"/>
      <c r="C154" s="144"/>
      <c r="D154" s="468"/>
      <c r="E154" s="465"/>
      <c r="F154" s="142" t="s">
        <v>1196</v>
      </c>
      <c r="G154" s="99">
        <v>0</v>
      </c>
      <c r="H154" s="384"/>
      <c r="I154" s="384"/>
      <c r="J154" s="384"/>
      <c r="K154" s="384"/>
      <c r="L154" s="384"/>
      <c r="M154" s="384"/>
      <c r="N154" s="384"/>
      <c r="O154" s="384"/>
      <c r="P154" s="384"/>
      <c r="Q154" s="384"/>
      <c r="R154" s="384"/>
      <c r="S154" s="384"/>
      <c r="T154" s="384"/>
      <c r="U154" s="384"/>
      <c r="V154" s="384"/>
      <c r="W154" s="384"/>
      <c r="X154" s="384"/>
      <c r="Y154" s="384"/>
      <c r="Z154" s="384"/>
      <c r="AA154" s="384"/>
      <c r="AB154" s="384"/>
      <c r="AC154" s="384"/>
      <c r="AD154" s="384"/>
      <c r="AE154" s="384"/>
      <c r="AF154" s="384"/>
      <c r="AG154" s="384"/>
      <c r="AH154" s="384"/>
      <c r="AI154" s="384"/>
      <c r="AJ154" s="384"/>
      <c r="AK154" s="384"/>
      <c r="AL154" s="384"/>
      <c r="AM154" s="384"/>
      <c r="AN154" s="358"/>
      <c r="AO154" s="446"/>
      <c r="AU154" s="384"/>
      <c r="AV154" s="384"/>
    </row>
    <row r="155" spans="1:48" ht="12.75" customHeight="1" x14ac:dyDescent="0.2">
      <c r="A155" s="434"/>
      <c r="B155" s="417"/>
      <c r="C155" s="144"/>
      <c r="D155" s="468"/>
      <c r="E155" s="465"/>
      <c r="F155" s="142" t="s">
        <v>1197</v>
      </c>
      <c r="G155" s="99">
        <v>0</v>
      </c>
      <c r="H155" s="384"/>
      <c r="I155" s="384"/>
      <c r="J155" s="384"/>
      <c r="K155" s="384"/>
      <c r="L155" s="384"/>
      <c r="M155" s="384"/>
      <c r="N155" s="384"/>
      <c r="O155" s="384"/>
      <c r="P155" s="384"/>
      <c r="Q155" s="384"/>
      <c r="R155" s="384"/>
      <c r="S155" s="384"/>
      <c r="T155" s="384"/>
      <c r="U155" s="384"/>
      <c r="V155" s="384"/>
      <c r="W155" s="384"/>
      <c r="X155" s="384"/>
      <c r="Y155" s="384"/>
      <c r="Z155" s="384"/>
      <c r="AA155" s="384"/>
      <c r="AB155" s="384"/>
      <c r="AC155" s="384"/>
      <c r="AD155" s="384"/>
      <c r="AE155" s="384"/>
      <c r="AF155" s="384"/>
      <c r="AG155" s="384"/>
      <c r="AH155" s="384"/>
      <c r="AI155" s="384"/>
      <c r="AJ155" s="384"/>
      <c r="AK155" s="384"/>
      <c r="AL155" s="384"/>
      <c r="AM155" s="384"/>
      <c r="AN155" s="358"/>
      <c r="AO155" s="446"/>
      <c r="AU155" s="384"/>
      <c r="AV155" s="384"/>
    </row>
    <row r="156" spans="1:48" ht="12.75" customHeight="1" x14ac:dyDescent="0.2">
      <c r="A156" s="434"/>
      <c r="B156" s="417"/>
      <c r="C156" s="144"/>
      <c r="D156" s="468"/>
      <c r="E156" s="465"/>
      <c r="F156" s="142" t="s">
        <v>1198</v>
      </c>
      <c r="G156" s="99">
        <v>0</v>
      </c>
      <c r="H156" s="384"/>
      <c r="I156" s="384"/>
      <c r="J156" s="384"/>
      <c r="K156" s="384"/>
      <c r="L156" s="384"/>
      <c r="M156" s="384"/>
      <c r="N156" s="384"/>
      <c r="O156" s="384"/>
      <c r="P156" s="384"/>
      <c r="Q156" s="384"/>
      <c r="R156" s="384"/>
      <c r="S156" s="384"/>
      <c r="T156" s="384"/>
      <c r="U156" s="384"/>
      <c r="V156" s="384"/>
      <c r="W156" s="384"/>
      <c r="X156" s="384"/>
      <c r="Y156" s="384"/>
      <c r="Z156" s="384"/>
      <c r="AA156" s="384"/>
      <c r="AB156" s="384"/>
      <c r="AC156" s="384"/>
      <c r="AD156" s="384"/>
      <c r="AE156" s="384"/>
      <c r="AF156" s="384"/>
      <c r="AG156" s="384"/>
      <c r="AH156" s="384"/>
      <c r="AI156" s="384"/>
      <c r="AJ156" s="384"/>
      <c r="AK156" s="384"/>
      <c r="AL156" s="384"/>
      <c r="AM156" s="384"/>
      <c r="AN156" s="358"/>
      <c r="AO156" s="446"/>
      <c r="AU156" s="384"/>
      <c r="AV156" s="384"/>
    </row>
    <row r="157" spans="1:48" ht="12.75" customHeight="1" x14ac:dyDescent="0.2">
      <c r="A157" s="434"/>
      <c r="B157" s="417"/>
      <c r="C157" s="144"/>
      <c r="D157" s="468"/>
      <c r="E157" s="465"/>
      <c r="F157" s="142" t="s">
        <v>1199</v>
      </c>
      <c r="G157" s="99">
        <v>0</v>
      </c>
      <c r="H157" s="384"/>
      <c r="I157" s="384"/>
      <c r="J157" s="384"/>
      <c r="K157" s="384"/>
      <c r="L157" s="384"/>
      <c r="M157" s="384"/>
      <c r="N157" s="384"/>
      <c r="O157" s="384"/>
      <c r="P157" s="384"/>
      <c r="Q157" s="384"/>
      <c r="R157" s="384"/>
      <c r="S157" s="384"/>
      <c r="T157" s="384"/>
      <c r="U157" s="384"/>
      <c r="V157" s="384"/>
      <c r="W157" s="384"/>
      <c r="X157" s="384"/>
      <c r="Y157" s="384"/>
      <c r="Z157" s="384"/>
      <c r="AA157" s="384"/>
      <c r="AB157" s="384"/>
      <c r="AC157" s="384"/>
      <c r="AD157" s="384"/>
      <c r="AE157" s="384"/>
      <c r="AF157" s="384"/>
      <c r="AG157" s="384"/>
      <c r="AH157" s="384"/>
      <c r="AI157" s="384"/>
      <c r="AJ157" s="384"/>
      <c r="AK157" s="384"/>
      <c r="AL157" s="384"/>
      <c r="AM157" s="384"/>
      <c r="AN157" s="358"/>
      <c r="AO157" s="446"/>
      <c r="AU157" s="384"/>
      <c r="AV157" s="384"/>
    </row>
    <row r="158" spans="1:48" ht="12.75" customHeight="1" x14ac:dyDescent="0.2">
      <c r="A158" s="434"/>
      <c r="B158" s="417"/>
      <c r="C158" s="144"/>
      <c r="D158" s="468"/>
      <c r="E158" s="465"/>
      <c r="F158" s="142" t="s">
        <v>1200</v>
      </c>
      <c r="G158" s="99">
        <v>0</v>
      </c>
      <c r="H158" s="384"/>
      <c r="I158" s="384"/>
      <c r="J158" s="384"/>
      <c r="K158" s="384"/>
      <c r="L158" s="384"/>
      <c r="M158" s="384"/>
      <c r="N158" s="384"/>
      <c r="O158" s="384"/>
      <c r="P158" s="384"/>
      <c r="Q158" s="384"/>
      <c r="R158" s="384"/>
      <c r="S158" s="384"/>
      <c r="T158" s="384"/>
      <c r="U158" s="384"/>
      <c r="V158" s="384"/>
      <c r="W158" s="384"/>
      <c r="X158" s="384"/>
      <c r="Y158" s="384"/>
      <c r="Z158" s="384"/>
      <c r="AA158" s="384"/>
      <c r="AB158" s="384"/>
      <c r="AC158" s="384"/>
      <c r="AD158" s="384"/>
      <c r="AE158" s="384"/>
      <c r="AF158" s="384"/>
      <c r="AG158" s="384"/>
      <c r="AH158" s="384"/>
      <c r="AI158" s="384"/>
      <c r="AJ158" s="384"/>
      <c r="AK158" s="384"/>
      <c r="AL158" s="384"/>
      <c r="AM158" s="384"/>
      <c r="AN158" s="358"/>
      <c r="AO158" s="446"/>
      <c r="AU158" s="384"/>
      <c r="AV158" s="384"/>
    </row>
    <row r="159" spans="1:48" ht="12.75" customHeight="1" x14ac:dyDescent="0.2">
      <c r="A159" s="434"/>
      <c r="B159" s="417"/>
      <c r="C159" s="144"/>
      <c r="D159" s="468"/>
      <c r="E159" s="465"/>
      <c r="F159" s="142" t="s">
        <v>1201</v>
      </c>
      <c r="G159" s="99">
        <v>0</v>
      </c>
      <c r="H159" s="384"/>
      <c r="I159" s="384"/>
      <c r="J159" s="384"/>
      <c r="K159" s="384"/>
      <c r="L159" s="384"/>
      <c r="M159" s="384"/>
      <c r="N159" s="384"/>
      <c r="O159" s="384"/>
      <c r="P159" s="384"/>
      <c r="Q159" s="384"/>
      <c r="R159" s="384"/>
      <c r="S159" s="384"/>
      <c r="T159" s="384"/>
      <c r="U159" s="384"/>
      <c r="V159" s="384"/>
      <c r="W159" s="384"/>
      <c r="X159" s="384"/>
      <c r="Y159" s="384"/>
      <c r="Z159" s="384"/>
      <c r="AA159" s="384"/>
      <c r="AB159" s="384"/>
      <c r="AC159" s="384"/>
      <c r="AD159" s="384"/>
      <c r="AE159" s="384"/>
      <c r="AF159" s="384"/>
      <c r="AG159" s="384"/>
      <c r="AH159" s="384"/>
      <c r="AI159" s="384"/>
      <c r="AJ159" s="384"/>
      <c r="AK159" s="384"/>
      <c r="AL159" s="384"/>
      <c r="AM159" s="384"/>
      <c r="AN159" s="358"/>
      <c r="AO159" s="446"/>
      <c r="AU159" s="384"/>
      <c r="AV159" s="384"/>
    </row>
    <row r="160" spans="1:48" ht="12.75" customHeight="1" x14ac:dyDescent="0.2">
      <c r="A160" s="434"/>
      <c r="B160" s="417"/>
      <c r="C160" s="144"/>
      <c r="D160" s="468"/>
      <c r="E160" s="465"/>
      <c r="F160" s="142" t="s">
        <v>1202</v>
      </c>
      <c r="G160" s="99">
        <v>0</v>
      </c>
      <c r="H160" s="384"/>
      <c r="I160" s="384"/>
      <c r="J160" s="384"/>
      <c r="K160" s="384"/>
      <c r="L160" s="384"/>
      <c r="M160" s="384"/>
      <c r="N160" s="384"/>
      <c r="O160" s="384"/>
      <c r="P160" s="384"/>
      <c r="Q160" s="384"/>
      <c r="R160" s="384"/>
      <c r="S160" s="384"/>
      <c r="T160" s="384"/>
      <c r="U160" s="384"/>
      <c r="V160" s="384"/>
      <c r="W160" s="384"/>
      <c r="X160" s="384"/>
      <c r="Y160" s="384"/>
      <c r="Z160" s="384"/>
      <c r="AA160" s="384"/>
      <c r="AB160" s="384"/>
      <c r="AC160" s="384"/>
      <c r="AD160" s="384"/>
      <c r="AE160" s="384"/>
      <c r="AF160" s="384"/>
      <c r="AG160" s="384"/>
      <c r="AH160" s="384"/>
      <c r="AI160" s="384"/>
      <c r="AJ160" s="384"/>
      <c r="AK160" s="384"/>
      <c r="AL160" s="384"/>
      <c r="AM160" s="384"/>
      <c r="AN160" s="358"/>
      <c r="AO160" s="446"/>
      <c r="AU160" s="384"/>
      <c r="AV160" s="384"/>
    </row>
    <row r="161" spans="1:48" ht="12.75" customHeight="1" x14ac:dyDescent="0.2">
      <c r="A161" s="434"/>
      <c r="B161" s="417"/>
      <c r="C161" s="144"/>
      <c r="D161" s="468"/>
      <c r="E161" s="465"/>
      <c r="F161" s="142" t="s">
        <v>1203</v>
      </c>
      <c r="G161" s="99">
        <v>0</v>
      </c>
      <c r="H161" s="384"/>
      <c r="I161" s="384"/>
      <c r="J161" s="384"/>
      <c r="K161" s="384"/>
      <c r="L161" s="384"/>
      <c r="M161" s="384"/>
      <c r="N161" s="384"/>
      <c r="O161" s="384"/>
      <c r="P161" s="384"/>
      <c r="Q161" s="384"/>
      <c r="R161" s="384"/>
      <c r="S161" s="384"/>
      <c r="T161" s="384"/>
      <c r="U161" s="384"/>
      <c r="V161" s="384"/>
      <c r="W161" s="384"/>
      <c r="X161" s="384"/>
      <c r="Y161" s="384"/>
      <c r="Z161" s="384"/>
      <c r="AA161" s="384"/>
      <c r="AB161" s="384"/>
      <c r="AC161" s="384"/>
      <c r="AD161" s="384"/>
      <c r="AE161" s="384"/>
      <c r="AF161" s="384"/>
      <c r="AG161" s="384"/>
      <c r="AH161" s="384"/>
      <c r="AI161" s="384"/>
      <c r="AJ161" s="384"/>
      <c r="AK161" s="384"/>
      <c r="AL161" s="384"/>
      <c r="AM161" s="384"/>
      <c r="AN161" s="358"/>
      <c r="AO161" s="446"/>
      <c r="AU161" s="384"/>
      <c r="AV161" s="384"/>
    </row>
    <row r="162" spans="1:48" ht="12.75" customHeight="1" x14ac:dyDescent="0.2">
      <c r="A162" s="434"/>
      <c r="B162" s="417"/>
      <c r="C162" s="144"/>
      <c r="D162" s="468"/>
      <c r="E162" s="465"/>
      <c r="F162" s="142" t="s">
        <v>1204</v>
      </c>
      <c r="G162" s="99">
        <v>0</v>
      </c>
      <c r="H162" s="384"/>
      <c r="I162" s="384"/>
      <c r="J162" s="384"/>
      <c r="K162" s="384"/>
      <c r="L162" s="384"/>
      <c r="M162" s="384"/>
      <c r="N162" s="384"/>
      <c r="O162" s="384"/>
      <c r="P162" s="384"/>
      <c r="Q162" s="384"/>
      <c r="R162" s="384"/>
      <c r="S162" s="384"/>
      <c r="T162" s="384"/>
      <c r="U162" s="384"/>
      <c r="V162" s="384"/>
      <c r="W162" s="384"/>
      <c r="X162" s="384"/>
      <c r="Y162" s="384"/>
      <c r="Z162" s="384"/>
      <c r="AA162" s="384"/>
      <c r="AB162" s="384"/>
      <c r="AC162" s="384"/>
      <c r="AD162" s="384"/>
      <c r="AE162" s="384"/>
      <c r="AF162" s="384"/>
      <c r="AG162" s="384"/>
      <c r="AH162" s="384"/>
      <c r="AI162" s="384"/>
      <c r="AJ162" s="384"/>
      <c r="AK162" s="384"/>
      <c r="AL162" s="384"/>
      <c r="AM162" s="384"/>
      <c r="AN162" s="358"/>
      <c r="AO162" s="446"/>
      <c r="AU162" s="384"/>
      <c r="AV162" s="384"/>
    </row>
    <row r="163" spans="1:48" ht="12.75" customHeight="1" x14ac:dyDescent="0.2">
      <c r="A163" s="434"/>
      <c r="B163" s="417"/>
      <c r="C163" s="144"/>
      <c r="D163" s="468"/>
      <c r="E163" s="465"/>
      <c r="F163" s="142" t="s">
        <v>1205</v>
      </c>
      <c r="G163" s="99">
        <v>0</v>
      </c>
      <c r="H163" s="384"/>
      <c r="I163" s="384"/>
      <c r="J163" s="384"/>
      <c r="K163" s="384"/>
      <c r="L163" s="384"/>
      <c r="M163" s="384"/>
      <c r="N163" s="384"/>
      <c r="O163" s="384"/>
      <c r="P163" s="384"/>
      <c r="Q163" s="384"/>
      <c r="R163" s="384"/>
      <c r="S163" s="384"/>
      <c r="T163" s="384"/>
      <c r="U163" s="384"/>
      <c r="V163" s="384"/>
      <c r="W163" s="384"/>
      <c r="X163" s="384"/>
      <c r="Y163" s="384"/>
      <c r="Z163" s="384"/>
      <c r="AA163" s="384"/>
      <c r="AB163" s="384"/>
      <c r="AC163" s="384"/>
      <c r="AD163" s="384"/>
      <c r="AE163" s="384"/>
      <c r="AF163" s="384"/>
      <c r="AG163" s="384"/>
      <c r="AH163" s="384"/>
      <c r="AI163" s="384"/>
      <c r="AJ163" s="384"/>
      <c r="AK163" s="384"/>
      <c r="AL163" s="384"/>
      <c r="AM163" s="384"/>
      <c r="AN163" s="358"/>
      <c r="AO163" s="446"/>
      <c r="AU163" s="384"/>
      <c r="AV163" s="384"/>
    </row>
    <row r="164" spans="1:48" ht="12.75" customHeight="1" x14ac:dyDescent="0.2">
      <c r="A164" s="434"/>
      <c r="B164" s="417"/>
      <c r="C164" s="144"/>
      <c r="D164" s="468"/>
      <c r="E164" s="465"/>
      <c r="F164" s="142" t="s">
        <v>1206</v>
      </c>
      <c r="G164" s="99">
        <v>0</v>
      </c>
      <c r="H164" s="384"/>
      <c r="I164" s="384"/>
      <c r="J164" s="384"/>
      <c r="K164" s="384"/>
      <c r="L164" s="384"/>
      <c r="M164" s="384"/>
      <c r="N164" s="384"/>
      <c r="O164" s="384"/>
      <c r="P164" s="384"/>
      <c r="Q164" s="384"/>
      <c r="R164" s="384"/>
      <c r="S164" s="384"/>
      <c r="T164" s="384"/>
      <c r="U164" s="384"/>
      <c r="V164" s="384"/>
      <c r="W164" s="384"/>
      <c r="X164" s="384"/>
      <c r="Y164" s="384"/>
      <c r="Z164" s="384"/>
      <c r="AA164" s="384"/>
      <c r="AB164" s="384"/>
      <c r="AC164" s="384"/>
      <c r="AD164" s="384"/>
      <c r="AE164" s="384"/>
      <c r="AF164" s="384"/>
      <c r="AG164" s="384"/>
      <c r="AH164" s="384"/>
      <c r="AI164" s="384"/>
      <c r="AJ164" s="384"/>
      <c r="AK164" s="384"/>
      <c r="AL164" s="384"/>
      <c r="AM164" s="384"/>
      <c r="AN164" s="358"/>
      <c r="AO164" s="446"/>
      <c r="AU164" s="384"/>
      <c r="AV164" s="384"/>
    </row>
    <row r="165" spans="1:48" ht="12.75" customHeight="1" x14ac:dyDescent="0.2">
      <c r="A165" s="434"/>
      <c r="B165" s="417"/>
      <c r="C165" s="144"/>
      <c r="D165" s="468"/>
      <c r="E165" s="465"/>
      <c r="F165" s="142" t="s">
        <v>1207</v>
      </c>
      <c r="G165" s="99">
        <v>0</v>
      </c>
      <c r="H165" s="384"/>
      <c r="I165" s="384"/>
      <c r="J165" s="384"/>
      <c r="K165" s="384"/>
      <c r="L165" s="384"/>
      <c r="M165" s="384"/>
      <c r="N165" s="384"/>
      <c r="O165" s="384"/>
      <c r="P165" s="384"/>
      <c r="Q165" s="384"/>
      <c r="R165" s="384"/>
      <c r="S165" s="384"/>
      <c r="T165" s="384"/>
      <c r="U165" s="384"/>
      <c r="V165" s="384"/>
      <c r="W165" s="384"/>
      <c r="X165" s="384"/>
      <c r="Y165" s="384"/>
      <c r="Z165" s="384"/>
      <c r="AA165" s="384"/>
      <c r="AB165" s="384"/>
      <c r="AC165" s="384"/>
      <c r="AD165" s="384"/>
      <c r="AE165" s="384"/>
      <c r="AF165" s="384"/>
      <c r="AG165" s="384"/>
      <c r="AH165" s="384"/>
      <c r="AI165" s="384"/>
      <c r="AJ165" s="384"/>
      <c r="AK165" s="384"/>
      <c r="AL165" s="384"/>
      <c r="AM165" s="384"/>
      <c r="AN165" s="358"/>
      <c r="AO165" s="446"/>
      <c r="AU165" s="384"/>
      <c r="AV165" s="384"/>
    </row>
    <row r="166" spans="1:48" ht="12.75" customHeight="1" x14ac:dyDescent="0.2">
      <c r="A166" s="434"/>
      <c r="B166" s="417"/>
      <c r="C166" s="144"/>
      <c r="D166" s="468"/>
      <c r="E166" s="465"/>
      <c r="F166" s="142" t="s">
        <v>1208</v>
      </c>
      <c r="G166" s="99">
        <v>0</v>
      </c>
      <c r="H166" s="384"/>
      <c r="I166" s="384"/>
      <c r="J166" s="384"/>
      <c r="K166" s="384"/>
      <c r="L166" s="384"/>
      <c r="M166" s="384"/>
      <c r="N166" s="384"/>
      <c r="O166" s="384"/>
      <c r="P166" s="384"/>
      <c r="Q166" s="384"/>
      <c r="R166" s="384"/>
      <c r="S166" s="384"/>
      <c r="T166" s="384"/>
      <c r="U166" s="384"/>
      <c r="V166" s="384"/>
      <c r="W166" s="384"/>
      <c r="X166" s="384"/>
      <c r="Y166" s="384"/>
      <c r="Z166" s="384"/>
      <c r="AA166" s="384"/>
      <c r="AB166" s="384"/>
      <c r="AC166" s="384"/>
      <c r="AD166" s="384"/>
      <c r="AE166" s="384"/>
      <c r="AF166" s="384"/>
      <c r="AG166" s="384"/>
      <c r="AH166" s="384"/>
      <c r="AI166" s="384"/>
      <c r="AJ166" s="384"/>
      <c r="AK166" s="384"/>
      <c r="AL166" s="384"/>
      <c r="AM166" s="384"/>
      <c r="AN166" s="358"/>
      <c r="AO166" s="446"/>
      <c r="AU166" s="384"/>
      <c r="AV166" s="384"/>
    </row>
    <row r="167" spans="1:48" ht="12.75" customHeight="1" x14ac:dyDescent="0.2">
      <c r="A167" s="434"/>
      <c r="B167" s="417"/>
      <c r="C167" s="144"/>
      <c r="D167" s="468"/>
      <c r="E167" s="465"/>
      <c r="F167" s="142" t="s">
        <v>1209</v>
      </c>
      <c r="G167" s="99">
        <v>0</v>
      </c>
      <c r="H167" s="384"/>
      <c r="I167" s="384"/>
      <c r="J167" s="384"/>
      <c r="K167" s="384"/>
      <c r="L167" s="384"/>
      <c r="M167" s="384"/>
      <c r="N167" s="384"/>
      <c r="O167" s="384"/>
      <c r="P167" s="384"/>
      <c r="Q167" s="384"/>
      <c r="R167" s="384"/>
      <c r="S167" s="384"/>
      <c r="T167" s="384"/>
      <c r="U167" s="384"/>
      <c r="V167" s="384"/>
      <c r="W167" s="384"/>
      <c r="X167" s="384"/>
      <c r="Y167" s="384"/>
      <c r="Z167" s="384"/>
      <c r="AA167" s="384"/>
      <c r="AB167" s="384"/>
      <c r="AC167" s="384"/>
      <c r="AD167" s="384"/>
      <c r="AE167" s="384"/>
      <c r="AF167" s="384"/>
      <c r="AG167" s="384"/>
      <c r="AH167" s="384"/>
      <c r="AI167" s="384"/>
      <c r="AJ167" s="384"/>
      <c r="AK167" s="384"/>
      <c r="AL167" s="384"/>
      <c r="AM167" s="384"/>
      <c r="AN167" s="358"/>
      <c r="AO167" s="446"/>
      <c r="AU167" s="384"/>
      <c r="AV167" s="384"/>
    </row>
    <row r="168" spans="1:48" ht="12.75" customHeight="1" x14ac:dyDescent="0.2">
      <c r="A168" s="434"/>
      <c r="B168" s="417"/>
      <c r="C168" s="144"/>
      <c r="D168" s="468"/>
      <c r="E168" s="465"/>
      <c r="F168" s="142" t="s">
        <v>1210</v>
      </c>
      <c r="G168" s="99">
        <v>0</v>
      </c>
      <c r="H168" s="384"/>
      <c r="I168" s="384"/>
      <c r="J168" s="384"/>
      <c r="K168" s="384"/>
      <c r="L168" s="384"/>
      <c r="M168" s="384"/>
      <c r="N168" s="384"/>
      <c r="O168" s="384"/>
      <c r="P168" s="384"/>
      <c r="Q168" s="384"/>
      <c r="R168" s="384"/>
      <c r="S168" s="384"/>
      <c r="T168" s="384"/>
      <c r="U168" s="384"/>
      <c r="V168" s="384"/>
      <c r="W168" s="384"/>
      <c r="X168" s="384"/>
      <c r="Y168" s="384"/>
      <c r="Z168" s="384"/>
      <c r="AA168" s="384"/>
      <c r="AB168" s="384"/>
      <c r="AC168" s="384"/>
      <c r="AD168" s="384"/>
      <c r="AE168" s="384"/>
      <c r="AF168" s="384"/>
      <c r="AG168" s="384"/>
      <c r="AH168" s="384"/>
      <c r="AI168" s="384"/>
      <c r="AJ168" s="384"/>
      <c r="AK168" s="384"/>
      <c r="AL168" s="384"/>
      <c r="AM168" s="384"/>
      <c r="AN168" s="358"/>
      <c r="AO168" s="446"/>
      <c r="AU168" s="384"/>
      <c r="AV168" s="384"/>
    </row>
    <row r="169" spans="1:48" ht="12.75" customHeight="1" x14ac:dyDescent="0.2">
      <c r="A169" s="434"/>
      <c r="B169" s="417"/>
      <c r="C169" s="144"/>
      <c r="D169" s="468"/>
      <c r="E169" s="465"/>
      <c r="F169" s="142" t="s">
        <v>1211</v>
      </c>
      <c r="G169" s="99">
        <v>455.52</v>
      </c>
      <c r="H169" s="384"/>
      <c r="I169" s="384"/>
      <c r="J169" s="384"/>
      <c r="K169" s="384"/>
      <c r="L169" s="384"/>
      <c r="M169" s="384"/>
      <c r="N169" s="384"/>
      <c r="O169" s="384"/>
      <c r="P169" s="384"/>
      <c r="Q169" s="384"/>
      <c r="R169" s="384"/>
      <c r="S169" s="384"/>
      <c r="T169" s="384"/>
      <c r="U169" s="384"/>
      <c r="V169" s="384"/>
      <c r="W169" s="384"/>
      <c r="X169" s="384"/>
      <c r="Y169" s="384"/>
      <c r="Z169" s="384"/>
      <c r="AA169" s="384"/>
      <c r="AB169" s="384"/>
      <c r="AC169" s="384"/>
      <c r="AD169" s="384"/>
      <c r="AE169" s="384"/>
      <c r="AF169" s="384"/>
      <c r="AG169" s="384"/>
      <c r="AH169" s="384"/>
      <c r="AI169" s="384"/>
      <c r="AJ169" s="384"/>
      <c r="AK169" s="384"/>
      <c r="AL169" s="384"/>
      <c r="AM169" s="384"/>
      <c r="AN169" s="358"/>
      <c r="AO169" s="446"/>
      <c r="AU169" s="384"/>
      <c r="AV169" s="384"/>
    </row>
    <row r="170" spans="1:48" ht="12.75" customHeight="1" x14ac:dyDescent="0.2">
      <c r="A170" s="434"/>
      <c r="B170" s="417"/>
      <c r="C170" s="144"/>
      <c r="D170" s="468"/>
      <c r="E170" s="465"/>
      <c r="F170" s="142" t="s">
        <v>1212</v>
      </c>
      <c r="G170" s="99">
        <v>0</v>
      </c>
      <c r="H170" s="384"/>
      <c r="I170" s="384"/>
      <c r="J170" s="384"/>
      <c r="K170" s="384"/>
      <c r="L170" s="384"/>
      <c r="M170" s="384"/>
      <c r="N170" s="384"/>
      <c r="O170" s="384"/>
      <c r="P170" s="384"/>
      <c r="Q170" s="384"/>
      <c r="R170" s="384"/>
      <c r="S170" s="384"/>
      <c r="T170" s="384"/>
      <c r="U170" s="384"/>
      <c r="V170" s="384"/>
      <c r="W170" s="384"/>
      <c r="X170" s="384"/>
      <c r="Y170" s="384"/>
      <c r="Z170" s="384"/>
      <c r="AA170" s="384"/>
      <c r="AB170" s="384"/>
      <c r="AC170" s="384"/>
      <c r="AD170" s="384"/>
      <c r="AE170" s="384"/>
      <c r="AF170" s="384"/>
      <c r="AG170" s="384"/>
      <c r="AH170" s="384"/>
      <c r="AI170" s="384"/>
      <c r="AJ170" s="384"/>
      <c r="AK170" s="384"/>
      <c r="AL170" s="384"/>
      <c r="AM170" s="384"/>
      <c r="AN170" s="358"/>
      <c r="AO170" s="446"/>
      <c r="AU170" s="384"/>
      <c r="AV170" s="384"/>
    </row>
    <row r="171" spans="1:48" ht="12.75" customHeight="1" x14ac:dyDescent="0.2">
      <c r="A171" s="434"/>
      <c r="B171" s="417"/>
      <c r="C171" s="144"/>
      <c r="D171" s="468"/>
      <c r="E171" s="465"/>
      <c r="F171" s="142" t="s">
        <v>1213</v>
      </c>
      <c r="G171" s="99">
        <v>0</v>
      </c>
      <c r="H171" s="384"/>
      <c r="I171" s="384"/>
      <c r="J171" s="384"/>
      <c r="K171" s="384"/>
      <c r="L171" s="384"/>
      <c r="M171" s="384"/>
      <c r="N171" s="384"/>
      <c r="O171" s="384"/>
      <c r="P171" s="384"/>
      <c r="Q171" s="384"/>
      <c r="R171" s="384"/>
      <c r="S171" s="384"/>
      <c r="T171" s="384"/>
      <c r="U171" s="384"/>
      <c r="V171" s="384"/>
      <c r="W171" s="384"/>
      <c r="X171" s="384"/>
      <c r="Y171" s="384"/>
      <c r="Z171" s="384"/>
      <c r="AA171" s="384"/>
      <c r="AB171" s="384"/>
      <c r="AC171" s="384"/>
      <c r="AD171" s="384"/>
      <c r="AE171" s="384"/>
      <c r="AF171" s="384"/>
      <c r="AG171" s="384"/>
      <c r="AH171" s="384"/>
      <c r="AI171" s="384"/>
      <c r="AJ171" s="384"/>
      <c r="AK171" s="384"/>
      <c r="AL171" s="384"/>
      <c r="AM171" s="384"/>
      <c r="AN171" s="358"/>
      <c r="AO171" s="446"/>
      <c r="AU171" s="384"/>
      <c r="AV171" s="384"/>
    </row>
    <row r="172" spans="1:48" ht="12.75" customHeight="1" x14ac:dyDescent="0.2">
      <c r="A172" s="434"/>
      <c r="B172" s="417"/>
      <c r="C172" s="144"/>
      <c r="D172" s="468"/>
      <c r="E172" s="465"/>
      <c r="F172" s="142" t="s">
        <v>1214</v>
      </c>
      <c r="G172" s="99">
        <v>62496.4</v>
      </c>
      <c r="H172" s="384"/>
      <c r="I172" s="384"/>
      <c r="J172" s="384"/>
      <c r="K172" s="384"/>
      <c r="L172" s="384"/>
      <c r="M172" s="384"/>
      <c r="N172" s="384"/>
      <c r="O172" s="384"/>
      <c r="P172" s="384"/>
      <c r="Q172" s="384"/>
      <c r="R172" s="384"/>
      <c r="S172" s="384"/>
      <c r="T172" s="384"/>
      <c r="U172" s="384"/>
      <c r="V172" s="384"/>
      <c r="W172" s="384"/>
      <c r="X172" s="384"/>
      <c r="Y172" s="384"/>
      <c r="Z172" s="384"/>
      <c r="AA172" s="384"/>
      <c r="AB172" s="384"/>
      <c r="AC172" s="384"/>
      <c r="AD172" s="384"/>
      <c r="AE172" s="384"/>
      <c r="AF172" s="384"/>
      <c r="AG172" s="384"/>
      <c r="AH172" s="384"/>
      <c r="AI172" s="384"/>
      <c r="AJ172" s="384"/>
      <c r="AK172" s="384"/>
      <c r="AL172" s="384"/>
      <c r="AM172" s="384"/>
      <c r="AN172" s="358"/>
      <c r="AO172" s="446"/>
      <c r="AU172" s="384"/>
      <c r="AV172" s="384"/>
    </row>
    <row r="173" spans="1:48" ht="12.75" customHeight="1" x14ac:dyDescent="0.2">
      <c r="A173" s="434"/>
      <c r="B173" s="417"/>
      <c r="C173" s="144"/>
      <c r="D173" s="468"/>
      <c r="E173" s="465"/>
      <c r="F173" s="142" t="s">
        <v>1215</v>
      </c>
      <c r="G173" s="99">
        <v>0</v>
      </c>
      <c r="H173" s="384"/>
      <c r="I173" s="384"/>
      <c r="J173" s="384"/>
      <c r="K173" s="384"/>
      <c r="L173" s="384"/>
      <c r="M173" s="384"/>
      <c r="N173" s="384"/>
      <c r="O173" s="384"/>
      <c r="P173" s="384"/>
      <c r="Q173" s="384"/>
      <c r="R173" s="384"/>
      <c r="S173" s="384"/>
      <c r="T173" s="384"/>
      <c r="U173" s="384"/>
      <c r="V173" s="384"/>
      <c r="W173" s="384"/>
      <c r="X173" s="384"/>
      <c r="Y173" s="384"/>
      <c r="Z173" s="384"/>
      <c r="AA173" s="384"/>
      <c r="AB173" s="384"/>
      <c r="AC173" s="384"/>
      <c r="AD173" s="384"/>
      <c r="AE173" s="384"/>
      <c r="AF173" s="384"/>
      <c r="AG173" s="384"/>
      <c r="AH173" s="384"/>
      <c r="AI173" s="384"/>
      <c r="AJ173" s="384"/>
      <c r="AK173" s="384"/>
      <c r="AL173" s="384"/>
      <c r="AM173" s="384"/>
      <c r="AN173" s="358"/>
      <c r="AO173" s="446"/>
      <c r="AU173" s="384"/>
      <c r="AV173" s="384"/>
    </row>
    <row r="174" spans="1:48" ht="12.75" customHeight="1" x14ac:dyDescent="0.2">
      <c r="A174" s="434"/>
      <c r="B174" s="417"/>
      <c r="C174" s="144"/>
      <c r="D174" s="468"/>
      <c r="E174" s="465"/>
      <c r="F174" s="142" t="s">
        <v>1216</v>
      </c>
      <c r="G174" s="99">
        <v>0</v>
      </c>
      <c r="H174" s="384"/>
      <c r="I174" s="384"/>
      <c r="J174" s="384"/>
      <c r="K174" s="384"/>
      <c r="L174" s="384"/>
      <c r="M174" s="384"/>
      <c r="N174" s="384"/>
      <c r="O174" s="384"/>
      <c r="P174" s="384"/>
      <c r="Q174" s="384"/>
      <c r="R174" s="384"/>
      <c r="S174" s="384"/>
      <c r="T174" s="384"/>
      <c r="U174" s="384"/>
      <c r="V174" s="384"/>
      <c r="W174" s="384"/>
      <c r="X174" s="384"/>
      <c r="Y174" s="384"/>
      <c r="Z174" s="384"/>
      <c r="AA174" s="384"/>
      <c r="AB174" s="384"/>
      <c r="AC174" s="384"/>
      <c r="AD174" s="384"/>
      <c r="AE174" s="384"/>
      <c r="AF174" s="384"/>
      <c r="AG174" s="384"/>
      <c r="AH174" s="384"/>
      <c r="AI174" s="384"/>
      <c r="AJ174" s="384"/>
      <c r="AK174" s="384"/>
      <c r="AL174" s="384"/>
      <c r="AM174" s="384"/>
      <c r="AN174" s="358"/>
      <c r="AO174" s="446"/>
      <c r="AU174" s="384"/>
      <c r="AV174" s="384"/>
    </row>
    <row r="175" spans="1:48" ht="12.75" customHeight="1" x14ac:dyDescent="0.2">
      <c r="A175" s="434"/>
      <c r="B175" s="417"/>
      <c r="C175" s="144"/>
      <c r="D175" s="468"/>
      <c r="E175" s="465"/>
      <c r="F175" s="142" t="s">
        <v>1217</v>
      </c>
      <c r="G175" s="99">
        <v>0</v>
      </c>
      <c r="H175" s="384"/>
      <c r="I175" s="384"/>
      <c r="J175" s="384"/>
      <c r="K175" s="384"/>
      <c r="L175" s="384"/>
      <c r="M175" s="384"/>
      <c r="N175" s="384"/>
      <c r="O175" s="384"/>
      <c r="P175" s="384"/>
      <c r="Q175" s="384"/>
      <c r="R175" s="384"/>
      <c r="S175" s="384"/>
      <c r="T175" s="384"/>
      <c r="U175" s="384"/>
      <c r="V175" s="384"/>
      <c r="W175" s="384"/>
      <c r="X175" s="384"/>
      <c r="Y175" s="384"/>
      <c r="Z175" s="384"/>
      <c r="AA175" s="384"/>
      <c r="AB175" s="384"/>
      <c r="AC175" s="384"/>
      <c r="AD175" s="384"/>
      <c r="AE175" s="384"/>
      <c r="AF175" s="384"/>
      <c r="AG175" s="384"/>
      <c r="AH175" s="384"/>
      <c r="AI175" s="384"/>
      <c r="AJ175" s="384"/>
      <c r="AK175" s="384"/>
      <c r="AL175" s="384"/>
      <c r="AM175" s="384"/>
      <c r="AN175" s="358"/>
      <c r="AO175" s="446"/>
      <c r="AU175" s="384"/>
      <c r="AV175" s="384"/>
    </row>
    <row r="176" spans="1:48" ht="12.75" customHeight="1" x14ac:dyDescent="0.2">
      <c r="A176" s="434"/>
      <c r="B176" s="417"/>
      <c r="C176" s="144"/>
      <c r="D176" s="469"/>
      <c r="E176" s="466"/>
      <c r="F176" s="142" t="s">
        <v>1218</v>
      </c>
      <c r="G176" s="99">
        <v>0</v>
      </c>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c r="AL176" s="385"/>
      <c r="AM176" s="385"/>
      <c r="AN176" s="359"/>
      <c r="AO176" s="446"/>
      <c r="AU176" s="385"/>
      <c r="AV176" s="385"/>
    </row>
    <row r="177" spans="1:48" ht="14.45" customHeight="1" x14ac:dyDescent="0.2">
      <c r="A177" s="434"/>
      <c r="B177" s="417"/>
      <c r="C177" s="144"/>
      <c r="D177" s="419" t="s">
        <v>376</v>
      </c>
      <c r="E177" s="464" t="s">
        <v>377</v>
      </c>
      <c r="F177" s="142" t="s">
        <v>1219</v>
      </c>
      <c r="G177" s="99">
        <v>129920.19000000003</v>
      </c>
      <c r="H177" s="383">
        <v>-102684.87000000002</v>
      </c>
      <c r="I177" s="383">
        <v>8422.7035468847353</v>
      </c>
      <c r="J177" s="383">
        <v>0</v>
      </c>
      <c r="K177" s="383"/>
      <c r="L177" s="383"/>
      <c r="M177" s="383">
        <v>56085.94000000001</v>
      </c>
      <c r="N177" s="383">
        <v>0</v>
      </c>
      <c r="O177" s="383">
        <v>0</v>
      </c>
      <c r="P177" s="383">
        <v>0</v>
      </c>
      <c r="Q177" s="383">
        <v>-67.95</v>
      </c>
      <c r="R177" s="383">
        <v>52.490000000000009</v>
      </c>
      <c r="S177" s="383">
        <v>0</v>
      </c>
      <c r="T177" s="383">
        <v>-82453.975999999995</v>
      </c>
      <c r="U177" s="383">
        <v>-1438.8594808570626</v>
      </c>
      <c r="V177" s="383">
        <v>2425.02</v>
      </c>
      <c r="W177" s="383">
        <v>0</v>
      </c>
      <c r="X177" s="383">
        <v>650</v>
      </c>
      <c r="Y177" s="383">
        <v>0</v>
      </c>
      <c r="Z177" s="383">
        <v>0</v>
      </c>
      <c r="AA177" s="383">
        <v>0</v>
      </c>
      <c r="AB177" s="383">
        <v>0</v>
      </c>
      <c r="AC177" s="383">
        <v>0</v>
      </c>
      <c r="AD177" s="383">
        <v>0</v>
      </c>
      <c r="AE177" s="383">
        <v>0</v>
      </c>
      <c r="AF177" s="383">
        <v>0</v>
      </c>
      <c r="AG177" s="383">
        <v>362.57402366857639</v>
      </c>
      <c r="AH177" s="383">
        <v>0</v>
      </c>
      <c r="AI177" s="383">
        <v>0</v>
      </c>
      <c r="AJ177" s="383">
        <v>0</v>
      </c>
      <c r="AK177" s="383">
        <v>0</v>
      </c>
      <c r="AL177" s="383">
        <v>0</v>
      </c>
      <c r="AM177" s="383">
        <v>0</v>
      </c>
      <c r="AN177" s="357">
        <f>SUM(G177:AM248)</f>
        <v>165575.98208969631</v>
      </c>
      <c r="AO177" s="446"/>
      <c r="AU177" s="383">
        <f>+'[2]4'!$J$29*1000</f>
        <v>165575.98208969628</v>
      </c>
      <c r="AV177" s="383">
        <f t="shared" si="2"/>
        <v>0</v>
      </c>
    </row>
    <row r="178" spans="1:48" ht="14.45" customHeight="1" x14ac:dyDescent="0.2">
      <c r="A178" s="434"/>
      <c r="B178" s="417"/>
      <c r="C178" s="144"/>
      <c r="D178" s="420"/>
      <c r="E178" s="465"/>
      <c r="F178" s="142" t="s">
        <v>768</v>
      </c>
      <c r="G178" s="99">
        <v>147067.24000000002</v>
      </c>
      <c r="H178" s="384"/>
      <c r="I178" s="384"/>
      <c r="J178" s="384"/>
      <c r="K178" s="384"/>
      <c r="L178" s="384"/>
      <c r="M178" s="384"/>
      <c r="N178" s="384"/>
      <c r="O178" s="384"/>
      <c r="P178" s="384"/>
      <c r="Q178" s="384"/>
      <c r="R178" s="384"/>
      <c r="S178" s="384"/>
      <c r="T178" s="384"/>
      <c r="U178" s="384"/>
      <c r="V178" s="384"/>
      <c r="W178" s="384"/>
      <c r="X178" s="384"/>
      <c r="Y178" s="384"/>
      <c r="Z178" s="384"/>
      <c r="AA178" s="384"/>
      <c r="AB178" s="384"/>
      <c r="AC178" s="384"/>
      <c r="AD178" s="384"/>
      <c r="AE178" s="384"/>
      <c r="AF178" s="384"/>
      <c r="AG178" s="384"/>
      <c r="AH178" s="384"/>
      <c r="AI178" s="384"/>
      <c r="AJ178" s="384"/>
      <c r="AK178" s="384"/>
      <c r="AL178" s="384"/>
      <c r="AM178" s="384"/>
      <c r="AN178" s="358"/>
      <c r="AO178" s="446"/>
      <c r="AU178" s="384"/>
      <c r="AV178" s="384"/>
    </row>
    <row r="179" spans="1:48" ht="14.45" customHeight="1" x14ac:dyDescent="0.2">
      <c r="A179" s="434"/>
      <c r="B179" s="417"/>
      <c r="C179" s="144"/>
      <c r="D179" s="420"/>
      <c r="E179" s="465"/>
      <c r="F179" s="142" t="s">
        <v>1220</v>
      </c>
      <c r="G179" s="99">
        <v>0</v>
      </c>
      <c r="H179" s="384"/>
      <c r="I179" s="384"/>
      <c r="J179" s="384"/>
      <c r="K179" s="384"/>
      <c r="L179" s="384"/>
      <c r="M179" s="384"/>
      <c r="N179" s="384"/>
      <c r="O179" s="384"/>
      <c r="P179" s="384"/>
      <c r="Q179" s="384"/>
      <c r="R179" s="384"/>
      <c r="S179" s="384"/>
      <c r="T179" s="384"/>
      <c r="U179" s="384"/>
      <c r="V179" s="384"/>
      <c r="W179" s="384"/>
      <c r="X179" s="384"/>
      <c r="Y179" s="384"/>
      <c r="Z179" s="384"/>
      <c r="AA179" s="384"/>
      <c r="AB179" s="384"/>
      <c r="AC179" s="384"/>
      <c r="AD179" s="384"/>
      <c r="AE179" s="384"/>
      <c r="AF179" s="384"/>
      <c r="AG179" s="384"/>
      <c r="AH179" s="384"/>
      <c r="AI179" s="384"/>
      <c r="AJ179" s="384"/>
      <c r="AK179" s="384"/>
      <c r="AL179" s="384"/>
      <c r="AM179" s="384"/>
      <c r="AN179" s="358"/>
      <c r="AO179" s="446"/>
      <c r="AU179" s="384"/>
      <c r="AV179" s="384"/>
    </row>
    <row r="180" spans="1:48" ht="14.45" customHeight="1" x14ac:dyDescent="0.2">
      <c r="A180" s="434"/>
      <c r="B180" s="417"/>
      <c r="C180" s="144"/>
      <c r="D180" s="420"/>
      <c r="E180" s="465"/>
      <c r="F180" s="142" t="s">
        <v>1221</v>
      </c>
      <c r="G180" s="99">
        <v>95.16</v>
      </c>
      <c r="H180" s="384"/>
      <c r="I180" s="384"/>
      <c r="J180" s="384"/>
      <c r="K180" s="384"/>
      <c r="L180" s="384"/>
      <c r="M180" s="384"/>
      <c r="N180" s="384"/>
      <c r="O180" s="384"/>
      <c r="P180" s="384"/>
      <c r="Q180" s="384"/>
      <c r="R180" s="384"/>
      <c r="S180" s="384"/>
      <c r="T180" s="384"/>
      <c r="U180" s="384"/>
      <c r="V180" s="384"/>
      <c r="W180" s="384"/>
      <c r="X180" s="384"/>
      <c r="Y180" s="384"/>
      <c r="Z180" s="384"/>
      <c r="AA180" s="384"/>
      <c r="AB180" s="384"/>
      <c r="AC180" s="384"/>
      <c r="AD180" s="384"/>
      <c r="AE180" s="384"/>
      <c r="AF180" s="384"/>
      <c r="AG180" s="384"/>
      <c r="AH180" s="384"/>
      <c r="AI180" s="384"/>
      <c r="AJ180" s="384"/>
      <c r="AK180" s="384"/>
      <c r="AL180" s="384"/>
      <c r="AM180" s="384"/>
      <c r="AN180" s="358"/>
      <c r="AO180" s="446"/>
      <c r="AU180" s="384"/>
      <c r="AV180" s="384"/>
    </row>
    <row r="181" spans="1:48" ht="14.45" customHeight="1" x14ac:dyDescent="0.2">
      <c r="A181" s="434"/>
      <c r="B181" s="417"/>
      <c r="C181" s="144"/>
      <c r="D181" s="420"/>
      <c r="E181" s="465"/>
      <c r="F181" s="142" t="s">
        <v>1222</v>
      </c>
      <c r="G181" s="99">
        <v>237.88</v>
      </c>
      <c r="H181" s="384"/>
      <c r="I181" s="384"/>
      <c r="J181" s="384"/>
      <c r="K181" s="384"/>
      <c r="L181" s="384"/>
      <c r="M181" s="384"/>
      <c r="N181" s="384"/>
      <c r="O181" s="384"/>
      <c r="P181" s="384"/>
      <c r="Q181" s="384"/>
      <c r="R181" s="384"/>
      <c r="S181" s="384"/>
      <c r="T181" s="384"/>
      <c r="U181" s="384"/>
      <c r="V181" s="384"/>
      <c r="W181" s="384"/>
      <c r="X181" s="384"/>
      <c r="Y181" s="384"/>
      <c r="Z181" s="384"/>
      <c r="AA181" s="384"/>
      <c r="AB181" s="384"/>
      <c r="AC181" s="384"/>
      <c r="AD181" s="384"/>
      <c r="AE181" s="384"/>
      <c r="AF181" s="384"/>
      <c r="AG181" s="384"/>
      <c r="AH181" s="384"/>
      <c r="AI181" s="384"/>
      <c r="AJ181" s="384"/>
      <c r="AK181" s="384"/>
      <c r="AL181" s="384"/>
      <c r="AM181" s="384"/>
      <c r="AN181" s="358"/>
      <c r="AO181" s="446"/>
      <c r="AU181" s="384"/>
      <c r="AV181" s="384"/>
    </row>
    <row r="182" spans="1:48" ht="14.45" customHeight="1" x14ac:dyDescent="0.2">
      <c r="A182" s="434"/>
      <c r="B182" s="417"/>
      <c r="C182" s="144"/>
      <c r="D182" s="420"/>
      <c r="E182" s="465"/>
      <c r="F182" s="142" t="s">
        <v>1223</v>
      </c>
      <c r="G182" s="99">
        <v>0</v>
      </c>
      <c r="H182" s="384"/>
      <c r="I182" s="384"/>
      <c r="J182" s="384"/>
      <c r="K182" s="384"/>
      <c r="L182" s="384"/>
      <c r="M182" s="384"/>
      <c r="N182" s="384"/>
      <c r="O182" s="384"/>
      <c r="P182" s="384"/>
      <c r="Q182" s="384"/>
      <c r="R182" s="384"/>
      <c r="S182" s="384"/>
      <c r="T182" s="384"/>
      <c r="U182" s="384"/>
      <c r="V182" s="384"/>
      <c r="W182" s="384"/>
      <c r="X182" s="384"/>
      <c r="Y182" s="384"/>
      <c r="Z182" s="384"/>
      <c r="AA182" s="384"/>
      <c r="AB182" s="384"/>
      <c r="AC182" s="384"/>
      <c r="AD182" s="384"/>
      <c r="AE182" s="384"/>
      <c r="AF182" s="384"/>
      <c r="AG182" s="384"/>
      <c r="AH182" s="384"/>
      <c r="AI182" s="384"/>
      <c r="AJ182" s="384"/>
      <c r="AK182" s="384"/>
      <c r="AL182" s="384"/>
      <c r="AM182" s="384"/>
      <c r="AN182" s="358"/>
      <c r="AO182" s="446"/>
      <c r="AU182" s="384"/>
      <c r="AV182" s="384"/>
    </row>
    <row r="183" spans="1:48" ht="14.45" customHeight="1" x14ac:dyDescent="0.2">
      <c r="A183" s="434"/>
      <c r="B183" s="417"/>
      <c r="C183" s="144"/>
      <c r="D183" s="420"/>
      <c r="E183" s="465"/>
      <c r="F183" s="142" t="s">
        <v>1224</v>
      </c>
      <c r="G183" s="99">
        <v>0</v>
      </c>
      <c r="H183" s="384"/>
      <c r="I183" s="384"/>
      <c r="J183" s="384"/>
      <c r="K183" s="384"/>
      <c r="L183" s="384"/>
      <c r="M183" s="384"/>
      <c r="N183" s="384"/>
      <c r="O183" s="384"/>
      <c r="P183" s="384"/>
      <c r="Q183" s="384"/>
      <c r="R183" s="384"/>
      <c r="S183" s="384"/>
      <c r="T183" s="384"/>
      <c r="U183" s="384"/>
      <c r="V183" s="384"/>
      <c r="W183" s="384"/>
      <c r="X183" s="384"/>
      <c r="Y183" s="384"/>
      <c r="Z183" s="384"/>
      <c r="AA183" s="384"/>
      <c r="AB183" s="384"/>
      <c r="AC183" s="384"/>
      <c r="AD183" s="384"/>
      <c r="AE183" s="384"/>
      <c r="AF183" s="384"/>
      <c r="AG183" s="384"/>
      <c r="AH183" s="384"/>
      <c r="AI183" s="384"/>
      <c r="AJ183" s="384"/>
      <c r="AK183" s="384"/>
      <c r="AL183" s="384"/>
      <c r="AM183" s="384"/>
      <c r="AN183" s="358"/>
      <c r="AO183" s="446"/>
      <c r="AU183" s="384"/>
      <c r="AV183" s="384"/>
    </row>
    <row r="184" spans="1:48" ht="14.45" customHeight="1" x14ac:dyDescent="0.2">
      <c r="A184" s="434"/>
      <c r="B184" s="417"/>
      <c r="C184" s="144"/>
      <c r="D184" s="420"/>
      <c r="E184" s="465"/>
      <c r="F184" s="142" t="s">
        <v>1225</v>
      </c>
      <c r="G184" s="99">
        <v>0</v>
      </c>
      <c r="H184" s="384"/>
      <c r="I184" s="384"/>
      <c r="J184" s="384"/>
      <c r="K184" s="384"/>
      <c r="L184" s="384"/>
      <c r="M184" s="384"/>
      <c r="N184" s="384"/>
      <c r="O184" s="384"/>
      <c r="P184" s="384"/>
      <c r="Q184" s="384"/>
      <c r="R184" s="384"/>
      <c r="S184" s="384"/>
      <c r="T184" s="384"/>
      <c r="U184" s="384"/>
      <c r="V184" s="384"/>
      <c r="W184" s="384"/>
      <c r="X184" s="384"/>
      <c r="Y184" s="384"/>
      <c r="Z184" s="384"/>
      <c r="AA184" s="384"/>
      <c r="AB184" s="384"/>
      <c r="AC184" s="384"/>
      <c r="AD184" s="384"/>
      <c r="AE184" s="384"/>
      <c r="AF184" s="384"/>
      <c r="AG184" s="384"/>
      <c r="AH184" s="384"/>
      <c r="AI184" s="384"/>
      <c r="AJ184" s="384"/>
      <c r="AK184" s="384"/>
      <c r="AL184" s="384"/>
      <c r="AM184" s="384"/>
      <c r="AN184" s="358"/>
      <c r="AO184" s="446"/>
      <c r="AU184" s="384"/>
      <c r="AV184" s="384"/>
    </row>
    <row r="185" spans="1:48" ht="14.45" customHeight="1" x14ac:dyDescent="0.2">
      <c r="A185" s="434"/>
      <c r="B185" s="417"/>
      <c r="C185" s="144"/>
      <c r="D185" s="420"/>
      <c r="E185" s="465"/>
      <c r="F185" s="142" t="s">
        <v>1226</v>
      </c>
      <c r="G185" s="99">
        <v>0</v>
      </c>
      <c r="H185" s="384"/>
      <c r="I185" s="384"/>
      <c r="J185" s="384"/>
      <c r="K185" s="384"/>
      <c r="L185" s="384"/>
      <c r="M185" s="384"/>
      <c r="N185" s="384"/>
      <c r="O185" s="384"/>
      <c r="P185" s="384"/>
      <c r="Q185" s="384"/>
      <c r="R185" s="384"/>
      <c r="S185" s="384"/>
      <c r="T185" s="384"/>
      <c r="U185" s="384"/>
      <c r="V185" s="384"/>
      <c r="W185" s="384"/>
      <c r="X185" s="384"/>
      <c r="Y185" s="384"/>
      <c r="Z185" s="384"/>
      <c r="AA185" s="384"/>
      <c r="AB185" s="384"/>
      <c r="AC185" s="384"/>
      <c r="AD185" s="384"/>
      <c r="AE185" s="384"/>
      <c r="AF185" s="384"/>
      <c r="AG185" s="384"/>
      <c r="AH185" s="384"/>
      <c r="AI185" s="384"/>
      <c r="AJ185" s="384"/>
      <c r="AK185" s="384"/>
      <c r="AL185" s="384"/>
      <c r="AM185" s="384"/>
      <c r="AN185" s="358"/>
      <c r="AO185" s="446"/>
      <c r="AU185" s="384"/>
      <c r="AV185" s="384"/>
    </row>
    <row r="186" spans="1:48" ht="14.45" customHeight="1" x14ac:dyDescent="0.2">
      <c r="A186" s="434"/>
      <c r="B186" s="417"/>
      <c r="C186" s="144"/>
      <c r="D186" s="420"/>
      <c r="E186" s="465"/>
      <c r="F186" s="142" t="s">
        <v>1227</v>
      </c>
      <c r="G186" s="99">
        <v>862</v>
      </c>
      <c r="H186" s="384"/>
      <c r="I186" s="384"/>
      <c r="J186" s="384"/>
      <c r="K186" s="384"/>
      <c r="L186" s="384"/>
      <c r="M186" s="384"/>
      <c r="N186" s="384"/>
      <c r="O186" s="384"/>
      <c r="P186" s="384"/>
      <c r="Q186" s="384"/>
      <c r="R186" s="384"/>
      <c r="S186" s="384"/>
      <c r="T186" s="384"/>
      <c r="U186" s="384"/>
      <c r="V186" s="384"/>
      <c r="W186" s="384"/>
      <c r="X186" s="384"/>
      <c r="Y186" s="384"/>
      <c r="Z186" s="384"/>
      <c r="AA186" s="384"/>
      <c r="AB186" s="384"/>
      <c r="AC186" s="384"/>
      <c r="AD186" s="384"/>
      <c r="AE186" s="384"/>
      <c r="AF186" s="384"/>
      <c r="AG186" s="384"/>
      <c r="AH186" s="384"/>
      <c r="AI186" s="384"/>
      <c r="AJ186" s="384"/>
      <c r="AK186" s="384"/>
      <c r="AL186" s="384"/>
      <c r="AM186" s="384"/>
      <c r="AN186" s="358"/>
      <c r="AO186" s="446"/>
      <c r="AU186" s="384"/>
      <c r="AV186" s="384"/>
    </row>
    <row r="187" spans="1:48" ht="14.45" customHeight="1" x14ac:dyDescent="0.2">
      <c r="A187" s="434"/>
      <c r="B187" s="417"/>
      <c r="C187" s="144"/>
      <c r="D187" s="420"/>
      <c r="E187" s="465"/>
      <c r="F187" s="142" t="s">
        <v>1228</v>
      </c>
      <c r="G187" s="99">
        <v>0</v>
      </c>
      <c r="H187" s="384"/>
      <c r="I187" s="384"/>
      <c r="J187" s="384"/>
      <c r="K187" s="384"/>
      <c r="L187" s="384"/>
      <c r="M187" s="384"/>
      <c r="N187" s="384"/>
      <c r="O187" s="384"/>
      <c r="P187" s="384"/>
      <c r="Q187" s="384"/>
      <c r="R187" s="384"/>
      <c r="S187" s="384"/>
      <c r="T187" s="384"/>
      <c r="U187" s="384"/>
      <c r="V187" s="384"/>
      <c r="W187" s="384"/>
      <c r="X187" s="384"/>
      <c r="Y187" s="384"/>
      <c r="Z187" s="384"/>
      <c r="AA187" s="384"/>
      <c r="AB187" s="384"/>
      <c r="AC187" s="384"/>
      <c r="AD187" s="384"/>
      <c r="AE187" s="384"/>
      <c r="AF187" s="384"/>
      <c r="AG187" s="384"/>
      <c r="AH187" s="384"/>
      <c r="AI187" s="384"/>
      <c r="AJ187" s="384"/>
      <c r="AK187" s="384"/>
      <c r="AL187" s="384"/>
      <c r="AM187" s="384"/>
      <c r="AN187" s="358"/>
      <c r="AO187" s="446"/>
      <c r="AU187" s="384"/>
      <c r="AV187" s="384"/>
    </row>
    <row r="188" spans="1:48" ht="14.45" customHeight="1" x14ac:dyDescent="0.2">
      <c r="A188" s="434"/>
      <c r="B188" s="417"/>
      <c r="C188" s="144"/>
      <c r="D188" s="420"/>
      <c r="E188" s="465"/>
      <c r="F188" s="142" t="s">
        <v>1229</v>
      </c>
      <c r="G188" s="99">
        <v>0</v>
      </c>
      <c r="H188" s="384"/>
      <c r="I188" s="384"/>
      <c r="J188" s="384"/>
      <c r="K188" s="384"/>
      <c r="L188" s="384"/>
      <c r="M188" s="384"/>
      <c r="N188" s="384"/>
      <c r="O188" s="384"/>
      <c r="P188" s="384"/>
      <c r="Q188" s="384"/>
      <c r="R188" s="384"/>
      <c r="S188" s="384"/>
      <c r="T188" s="384"/>
      <c r="U188" s="384"/>
      <c r="V188" s="384"/>
      <c r="W188" s="384"/>
      <c r="X188" s="384"/>
      <c r="Y188" s="384"/>
      <c r="Z188" s="384"/>
      <c r="AA188" s="384"/>
      <c r="AB188" s="384"/>
      <c r="AC188" s="384"/>
      <c r="AD188" s="384"/>
      <c r="AE188" s="384"/>
      <c r="AF188" s="384"/>
      <c r="AG188" s="384"/>
      <c r="AH188" s="384"/>
      <c r="AI188" s="384"/>
      <c r="AJ188" s="384"/>
      <c r="AK188" s="384"/>
      <c r="AL188" s="384"/>
      <c r="AM188" s="384"/>
      <c r="AN188" s="358"/>
      <c r="AO188" s="446"/>
      <c r="AU188" s="384"/>
      <c r="AV188" s="384"/>
    </row>
    <row r="189" spans="1:48" ht="14.45" customHeight="1" x14ac:dyDescent="0.2">
      <c r="A189" s="434"/>
      <c r="B189" s="417"/>
      <c r="C189" s="144"/>
      <c r="D189" s="420"/>
      <c r="E189" s="465"/>
      <c r="F189" s="142" t="s">
        <v>1230</v>
      </c>
      <c r="G189" s="99">
        <v>0</v>
      </c>
      <c r="H189" s="384"/>
      <c r="I189" s="384"/>
      <c r="J189" s="384"/>
      <c r="K189" s="384"/>
      <c r="L189" s="384"/>
      <c r="M189" s="384"/>
      <c r="N189" s="384"/>
      <c r="O189" s="384"/>
      <c r="P189" s="384"/>
      <c r="Q189" s="384"/>
      <c r="R189" s="384"/>
      <c r="S189" s="384"/>
      <c r="T189" s="384"/>
      <c r="U189" s="384"/>
      <c r="V189" s="384"/>
      <c r="W189" s="384"/>
      <c r="X189" s="384"/>
      <c r="Y189" s="384"/>
      <c r="Z189" s="384"/>
      <c r="AA189" s="384"/>
      <c r="AB189" s="384"/>
      <c r="AC189" s="384"/>
      <c r="AD189" s="384"/>
      <c r="AE189" s="384"/>
      <c r="AF189" s="384"/>
      <c r="AG189" s="384"/>
      <c r="AH189" s="384"/>
      <c r="AI189" s="384"/>
      <c r="AJ189" s="384"/>
      <c r="AK189" s="384"/>
      <c r="AL189" s="384"/>
      <c r="AM189" s="384"/>
      <c r="AN189" s="358"/>
      <c r="AO189" s="446"/>
      <c r="AU189" s="384"/>
      <c r="AV189" s="384"/>
    </row>
    <row r="190" spans="1:48" ht="14.45" customHeight="1" x14ac:dyDescent="0.2">
      <c r="A190" s="434"/>
      <c r="B190" s="417"/>
      <c r="C190" s="144"/>
      <c r="D190" s="420"/>
      <c r="E190" s="465"/>
      <c r="F190" s="142" t="s">
        <v>1231</v>
      </c>
      <c r="G190" s="99">
        <v>0</v>
      </c>
      <c r="H190" s="384"/>
      <c r="I190" s="384"/>
      <c r="J190" s="384"/>
      <c r="K190" s="384"/>
      <c r="L190" s="384"/>
      <c r="M190" s="384"/>
      <c r="N190" s="384"/>
      <c r="O190" s="384"/>
      <c r="P190" s="384"/>
      <c r="Q190" s="384"/>
      <c r="R190" s="384"/>
      <c r="S190" s="384"/>
      <c r="T190" s="384"/>
      <c r="U190" s="384"/>
      <c r="V190" s="384"/>
      <c r="W190" s="384"/>
      <c r="X190" s="384"/>
      <c r="Y190" s="384"/>
      <c r="Z190" s="384"/>
      <c r="AA190" s="384"/>
      <c r="AB190" s="384"/>
      <c r="AC190" s="384"/>
      <c r="AD190" s="384"/>
      <c r="AE190" s="384"/>
      <c r="AF190" s="384"/>
      <c r="AG190" s="384"/>
      <c r="AH190" s="384"/>
      <c r="AI190" s="384"/>
      <c r="AJ190" s="384"/>
      <c r="AK190" s="384"/>
      <c r="AL190" s="384"/>
      <c r="AM190" s="384"/>
      <c r="AN190" s="358"/>
      <c r="AO190" s="446"/>
      <c r="AU190" s="384"/>
      <c r="AV190" s="384"/>
    </row>
    <row r="191" spans="1:48" ht="14.45" customHeight="1" x14ac:dyDescent="0.2">
      <c r="A191" s="434"/>
      <c r="B191" s="417"/>
      <c r="C191" s="144"/>
      <c r="D191" s="420"/>
      <c r="E191" s="465"/>
      <c r="F191" s="142" t="s">
        <v>1232</v>
      </c>
      <c r="G191" s="99">
        <v>0</v>
      </c>
      <c r="H191" s="384"/>
      <c r="I191" s="384"/>
      <c r="J191" s="384"/>
      <c r="K191" s="384"/>
      <c r="L191" s="384"/>
      <c r="M191" s="384"/>
      <c r="N191" s="384"/>
      <c r="O191" s="384"/>
      <c r="P191" s="384"/>
      <c r="Q191" s="384"/>
      <c r="R191" s="384"/>
      <c r="S191" s="384"/>
      <c r="T191" s="384"/>
      <c r="U191" s="384"/>
      <c r="V191" s="384"/>
      <c r="W191" s="384"/>
      <c r="X191" s="384"/>
      <c r="Y191" s="384"/>
      <c r="Z191" s="384"/>
      <c r="AA191" s="384"/>
      <c r="AB191" s="384"/>
      <c r="AC191" s="384"/>
      <c r="AD191" s="384"/>
      <c r="AE191" s="384"/>
      <c r="AF191" s="384"/>
      <c r="AG191" s="384"/>
      <c r="AH191" s="384"/>
      <c r="AI191" s="384"/>
      <c r="AJ191" s="384"/>
      <c r="AK191" s="384"/>
      <c r="AL191" s="384"/>
      <c r="AM191" s="384"/>
      <c r="AN191" s="358"/>
      <c r="AO191" s="446"/>
      <c r="AU191" s="384"/>
      <c r="AV191" s="384"/>
    </row>
    <row r="192" spans="1:48" ht="14.45" customHeight="1" x14ac:dyDescent="0.2">
      <c r="A192" s="434"/>
      <c r="B192" s="417"/>
      <c r="C192" s="144"/>
      <c r="D192" s="420"/>
      <c r="E192" s="465"/>
      <c r="F192" s="142" t="s">
        <v>1233</v>
      </c>
      <c r="G192" s="99">
        <v>0</v>
      </c>
      <c r="H192" s="384"/>
      <c r="I192" s="384"/>
      <c r="J192" s="384"/>
      <c r="K192" s="384"/>
      <c r="L192" s="384"/>
      <c r="M192" s="384"/>
      <c r="N192" s="384"/>
      <c r="O192" s="384"/>
      <c r="P192" s="384"/>
      <c r="Q192" s="384"/>
      <c r="R192" s="384"/>
      <c r="S192" s="384"/>
      <c r="T192" s="384"/>
      <c r="U192" s="384"/>
      <c r="V192" s="384"/>
      <c r="W192" s="384"/>
      <c r="X192" s="384"/>
      <c r="Y192" s="384"/>
      <c r="Z192" s="384"/>
      <c r="AA192" s="384"/>
      <c r="AB192" s="384"/>
      <c r="AC192" s="384"/>
      <c r="AD192" s="384"/>
      <c r="AE192" s="384"/>
      <c r="AF192" s="384"/>
      <c r="AG192" s="384"/>
      <c r="AH192" s="384"/>
      <c r="AI192" s="384"/>
      <c r="AJ192" s="384"/>
      <c r="AK192" s="384"/>
      <c r="AL192" s="384"/>
      <c r="AM192" s="384"/>
      <c r="AN192" s="358"/>
      <c r="AO192" s="446"/>
      <c r="AU192" s="384"/>
      <c r="AV192" s="384"/>
    </row>
    <row r="193" spans="1:48" ht="14.45" customHeight="1" x14ac:dyDescent="0.2">
      <c r="A193" s="434"/>
      <c r="B193" s="417"/>
      <c r="C193" s="144"/>
      <c r="D193" s="420"/>
      <c r="E193" s="465"/>
      <c r="F193" s="142" t="s">
        <v>1234</v>
      </c>
      <c r="G193" s="99">
        <v>0</v>
      </c>
      <c r="H193" s="384"/>
      <c r="I193" s="384"/>
      <c r="J193" s="384"/>
      <c r="K193" s="384"/>
      <c r="L193" s="384"/>
      <c r="M193" s="384"/>
      <c r="N193" s="384"/>
      <c r="O193" s="384"/>
      <c r="P193" s="384"/>
      <c r="Q193" s="384"/>
      <c r="R193" s="384"/>
      <c r="S193" s="384"/>
      <c r="T193" s="384"/>
      <c r="U193" s="384"/>
      <c r="V193" s="384"/>
      <c r="W193" s="384"/>
      <c r="X193" s="384"/>
      <c r="Y193" s="384"/>
      <c r="Z193" s="384"/>
      <c r="AA193" s="384"/>
      <c r="AB193" s="384"/>
      <c r="AC193" s="384"/>
      <c r="AD193" s="384"/>
      <c r="AE193" s="384"/>
      <c r="AF193" s="384"/>
      <c r="AG193" s="384"/>
      <c r="AH193" s="384"/>
      <c r="AI193" s="384"/>
      <c r="AJ193" s="384"/>
      <c r="AK193" s="384"/>
      <c r="AL193" s="384"/>
      <c r="AM193" s="384"/>
      <c r="AN193" s="358"/>
      <c r="AO193" s="446"/>
      <c r="AU193" s="384"/>
      <c r="AV193" s="384"/>
    </row>
    <row r="194" spans="1:48" ht="14.45" customHeight="1" x14ac:dyDescent="0.2">
      <c r="A194" s="434"/>
      <c r="B194" s="417"/>
      <c r="C194" s="144"/>
      <c r="D194" s="420"/>
      <c r="E194" s="465"/>
      <c r="F194" s="142" t="s">
        <v>1235</v>
      </c>
      <c r="G194" s="99">
        <v>0</v>
      </c>
      <c r="H194" s="384"/>
      <c r="I194" s="384"/>
      <c r="J194" s="384"/>
      <c r="K194" s="384"/>
      <c r="L194" s="384"/>
      <c r="M194" s="384"/>
      <c r="N194" s="384"/>
      <c r="O194" s="384"/>
      <c r="P194" s="384"/>
      <c r="Q194" s="384"/>
      <c r="R194" s="384"/>
      <c r="S194" s="384"/>
      <c r="T194" s="384"/>
      <c r="U194" s="384"/>
      <c r="V194" s="384"/>
      <c r="W194" s="384"/>
      <c r="X194" s="384"/>
      <c r="Y194" s="384"/>
      <c r="Z194" s="384"/>
      <c r="AA194" s="384"/>
      <c r="AB194" s="384"/>
      <c r="AC194" s="384"/>
      <c r="AD194" s="384"/>
      <c r="AE194" s="384"/>
      <c r="AF194" s="384"/>
      <c r="AG194" s="384"/>
      <c r="AH194" s="384"/>
      <c r="AI194" s="384"/>
      <c r="AJ194" s="384"/>
      <c r="AK194" s="384"/>
      <c r="AL194" s="384"/>
      <c r="AM194" s="384"/>
      <c r="AN194" s="358"/>
      <c r="AO194" s="446"/>
      <c r="AU194" s="384"/>
      <c r="AV194" s="384"/>
    </row>
    <row r="195" spans="1:48" ht="14.45" customHeight="1" x14ac:dyDescent="0.2">
      <c r="A195" s="434"/>
      <c r="B195" s="417"/>
      <c r="C195" s="144"/>
      <c r="D195" s="420"/>
      <c r="E195" s="465"/>
      <c r="F195" s="142" t="s">
        <v>1236</v>
      </c>
      <c r="G195" s="99">
        <v>0</v>
      </c>
      <c r="H195" s="384"/>
      <c r="I195" s="384"/>
      <c r="J195" s="384"/>
      <c r="K195" s="384"/>
      <c r="L195" s="384"/>
      <c r="M195" s="384"/>
      <c r="N195" s="384"/>
      <c r="O195" s="384"/>
      <c r="P195" s="384"/>
      <c r="Q195" s="384"/>
      <c r="R195" s="384"/>
      <c r="S195" s="384"/>
      <c r="T195" s="384"/>
      <c r="U195" s="384"/>
      <c r="V195" s="384"/>
      <c r="W195" s="384"/>
      <c r="X195" s="384"/>
      <c r="Y195" s="384"/>
      <c r="Z195" s="384"/>
      <c r="AA195" s="384"/>
      <c r="AB195" s="384"/>
      <c r="AC195" s="384"/>
      <c r="AD195" s="384"/>
      <c r="AE195" s="384"/>
      <c r="AF195" s="384"/>
      <c r="AG195" s="384"/>
      <c r="AH195" s="384"/>
      <c r="AI195" s="384"/>
      <c r="AJ195" s="384"/>
      <c r="AK195" s="384"/>
      <c r="AL195" s="384"/>
      <c r="AM195" s="384"/>
      <c r="AN195" s="358"/>
      <c r="AO195" s="446"/>
      <c r="AU195" s="384"/>
      <c r="AV195" s="384"/>
    </row>
    <row r="196" spans="1:48" ht="14.45" customHeight="1" x14ac:dyDescent="0.2">
      <c r="A196" s="434"/>
      <c r="B196" s="417"/>
      <c r="C196" s="144"/>
      <c r="D196" s="420"/>
      <c r="E196" s="465"/>
      <c r="F196" s="142" t="s">
        <v>1237</v>
      </c>
      <c r="G196" s="99">
        <v>0</v>
      </c>
      <c r="H196" s="384"/>
      <c r="I196" s="384"/>
      <c r="J196" s="384"/>
      <c r="K196" s="384"/>
      <c r="L196" s="384"/>
      <c r="M196" s="384"/>
      <c r="N196" s="384"/>
      <c r="O196" s="384"/>
      <c r="P196" s="384"/>
      <c r="Q196" s="384"/>
      <c r="R196" s="384"/>
      <c r="S196" s="384"/>
      <c r="T196" s="384"/>
      <c r="U196" s="384"/>
      <c r="V196" s="384"/>
      <c r="W196" s="384"/>
      <c r="X196" s="384"/>
      <c r="Y196" s="384"/>
      <c r="Z196" s="384"/>
      <c r="AA196" s="384"/>
      <c r="AB196" s="384"/>
      <c r="AC196" s="384"/>
      <c r="AD196" s="384"/>
      <c r="AE196" s="384"/>
      <c r="AF196" s="384"/>
      <c r="AG196" s="384"/>
      <c r="AH196" s="384"/>
      <c r="AI196" s="384"/>
      <c r="AJ196" s="384"/>
      <c r="AK196" s="384"/>
      <c r="AL196" s="384"/>
      <c r="AM196" s="384"/>
      <c r="AN196" s="358"/>
      <c r="AO196" s="446"/>
      <c r="AU196" s="384"/>
      <c r="AV196" s="384"/>
    </row>
    <row r="197" spans="1:48" ht="14.45" customHeight="1" x14ac:dyDescent="0.2">
      <c r="A197" s="434"/>
      <c r="B197" s="417"/>
      <c r="C197" s="144"/>
      <c r="D197" s="420"/>
      <c r="E197" s="465"/>
      <c r="F197" s="142" t="s">
        <v>1238</v>
      </c>
      <c r="G197" s="99">
        <v>0</v>
      </c>
      <c r="H197" s="384"/>
      <c r="I197" s="384"/>
      <c r="J197" s="384"/>
      <c r="K197" s="384"/>
      <c r="L197" s="384"/>
      <c r="M197" s="384"/>
      <c r="N197" s="384"/>
      <c r="O197" s="384"/>
      <c r="P197" s="384"/>
      <c r="Q197" s="384"/>
      <c r="R197" s="384"/>
      <c r="S197" s="384"/>
      <c r="T197" s="384"/>
      <c r="U197" s="384"/>
      <c r="V197" s="384"/>
      <c r="W197" s="384"/>
      <c r="X197" s="384"/>
      <c r="Y197" s="384"/>
      <c r="Z197" s="384"/>
      <c r="AA197" s="384"/>
      <c r="AB197" s="384"/>
      <c r="AC197" s="384"/>
      <c r="AD197" s="384"/>
      <c r="AE197" s="384"/>
      <c r="AF197" s="384"/>
      <c r="AG197" s="384"/>
      <c r="AH197" s="384"/>
      <c r="AI197" s="384"/>
      <c r="AJ197" s="384"/>
      <c r="AK197" s="384"/>
      <c r="AL197" s="384"/>
      <c r="AM197" s="384"/>
      <c r="AN197" s="358"/>
      <c r="AO197" s="446"/>
      <c r="AU197" s="384"/>
      <c r="AV197" s="384"/>
    </row>
    <row r="198" spans="1:48" ht="14.45" customHeight="1" x14ac:dyDescent="0.2">
      <c r="A198" s="434"/>
      <c r="B198" s="417"/>
      <c r="C198" s="144"/>
      <c r="D198" s="420"/>
      <c r="E198" s="465"/>
      <c r="F198" s="142" t="s">
        <v>1239</v>
      </c>
      <c r="G198" s="99">
        <v>0</v>
      </c>
      <c r="H198" s="384"/>
      <c r="I198" s="384"/>
      <c r="J198" s="384"/>
      <c r="K198" s="384"/>
      <c r="L198" s="384"/>
      <c r="M198" s="384"/>
      <c r="N198" s="384"/>
      <c r="O198" s="384"/>
      <c r="P198" s="384"/>
      <c r="Q198" s="384"/>
      <c r="R198" s="384"/>
      <c r="S198" s="384"/>
      <c r="T198" s="384"/>
      <c r="U198" s="384"/>
      <c r="V198" s="384"/>
      <c r="W198" s="384"/>
      <c r="X198" s="384"/>
      <c r="Y198" s="384"/>
      <c r="Z198" s="384"/>
      <c r="AA198" s="384"/>
      <c r="AB198" s="384"/>
      <c r="AC198" s="384"/>
      <c r="AD198" s="384"/>
      <c r="AE198" s="384"/>
      <c r="AF198" s="384"/>
      <c r="AG198" s="384"/>
      <c r="AH198" s="384"/>
      <c r="AI198" s="384"/>
      <c r="AJ198" s="384"/>
      <c r="AK198" s="384"/>
      <c r="AL198" s="384"/>
      <c r="AM198" s="384"/>
      <c r="AN198" s="358"/>
      <c r="AO198" s="446"/>
      <c r="AU198" s="384"/>
      <c r="AV198" s="384"/>
    </row>
    <row r="199" spans="1:48" ht="14.45" customHeight="1" x14ac:dyDescent="0.2">
      <c r="A199" s="434"/>
      <c r="B199" s="417"/>
      <c r="C199" s="144"/>
      <c r="D199" s="420"/>
      <c r="E199" s="465"/>
      <c r="F199" s="142" t="s">
        <v>1240</v>
      </c>
      <c r="G199" s="99">
        <v>0</v>
      </c>
      <c r="H199" s="384"/>
      <c r="I199" s="384"/>
      <c r="J199" s="384"/>
      <c r="K199" s="384"/>
      <c r="L199" s="384"/>
      <c r="M199" s="384"/>
      <c r="N199" s="384"/>
      <c r="O199" s="384"/>
      <c r="P199" s="384"/>
      <c r="Q199" s="384"/>
      <c r="R199" s="384"/>
      <c r="S199" s="384"/>
      <c r="T199" s="384"/>
      <c r="U199" s="384"/>
      <c r="V199" s="384"/>
      <c r="W199" s="384"/>
      <c r="X199" s="384"/>
      <c r="Y199" s="384"/>
      <c r="Z199" s="384"/>
      <c r="AA199" s="384"/>
      <c r="AB199" s="384"/>
      <c r="AC199" s="384"/>
      <c r="AD199" s="384"/>
      <c r="AE199" s="384"/>
      <c r="AF199" s="384"/>
      <c r="AG199" s="384"/>
      <c r="AH199" s="384"/>
      <c r="AI199" s="384"/>
      <c r="AJ199" s="384"/>
      <c r="AK199" s="384"/>
      <c r="AL199" s="384"/>
      <c r="AM199" s="384"/>
      <c r="AN199" s="358"/>
      <c r="AO199" s="446"/>
      <c r="AU199" s="384"/>
      <c r="AV199" s="384"/>
    </row>
    <row r="200" spans="1:48" ht="14.45" customHeight="1" x14ac:dyDescent="0.2">
      <c r="A200" s="434"/>
      <c r="B200" s="417"/>
      <c r="C200" s="144"/>
      <c r="D200" s="420"/>
      <c r="E200" s="465"/>
      <c r="F200" s="142" t="s">
        <v>1241</v>
      </c>
      <c r="G200" s="99">
        <v>0</v>
      </c>
      <c r="H200" s="384"/>
      <c r="I200" s="384"/>
      <c r="J200" s="384"/>
      <c r="K200" s="384"/>
      <c r="L200" s="384"/>
      <c r="M200" s="384"/>
      <c r="N200" s="384"/>
      <c r="O200" s="384"/>
      <c r="P200" s="384"/>
      <c r="Q200" s="384"/>
      <c r="R200" s="384"/>
      <c r="S200" s="384"/>
      <c r="T200" s="384"/>
      <c r="U200" s="384"/>
      <c r="V200" s="384"/>
      <c r="W200" s="384"/>
      <c r="X200" s="384"/>
      <c r="Y200" s="384"/>
      <c r="Z200" s="384"/>
      <c r="AA200" s="384"/>
      <c r="AB200" s="384"/>
      <c r="AC200" s="384"/>
      <c r="AD200" s="384"/>
      <c r="AE200" s="384"/>
      <c r="AF200" s="384"/>
      <c r="AG200" s="384"/>
      <c r="AH200" s="384"/>
      <c r="AI200" s="384"/>
      <c r="AJ200" s="384"/>
      <c r="AK200" s="384"/>
      <c r="AL200" s="384"/>
      <c r="AM200" s="384"/>
      <c r="AN200" s="358"/>
      <c r="AO200" s="446"/>
      <c r="AU200" s="384"/>
      <c r="AV200" s="384"/>
    </row>
    <row r="201" spans="1:48" ht="14.45" customHeight="1" x14ac:dyDescent="0.2">
      <c r="A201" s="434"/>
      <c r="B201" s="417"/>
      <c r="C201" s="144"/>
      <c r="D201" s="420"/>
      <c r="E201" s="465"/>
      <c r="F201" s="142" t="s">
        <v>1242</v>
      </c>
      <c r="G201" s="99">
        <v>0</v>
      </c>
      <c r="H201" s="384"/>
      <c r="I201" s="384"/>
      <c r="J201" s="384"/>
      <c r="K201" s="384"/>
      <c r="L201" s="384"/>
      <c r="M201" s="384"/>
      <c r="N201" s="384"/>
      <c r="O201" s="384"/>
      <c r="P201" s="384"/>
      <c r="Q201" s="384"/>
      <c r="R201" s="384"/>
      <c r="S201" s="384"/>
      <c r="T201" s="384"/>
      <c r="U201" s="384"/>
      <c r="V201" s="384"/>
      <c r="W201" s="384"/>
      <c r="X201" s="384"/>
      <c r="Y201" s="384"/>
      <c r="Z201" s="384"/>
      <c r="AA201" s="384"/>
      <c r="AB201" s="384"/>
      <c r="AC201" s="384"/>
      <c r="AD201" s="384"/>
      <c r="AE201" s="384"/>
      <c r="AF201" s="384"/>
      <c r="AG201" s="384"/>
      <c r="AH201" s="384"/>
      <c r="AI201" s="384"/>
      <c r="AJ201" s="384"/>
      <c r="AK201" s="384"/>
      <c r="AL201" s="384"/>
      <c r="AM201" s="384"/>
      <c r="AN201" s="358"/>
      <c r="AO201" s="446"/>
      <c r="AU201" s="384"/>
      <c r="AV201" s="384"/>
    </row>
    <row r="202" spans="1:48" ht="14.45" customHeight="1" x14ac:dyDescent="0.2">
      <c r="A202" s="434"/>
      <c r="B202" s="417"/>
      <c r="C202" s="144"/>
      <c r="D202" s="420"/>
      <c r="E202" s="465"/>
      <c r="F202" s="142" t="s">
        <v>1243</v>
      </c>
      <c r="G202" s="99">
        <v>84.72</v>
      </c>
      <c r="H202" s="384"/>
      <c r="I202" s="384"/>
      <c r="J202" s="384"/>
      <c r="K202" s="384"/>
      <c r="L202" s="384"/>
      <c r="M202" s="384"/>
      <c r="N202" s="384"/>
      <c r="O202" s="384"/>
      <c r="P202" s="384"/>
      <c r="Q202" s="384"/>
      <c r="R202" s="384"/>
      <c r="S202" s="384"/>
      <c r="T202" s="384"/>
      <c r="U202" s="384"/>
      <c r="V202" s="384"/>
      <c r="W202" s="384"/>
      <c r="X202" s="384"/>
      <c r="Y202" s="384"/>
      <c r="Z202" s="384"/>
      <c r="AA202" s="384"/>
      <c r="AB202" s="384"/>
      <c r="AC202" s="384"/>
      <c r="AD202" s="384"/>
      <c r="AE202" s="384"/>
      <c r="AF202" s="384"/>
      <c r="AG202" s="384"/>
      <c r="AH202" s="384"/>
      <c r="AI202" s="384"/>
      <c r="AJ202" s="384"/>
      <c r="AK202" s="384"/>
      <c r="AL202" s="384"/>
      <c r="AM202" s="384"/>
      <c r="AN202" s="358"/>
      <c r="AO202" s="446"/>
      <c r="AU202" s="384"/>
      <c r="AV202" s="384"/>
    </row>
    <row r="203" spans="1:48" ht="14.45" customHeight="1" x14ac:dyDescent="0.2">
      <c r="A203" s="434"/>
      <c r="B203" s="417"/>
      <c r="C203" s="144"/>
      <c r="D203" s="420"/>
      <c r="E203" s="465"/>
      <c r="F203" s="142" t="s">
        <v>1244</v>
      </c>
      <c r="G203" s="99">
        <v>0</v>
      </c>
      <c r="H203" s="384"/>
      <c r="I203" s="384"/>
      <c r="J203" s="384"/>
      <c r="K203" s="384"/>
      <c r="L203" s="384"/>
      <c r="M203" s="384"/>
      <c r="N203" s="384"/>
      <c r="O203" s="384"/>
      <c r="P203" s="384"/>
      <c r="Q203" s="384"/>
      <c r="R203" s="384"/>
      <c r="S203" s="384"/>
      <c r="T203" s="384"/>
      <c r="U203" s="384"/>
      <c r="V203" s="384"/>
      <c r="W203" s="384"/>
      <c r="X203" s="384"/>
      <c r="Y203" s="384"/>
      <c r="Z203" s="384"/>
      <c r="AA203" s="384"/>
      <c r="AB203" s="384"/>
      <c r="AC203" s="384"/>
      <c r="AD203" s="384"/>
      <c r="AE203" s="384"/>
      <c r="AF203" s="384"/>
      <c r="AG203" s="384"/>
      <c r="AH203" s="384"/>
      <c r="AI203" s="384"/>
      <c r="AJ203" s="384"/>
      <c r="AK203" s="384"/>
      <c r="AL203" s="384"/>
      <c r="AM203" s="384"/>
      <c r="AN203" s="358"/>
      <c r="AO203" s="446"/>
      <c r="AU203" s="384"/>
      <c r="AV203" s="384"/>
    </row>
    <row r="204" spans="1:48" ht="14.45" customHeight="1" x14ac:dyDescent="0.2">
      <c r="A204" s="434"/>
      <c r="B204" s="417"/>
      <c r="C204" s="144"/>
      <c r="D204" s="420"/>
      <c r="E204" s="465"/>
      <c r="F204" s="142" t="s">
        <v>1245</v>
      </c>
      <c r="G204" s="99">
        <v>0</v>
      </c>
      <c r="H204" s="384"/>
      <c r="I204" s="384"/>
      <c r="J204" s="384"/>
      <c r="K204" s="384"/>
      <c r="L204" s="384"/>
      <c r="M204" s="384"/>
      <c r="N204" s="384"/>
      <c r="O204" s="384"/>
      <c r="P204" s="384"/>
      <c r="Q204" s="384"/>
      <c r="R204" s="384"/>
      <c r="S204" s="384"/>
      <c r="T204" s="384"/>
      <c r="U204" s="384"/>
      <c r="V204" s="384"/>
      <c r="W204" s="384"/>
      <c r="X204" s="384"/>
      <c r="Y204" s="384"/>
      <c r="Z204" s="384"/>
      <c r="AA204" s="384"/>
      <c r="AB204" s="384"/>
      <c r="AC204" s="384"/>
      <c r="AD204" s="384"/>
      <c r="AE204" s="384"/>
      <c r="AF204" s="384"/>
      <c r="AG204" s="384"/>
      <c r="AH204" s="384"/>
      <c r="AI204" s="384"/>
      <c r="AJ204" s="384"/>
      <c r="AK204" s="384"/>
      <c r="AL204" s="384"/>
      <c r="AM204" s="384"/>
      <c r="AN204" s="358"/>
      <c r="AO204" s="446"/>
      <c r="AU204" s="384"/>
      <c r="AV204" s="384"/>
    </row>
    <row r="205" spans="1:48" ht="14.45" customHeight="1" x14ac:dyDescent="0.2">
      <c r="A205" s="434"/>
      <c r="B205" s="417"/>
      <c r="C205" s="144"/>
      <c r="D205" s="420"/>
      <c r="E205" s="465"/>
      <c r="F205" s="142" t="s">
        <v>1246</v>
      </c>
      <c r="G205" s="99">
        <v>0</v>
      </c>
      <c r="H205" s="384"/>
      <c r="I205" s="384"/>
      <c r="J205" s="384"/>
      <c r="K205" s="384"/>
      <c r="L205" s="384"/>
      <c r="M205" s="384"/>
      <c r="N205" s="384"/>
      <c r="O205" s="384"/>
      <c r="P205" s="384"/>
      <c r="Q205" s="384"/>
      <c r="R205" s="384"/>
      <c r="S205" s="384"/>
      <c r="T205" s="384"/>
      <c r="U205" s="384"/>
      <c r="V205" s="384"/>
      <c r="W205" s="384"/>
      <c r="X205" s="384"/>
      <c r="Y205" s="384"/>
      <c r="Z205" s="384"/>
      <c r="AA205" s="384"/>
      <c r="AB205" s="384"/>
      <c r="AC205" s="384"/>
      <c r="AD205" s="384"/>
      <c r="AE205" s="384"/>
      <c r="AF205" s="384"/>
      <c r="AG205" s="384"/>
      <c r="AH205" s="384"/>
      <c r="AI205" s="384"/>
      <c r="AJ205" s="384"/>
      <c r="AK205" s="384"/>
      <c r="AL205" s="384"/>
      <c r="AM205" s="384"/>
      <c r="AN205" s="358"/>
      <c r="AO205" s="446"/>
      <c r="AU205" s="384"/>
      <c r="AV205" s="384"/>
    </row>
    <row r="206" spans="1:48" ht="14.45" customHeight="1" x14ac:dyDescent="0.2">
      <c r="A206" s="434"/>
      <c r="B206" s="417"/>
      <c r="C206" s="144"/>
      <c r="D206" s="420"/>
      <c r="E206" s="465"/>
      <c r="F206" s="142" t="s">
        <v>1247</v>
      </c>
      <c r="G206" s="99">
        <v>0</v>
      </c>
      <c r="H206" s="384"/>
      <c r="I206" s="384"/>
      <c r="J206" s="384"/>
      <c r="K206" s="384"/>
      <c r="L206" s="384"/>
      <c r="M206" s="384"/>
      <c r="N206" s="384"/>
      <c r="O206" s="384"/>
      <c r="P206" s="384"/>
      <c r="Q206" s="384"/>
      <c r="R206" s="384"/>
      <c r="S206" s="384"/>
      <c r="T206" s="384"/>
      <c r="U206" s="384"/>
      <c r="V206" s="384"/>
      <c r="W206" s="384"/>
      <c r="X206" s="384"/>
      <c r="Y206" s="384"/>
      <c r="Z206" s="384"/>
      <c r="AA206" s="384"/>
      <c r="AB206" s="384"/>
      <c r="AC206" s="384"/>
      <c r="AD206" s="384"/>
      <c r="AE206" s="384"/>
      <c r="AF206" s="384"/>
      <c r="AG206" s="384"/>
      <c r="AH206" s="384"/>
      <c r="AI206" s="384"/>
      <c r="AJ206" s="384"/>
      <c r="AK206" s="384"/>
      <c r="AL206" s="384"/>
      <c r="AM206" s="384"/>
      <c r="AN206" s="358"/>
      <c r="AO206" s="446"/>
      <c r="AU206" s="384"/>
      <c r="AV206" s="384"/>
    </row>
    <row r="207" spans="1:48" ht="14.45" customHeight="1" x14ac:dyDescent="0.2">
      <c r="A207" s="434"/>
      <c r="B207" s="417"/>
      <c r="C207" s="144"/>
      <c r="D207" s="420"/>
      <c r="E207" s="465"/>
      <c r="F207" s="142" t="s">
        <v>1248</v>
      </c>
      <c r="G207" s="99">
        <v>0</v>
      </c>
      <c r="H207" s="384"/>
      <c r="I207" s="384"/>
      <c r="J207" s="384"/>
      <c r="K207" s="384"/>
      <c r="L207" s="384"/>
      <c r="M207" s="384"/>
      <c r="N207" s="384"/>
      <c r="O207" s="384"/>
      <c r="P207" s="384"/>
      <c r="Q207" s="384"/>
      <c r="R207" s="384"/>
      <c r="S207" s="384"/>
      <c r="T207" s="384"/>
      <c r="U207" s="384"/>
      <c r="V207" s="384"/>
      <c r="W207" s="384"/>
      <c r="X207" s="384"/>
      <c r="Y207" s="384"/>
      <c r="Z207" s="384"/>
      <c r="AA207" s="384"/>
      <c r="AB207" s="384"/>
      <c r="AC207" s="384"/>
      <c r="AD207" s="384"/>
      <c r="AE207" s="384"/>
      <c r="AF207" s="384"/>
      <c r="AG207" s="384"/>
      <c r="AH207" s="384"/>
      <c r="AI207" s="384"/>
      <c r="AJ207" s="384"/>
      <c r="AK207" s="384"/>
      <c r="AL207" s="384"/>
      <c r="AM207" s="384"/>
      <c r="AN207" s="358"/>
      <c r="AO207" s="446"/>
      <c r="AU207" s="384"/>
      <c r="AV207" s="384"/>
    </row>
    <row r="208" spans="1:48" ht="14.45" customHeight="1" x14ac:dyDescent="0.2">
      <c r="A208" s="434"/>
      <c r="B208" s="417"/>
      <c r="C208" s="144"/>
      <c r="D208" s="420"/>
      <c r="E208" s="465"/>
      <c r="F208" s="142" t="s">
        <v>1249</v>
      </c>
      <c r="G208" s="99">
        <v>0</v>
      </c>
      <c r="H208" s="384"/>
      <c r="I208" s="384"/>
      <c r="J208" s="384"/>
      <c r="K208" s="384"/>
      <c r="L208" s="384"/>
      <c r="M208" s="384"/>
      <c r="N208" s="384"/>
      <c r="O208" s="384"/>
      <c r="P208" s="384"/>
      <c r="Q208" s="384"/>
      <c r="R208" s="384"/>
      <c r="S208" s="384"/>
      <c r="T208" s="384"/>
      <c r="U208" s="384"/>
      <c r="V208" s="384"/>
      <c r="W208" s="384"/>
      <c r="X208" s="384"/>
      <c r="Y208" s="384"/>
      <c r="Z208" s="384"/>
      <c r="AA208" s="384"/>
      <c r="AB208" s="384"/>
      <c r="AC208" s="384"/>
      <c r="AD208" s="384"/>
      <c r="AE208" s="384"/>
      <c r="AF208" s="384"/>
      <c r="AG208" s="384"/>
      <c r="AH208" s="384"/>
      <c r="AI208" s="384"/>
      <c r="AJ208" s="384"/>
      <c r="AK208" s="384"/>
      <c r="AL208" s="384"/>
      <c r="AM208" s="384"/>
      <c r="AN208" s="358"/>
      <c r="AO208" s="446"/>
      <c r="AU208" s="384"/>
      <c r="AV208" s="384"/>
    </row>
    <row r="209" spans="1:48" ht="14.45" customHeight="1" x14ac:dyDescent="0.2">
      <c r="A209" s="434"/>
      <c r="B209" s="417"/>
      <c r="C209" s="144"/>
      <c r="D209" s="420"/>
      <c r="E209" s="465"/>
      <c r="F209" s="142" t="s">
        <v>1250</v>
      </c>
      <c r="G209" s="99">
        <v>0</v>
      </c>
      <c r="H209" s="384"/>
      <c r="I209" s="384"/>
      <c r="J209" s="384"/>
      <c r="K209" s="384"/>
      <c r="L209" s="384"/>
      <c r="M209" s="384"/>
      <c r="N209" s="384"/>
      <c r="O209" s="384"/>
      <c r="P209" s="384"/>
      <c r="Q209" s="384"/>
      <c r="R209" s="384"/>
      <c r="S209" s="384"/>
      <c r="T209" s="384"/>
      <c r="U209" s="384"/>
      <c r="V209" s="384"/>
      <c r="W209" s="384"/>
      <c r="X209" s="384"/>
      <c r="Y209" s="384"/>
      <c r="Z209" s="384"/>
      <c r="AA209" s="384"/>
      <c r="AB209" s="384"/>
      <c r="AC209" s="384"/>
      <c r="AD209" s="384"/>
      <c r="AE209" s="384"/>
      <c r="AF209" s="384"/>
      <c r="AG209" s="384"/>
      <c r="AH209" s="384"/>
      <c r="AI209" s="384"/>
      <c r="AJ209" s="384"/>
      <c r="AK209" s="384"/>
      <c r="AL209" s="384"/>
      <c r="AM209" s="384"/>
      <c r="AN209" s="358"/>
      <c r="AO209" s="446"/>
      <c r="AU209" s="384"/>
      <c r="AV209" s="384"/>
    </row>
    <row r="210" spans="1:48" ht="14.45" customHeight="1" x14ac:dyDescent="0.2">
      <c r="A210" s="434"/>
      <c r="B210" s="417"/>
      <c r="C210" s="144"/>
      <c r="D210" s="420"/>
      <c r="E210" s="465"/>
      <c r="F210" s="142" t="s">
        <v>1251</v>
      </c>
      <c r="G210" s="99">
        <v>0</v>
      </c>
      <c r="H210" s="384"/>
      <c r="I210" s="384"/>
      <c r="J210" s="384"/>
      <c r="K210" s="384"/>
      <c r="L210" s="384"/>
      <c r="M210" s="384"/>
      <c r="N210" s="384"/>
      <c r="O210" s="384"/>
      <c r="P210" s="384"/>
      <c r="Q210" s="384"/>
      <c r="R210" s="384"/>
      <c r="S210" s="384"/>
      <c r="T210" s="384"/>
      <c r="U210" s="384"/>
      <c r="V210" s="384"/>
      <c r="W210" s="384"/>
      <c r="X210" s="384"/>
      <c r="Y210" s="384"/>
      <c r="Z210" s="384"/>
      <c r="AA210" s="384"/>
      <c r="AB210" s="384"/>
      <c r="AC210" s="384"/>
      <c r="AD210" s="384"/>
      <c r="AE210" s="384"/>
      <c r="AF210" s="384"/>
      <c r="AG210" s="384"/>
      <c r="AH210" s="384"/>
      <c r="AI210" s="384"/>
      <c r="AJ210" s="384"/>
      <c r="AK210" s="384"/>
      <c r="AL210" s="384"/>
      <c r="AM210" s="384"/>
      <c r="AN210" s="358"/>
      <c r="AO210" s="446"/>
      <c r="AU210" s="384"/>
      <c r="AV210" s="384"/>
    </row>
    <row r="211" spans="1:48" ht="14.45" customHeight="1" x14ac:dyDescent="0.2">
      <c r="A211" s="434"/>
      <c r="B211" s="417"/>
      <c r="C211" s="144"/>
      <c r="D211" s="420"/>
      <c r="E211" s="465"/>
      <c r="F211" s="142" t="s">
        <v>1252</v>
      </c>
      <c r="G211" s="99">
        <v>0</v>
      </c>
      <c r="H211" s="384"/>
      <c r="I211" s="384"/>
      <c r="J211" s="384"/>
      <c r="K211" s="384"/>
      <c r="L211" s="384"/>
      <c r="M211" s="384"/>
      <c r="N211" s="384"/>
      <c r="O211" s="384"/>
      <c r="P211" s="384"/>
      <c r="Q211" s="384"/>
      <c r="R211" s="384"/>
      <c r="S211" s="384"/>
      <c r="T211" s="384"/>
      <c r="U211" s="384"/>
      <c r="V211" s="384"/>
      <c r="W211" s="384"/>
      <c r="X211" s="384"/>
      <c r="Y211" s="384"/>
      <c r="Z211" s="384"/>
      <c r="AA211" s="384"/>
      <c r="AB211" s="384"/>
      <c r="AC211" s="384"/>
      <c r="AD211" s="384"/>
      <c r="AE211" s="384"/>
      <c r="AF211" s="384"/>
      <c r="AG211" s="384"/>
      <c r="AH211" s="384"/>
      <c r="AI211" s="384"/>
      <c r="AJ211" s="384"/>
      <c r="AK211" s="384"/>
      <c r="AL211" s="384"/>
      <c r="AM211" s="384"/>
      <c r="AN211" s="358"/>
      <c r="AO211" s="446"/>
      <c r="AU211" s="384"/>
      <c r="AV211" s="384"/>
    </row>
    <row r="212" spans="1:48" ht="14.45" customHeight="1" x14ac:dyDescent="0.2">
      <c r="A212" s="434"/>
      <c r="B212" s="417"/>
      <c r="C212" s="144"/>
      <c r="D212" s="420"/>
      <c r="E212" s="465"/>
      <c r="F212" s="142" t="s">
        <v>1253</v>
      </c>
      <c r="G212" s="99">
        <v>0</v>
      </c>
      <c r="H212" s="384"/>
      <c r="I212" s="384"/>
      <c r="J212" s="384"/>
      <c r="K212" s="384"/>
      <c r="L212" s="384"/>
      <c r="M212" s="384"/>
      <c r="N212" s="384"/>
      <c r="O212" s="384"/>
      <c r="P212" s="384"/>
      <c r="Q212" s="384"/>
      <c r="R212" s="384"/>
      <c r="S212" s="384"/>
      <c r="T212" s="384"/>
      <c r="U212" s="384"/>
      <c r="V212" s="384"/>
      <c r="W212" s="384"/>
      <c r="X212" s="384"/>
      <c r="Y212" s="384"/>
      <c r="Z212" s="384"/>
      <c r="AA212" s="384"/>
      <c r="AB212" s="384"/>
      <c r="AC212" s="384"/>
      <c r="AD212" s="384"/>
      <c r="AE212" s="384"/>
      <c r="AF212" s="384"/>
      <c r="AG212" s="384"/>
      <c r="AH212" s="384"/>
      <c r="AI212" s="384"/>
      <c r="AJ212" s="384"/>
      <c r="AK212" s="384"/>
      <c r="AL212" s="384"/>
      <c r="AM212" s="384"/>
      <c r="AN212" s="358"/>
      <c r="AO212" s="446"/>
      <c r="AU212" s="384"/>
      <c r="AV212" s="384"/>
    </row>
    <row r="213" spans="1:48" ht="14.45" customHeight="1" x14ac:dyDescent="0.2">
      <c r="A213" s="434"/>
      <c r="B213" s="417"/>
      <c r="C213" s="144"/>
      <c r="D213" s="420"/>
      <c r="E213" s="465"/>
      <c r="F213" s="142" t="s">
        <v>1254</v>
      </c>
      <c r="G213" s="99">
        <v>0</v>
      </c>
      <c r="H213" s="384"/>
      <c r="I213" s="384"/>
      <c r="J213" s="384"/>
      <c r="K213" s="384"/>
      <c r="L213" s="384"/>
      <c r="M213" s="384"/>
      <c r="N213" s="384"/>
      <c r="O213" s="384"/>
      <c r="P213" s="384"/>
      <c r="Q213" s="384"/>
      <c r="R213" s="384"/>
      <c r="S213" s="384"/>
      <c r="T213" s="384"/>
      <c r="U213" s="384"/>
      <c r="V213" s="384"/>
      <c r="W213" s="384"/>
      <c r="X213" s="384"/>
      <c r="Y213" s="384"/>
      <c r="Z213" s="384"/>
      <c r="AA213" s="384"/>
      <c r="AB213" s="384"/>
      <c r="AC213" s="384"/>
      <c r="AD213" s="384"/>
      <c r="AE213" s="384"/>
      <c r="AF213" s="384"/>
      <c r="AG213" s="384"/>
      <c r="AH213" s="384"/>
      <c r="AI213" s="384"/>
      <c r="AJ213" s="384"/>
      <c r="AK213" s="384"/>
      <c r="AL213" s="384"/>
      <c r="AM213" s="384"/>
      <c r="AN213" s="358"/>
      <c r="AO213" s="446"/>
      <c r="AU213" s="384"/>
      <c r="AV213" s="384"/>
    </row>
    <row r="214" spans="1:48" ht="14.45" customHeight="1" x14ac:dyDescent="0.2">
      <c r="A214" s="434"/>
      <c r="B214" s="417"/>
      <c r="C214" s="144"/>
      <c r="D214" s="420"/>
      <c r="E214" s="465"/>
      <c r="F214" s="142" t="s">
        <v>1255</v>
      </c>
      <c r="G214" s="99">
        <v>0</v>
      </c>
      <c r="H214" s="384"/>
      <c r="I214" s="384"/>
      <c r="J214" s="384"/>
      <c r="K214" s="384"/>
      <c r="L214" s="384"/>
      <c r="M214" s="384"/>
      <c r="N214" s="384"/>
      <c r="O214" s="384"/>
      <c r="P214" s="384"/>
      <c r="Q214" s="384"/>
      <c r="R214" s="384"/>
      <c r="S214" s="384"/>
      <c r="T214" s="384"/>
      <c r="U214" s="384"/>
      <c r="V214" s="384"/>
      <c r="W214" s="384"/>
      <c r="X214" s="384"/>
      <c r="Y214" s="384"/>
      <c r="Z214" s="384"/>
      <c r="AA214" s="384"/>
      <c r="AB214" s="384"/>
      <c r="AC214" s="384"/>
      <c r="AD214" s="384"/>
      <c r="AE214" s="384"/>
      <c r="AF214" s="384"/>
      <c r="AG214" s="384"/>
      <c r="AH214" s="384"/>
      <c r="AI214" s="384"/>
      <c r="AJ214" s="384"/>
      <c r="AK214" s="384"/>
      <c r="AL214" s="384"/>
      <c r="AM214" s="384"/>
      <c r="AN214" s="358"/>
      <c r="AO214" s="446"/>
      <c r="AU214" s="384"/>
      <c r="AV214" s="384"/>
    </row>
    <row r="215" spans="1:48" ht="14.45" customHeight="1" x14ac:dyDescent="0.2">
      <c r="A215" s="434"/>
      <c r="B215" s="417"/>
      <c r="C215" s="144"/>
      <c r="D215" s="420"/>
      <c r="E215" s="465"/>
      <c r="F215" s="142" t="s">
        <v>1256</v>
      </c>
      <c r="G215" s="99">
        <v>0</v>
      </c>
      <c r="H215" s="384"/>
      <c r="I215" s="384"/>
      <c r="J215" s="384"/>
      <c r="K215" s="384"/>
      <c r="L215" s="384"/>
      <c r="M215" s="384"/>
      <c r="N215" s="384"/>
      <c r="O215" s="384"/>
      <c r="P215" s="384"/>
      <c r="Q215" s="384"/>
      <c r="R215" s="384"/>
      <c r="S215" s="384"/>
      <c r="T215" s="384"/>
      <c r="U215" s="384"/>
      <c r="V215" s="384"/>
      <c r="W215" s="384"/>
      <c r="X215" s="384"/>
      <c r="Y215" s="384"/>
      <c r="Z215" s="384"/>
      <c r="AA215" s="384"/>
      <c r="AB215" s="384"/>
      <c r="AC215" s="384"/>
      <c r="AD215" s="384"/>
      <c r="AE215" s="384"/>
      <c r="AF215" s="384"/>
      <c r="AG215" s="384"/>
      <c r="AH215" s="384"/>
      <c r="AI215" s="384"/>
      <c r="AJ215" s="384"/>
      <c r="AK215" s="384"/>
      <c r="AL215" s="384"/>
      <c r="AM215" s="384"/>
      <c r="AN215" s="358"/>
      <c r="AO215" s="446"/>
      <c r="AU215" s="384"/>
      <c r="AV215" s="384"/>
    </row>
    <row r="216" spans="1:48" ht="14.45" customHeight="1" x14ac:dyDescent="0.2">
      <c r="A216" s="434"/>
      <c r="B216" s="417"/>
      <c r="C216" s="144"/>
      <c r="D216" s="420"/>
      <c r="E216" s="465"/>
      <c r="F216" s="142" t="s">
        <v>1257</v>
      </c>
      <c r="G216" s="99">
        <v>0</v>
      </c>
      <c r="H216" s="384"/>
      <c r="I216" s="384"/>
      <c r="J216" s="384"/>
      <c r="K216" s="384"/>
      <c r="L216" s="384"/>
      <c r="M216" s="384"/>
      <c r="N216" s="384"/>
      <c r="O216" s="384"/>
      <c r="P216" s="384"/>
      <c r="Q216" s="384"/>
      <c r="R216" s="384"/>
      <c r="S216" s="384"/>
      <c r="T216" s="384"/>
      <c r="U216" s="384"/>
      <c r="V216" s="384"/>
      <c r="W216" s="384"/>
      <c r="X216" s="384"/>
      <c r="Y216" s="384"/>
      <c r="Z216" s="384"/>
      <c r="AA216" s="384"/>
      <c r="AB216" s="384"/>
      <c r="AC216" s="384"/>
      <c r="AD216" s="384"/>
      <c r="AE216" s="384"/>
      <c r="AF216" s="384"/>
      <c r="AG216" s="384"/>
      <c r="AH216" s="384"/>
      <c r="AI216" s="384"/>
      <c r="AJ216" s="384"/>
      <c r="AK216" s="384"/>
      <c r="AL216" s="384"/>
      <c r="AM216" s="384"/>
      <c r="AN216" s="358"/>
      <c r="AO216" s="446"/>
      <c r="AU216" s="384"/>
      <c r="AV216" s="384"/>
    </row>
    <row r="217" spans="1:48" ht="14.45" customHeight="1" x14ac:dyDescent="0.2">
      <c r="A217" s="434"/>
      <c r="B217" s="417"/>
      <c r="C217" s="144"/>
      <c r="D217" s="420"/>
      <c r="E217" s="465"/>
      <c r="F217" s="142" t="s">
        <v>1258</v>
      </c>
      <c r="G217" s="99">
        <v>0</v>
      </c>
      <c r="H217" s="384"/>
      <c r="I217" s="384"/>
      <c r="J217" s="384"/>
      <c r="K217" s="384"/>
      <c r="L217" s="384"/>
      <c r="M217" s="384"/>
      <c r="N217" s="384"/>
      <c r="O217" s="384"/>
      <c r="P217" s="384"/>
      <c r="Q217" s="384"/>
      <c r="R217" s="384"/>
      <c r="S217" s="384"/>
      <c r="T217" s="384"/>
      <c r="U217" s="384"/>
      <c r="V217" s="384"/>
      <c r="W217" s="384"/>
      <c r="X217" s="384"/>
      <c r="Y217" s="384"/>
      <c r="Z217" s="384"/>
      <c r="AA217" s="384"/>
      <c r="AB217" s="384"/>
      <c r="AC217" s="384"/>
      <c r="AD217" s="384"/>
      <c r="AE217" s="384"/>
      <c r="AF217" s="384"/>
      <c r="AG217" s="384"/>
      <c r="AH217" s="384"/>
      <c r="AI217" s="384"/>
      <c r="AJ217" s="384"/>
      <c r="AK217" s="384"/>
      <c r="AL217" s="384"/>
      <c r="AM217" s="384"/>
      <c r="AN217" s="358"/>
      <c r="AO217" s="446"/>
      <c r="AU217" s="384"/>
      <c r="AV217" s="384"/>
    </row>
    <row r="218" spans="1:48" ht="14.45" customHeight="1" x14ac:dyDescent="0.2">
      <c r="A218" s="434"/>
      <c r="B218" s="417"/>
      <c r="C218" s="144"/>
      <c r="D218" s="420"/>
      <c r="E218" s="465"/>
      <c r="F218" s="142" t="s">
        <v>1259</v>
      </c>
      <c r="G218" s="99">
        <v>0</v>
      </c>
      <c r="H218" s="384"/>
      <c r="I218" s="384"/>
      <c r="J218" s="384"/>
      <c r="K218" s="384"/>
      <c r="L218" s="384"/>
      <c r="M218" s="384"/>
      <c r="N218" s="384"/>
      <c r="O218" s="384"/>
      <c r="P218" s="384"/>
      <c r="Q218" s="384"/>
      <c r="R218" s="384"/>
      <c r="S218" s="384"/>
      <c r="T218" s="384"/>
      <c r="U218" s="384"/>
      <c r="V218" s="384"/>
      <c r="W218" s="384"/>
      <c r="X218" s="384"/>
      <c r="Y218" s="384"/>
      <c r="Z218" s="384"/>
      <c r="AA218" s="384"/>
      <c r="AB218" s="384"/>
      <c r="AC218" s="384"/>
      <c r="AD218" s="384"/>
      <c r="AE218" s="384"/>
      <c r="AF218" s="384"/>
      <c r="AG218" s="384"/>
      <c r="AH218" s="384"/>
      <c r="AI218" s="384"/>
      <c r="AJ218" s="384"/>
      <c r="AK218" s="384"/>
      <c r="AL218" s="384"/>
      <c r="AM218" s="384"/>
      <c r="AN218" s="358"/>
      <c r="AO218" s="446"/>
      <c r="AU218" s="384"/>
      <c r="AV218" s="384"/>
    </row>
    <row r="219" spans="1:48" ht="14.45" customHeight="1" x14ac:dyDescent="0.2">
      <c r="A219" s="434"/>
      <c r="B219" s="417"/>
      <c r="C219" s="144"/>
      <c r="D219" s="420"/>
      <c r="E219" s="465"/>
      <c r="F219" s="142" t="s">
        <v>1260</v>
      </c>
      <c r="G219" s="99">
        <v>0</v>
      </c>
      <c r="H219" s="384"/>
      <c r="I219" s="384"/>
      <c r="J219" s="384"/>
      <c r="K219" s="384"/>
      <c r="L219" s="384"/>
      <c r="M219" s="384"/>
      <c r="N219" s="384"/>
      <c r="O219" s="384"/>
      <c r="P219" s="384"/>
      <c r="Q219" s="384"/>
      <c r="R219" s="384"/>
      <c r="S219" s="384"/>
      <c r="T219" s="384"/>
      <c r="U219" s="384"/>
      <c r="V219" s="384"/>
      <c r="W219" s="384"/>
      <c r="X219" s="384"/>
      <c r="Y219" s="384"/>
      <c r="Z219" s="384"/>
      <c r="AA219" s="384"/>
      <c r="AB219" s="384"/>
      <c r="AC219" s="384"/>
      <c r="AD219" s="384"/>
      <c r="AE219" s="384"/>
      <c r="AF219" s="384"/>
      <c r="AG219" s="384"/>
      <c r="AH219" s="384"/>
      <c r="AI219" s="384"/>
      <c r="AJ219" s="384"/>
      <c r="AK219" s="384"/>
      <c r="AL219" s="384"/>
      <c r="AM219" s="384"/>
      <c r="AN219" s="358"/>
      <c r="AO219" s="446"/>
      <c r="AU219" s="384"/>
      <c r="AV219" s="384"/>
    </row>
    <row r="220" spans="1:48" ht="14.45" customHeight="1" x14ac:dyDescent="0.2">
      <c r="A220" s="434"/>
      <c r="B220" s="417"/>
      <c r="C220" s="144"/>
      <c r="D220" s="420"/>
      <c r="E220" s="465"/>
      <c r="F220" s="142" t="s">
        <v>1261</v>
      </c>
      <c r="G220" s="99">
        <v>0</v>
      </c>
      <c r="H220" s="384"/>
      <c r="I220" s="384"/>
      <c r="J220" s="384"/>
      <c r="K220" s="384"/>
      <c r="L220" s="384"/>
      <c r="M220" s="384"/>
      <c r="N220" s="384"/>
      <c r="O220" s="384"/>
      <c r="P220" s="384"/>
      <c r="Q220" s="384"/>
      <c r="R220" s="384"/>
      <c r="S220" s="384"/>
      <c r="T220" s="384"/>
      <c r="U220" s="384"/>
      <c r="V220" s="384"/>
      <c r="W220" s="384"/>
      <c r="X220" s="384"/>
      <c r="Y220" s="384"/>
      <c r="Z220" s="384"/>
      <c r="AA220" s="384"/>
      <c r="AB220" s="384"/>
      <c r="AC220" s="384"/>
      <c r="AD220" s="384"/>
      <c r="AE220" s="384"/>
      <c r="AF220" s="384"/>
      <c r="AG220" s="384"/>
      <c r="AH220" s="384"/>
      <c r="AI220" s="384"/>
      <c r="AJ220" s="384"/>
      <c r="AK220" s="384"/>
      <c r="AL220" s="384"/>
      <c r="AM220" s="384"/>
      <c r="AN220" s="358"/>
      <c r="AO220" s="446"/>
      <c r="AU220" s="384"/>
      <c r="AV220" s="384"/>
    </row>
    <row r="221" spans="1:48" ht="14.45" customHeight="1" x14ac:dyDescent="0.2">
      <c r="A221" s="434"/>
      <c r="B221" s="417"/>
      <c r="C221" s="144"/>
      <c r="D221" s="420"/>
      <c r="E221" s="465"/>
      <c r="F221" s="142" t="s">
        <v>1262</v>
      </c>
      <c r="G221" s="99">
        <v>0</v>
      </c>
      <c r="H221" s="384"/>
      <c r="I221" s="384"/>
      <c r="J221" s="384"/>
      <c r="K221" s="384"/>
      <c r="L221" s="384"/>
      <c r="M221" s="384"/>
      <c r="N221" s="384"/>
      <c r="O221" s="384"/>
      <c r="P221" s="384"/>
      <c r="Q221" s="384"/>
      <c r="R221" s="384"/>
      <c r="S221" s="384"/>
      <c r="T221" s="384"/>
      <c r="U221" s="384"/>
      <c r="V221" s="384"/>
      <c r="W221" s="384"/>
      <c r="X221" s="384"/>
      <c r="Y221" s="384"/>
      <c r="Z221" s="384"/>
      <c r="AA221" s="384"/>
      <c r="AB221" s="384"/>
      <c r="AC221" s="384"/>
      <c r="AD221" s="384"/>
      <c r="AE221" s="384"/>
      <c r="AF221" s="384"/>
      <c r="AG221" s="384"/>
      <c r="AH221" s="384"/>
      <c r="AI221" s="384"/>
      <c r="AJ221" s="384"/>
      <c r="AK221" s="384"/>
      <c r="AL221" s="384"/>
      <c r="AM221" s="384"/>
      <c r="AN221" s="358"/>
      <c r="AO221" s="446"/>
      <c r="AU221" s="384"/>
      <c r="AV221" s="384"/>
    </row>
    <row r="222" spans="1:48" ht="14.45" customHeight="1" x14ac:dyDescent="0.2">
      <c r="A222" s="434"/>
      <c r="B222" s="417"/>
      <c r="C222" s="144"/>
      <c r="D222" s="420"/>
      <c r="E222" s="465"/>
      <c r="F222" s="142" t="s">
        <v>1263</v>
      </c>
      <c r="G222" s="99">
        <v>0</v>
      </c>
      <c r="H222" s="384"/>
      <c r="I222" s="384"/>
      <c r="J222" s="384"/>
      <c r="K222" s="384"/>
      <c r="L222" s="384"/>
      <c r="M222" s="384"/>
      <c r="N222" s="384"/>
      <c r="O222" s="384"/>
      <c r="P222" s="384"/>
      <c r="Q222" s="384"/>
      <c r="R222" s="384"/>
      <c r="S222" s="384"/>
      <c r="T222" s="384"/>
      <c r="U222" s="384"/>
      <c r="V222" s="384"/>
      <c r="W222" s="384"/>
      <c r="X222" s="384"/>
      <c r="Y222" s="384"/>
      <c r="Z222" s="384"/>
      <c r="AA222" s="384"/>
      <c r="AB222" s="384"/>
      <c r="AC222" s="384"/>
      <c r="AD222" s="384"/>
      <c r="AE222" s="384"/>
      <c r="AF222" s="384"/>
      <c r="AG222" s="384"/>
      <c r="AH222" s="384"/>
      <c r="AI222" s="384"/>
      <c r="AJ222" s="384"/>
      <c r="AK222" s="384"/>
      <c r="AL222" s="384"/>
      <c r="AM222" s="384"/>
      <c r="AN222" s="358"/>
      <c r="AO222" s="446"/>
      <c r="AU222" s="384"/>
      <c r="AV222" s="384"/>
    </row>
    <row r="223" spans="1:48" ht="14.45" customHeight="1" x14ac:dyDescent="0.2">
      <c r="A223" s="434"/>
      <c r="B223" s="417"/>
      <c r="C223" s="144"/>
      <c r="D223" s="420"/>
      <c r="E223" s="465"/>
      <c r="F223" s="142" t="s">
        <v>1264</v>
      </c>
      <c r="G223" s="99">
        <v>0</v>
      </c>
      <c r="H223" s="384"/>
      <c r="I223" s="384"/>
      <c r="J223" s="384"/>
      <c r="K223" s="384"/>
      <c r="L223" s="384"/>
      <c r="M223" s="384"/>
      <c r="N223" s="384"/>
      <c r="O223" s="384"/>
      <c r="P223" s="384"/>
      <c r="Q223" s="384"/>
      <c r="R223" s="384"/>
      <c r="S223" s="384"/>
      <c r="T223" s="384"/>
      <c r="U223" s="384"/>
      <c r="V223" s="384"/>
      <c r="W223" s="384"/>
      <c r="X223" s="384"/>
      <c r="Y223" s="384"/>
      <c r="Z223" s="384"/>
      <c r="AA223" s="384"/>
      <c r="AB223" s="384"/>
      <c r="AC223" s="384"/>
      <c r="AD223" s="384"/>
      <c r="AE223" s="384"/>
      <c r="AF223" s="384"/>
      <c r="AG223" s="384"/>
      <c r="AH223" s="384"/>
      <c r="AI223" s="384"/>
      <c r="AJ223" s="384"/>
      <c r="AK223" s="384"/>
      <c r="AL223" s="384"/>
      <c r="AM223" s="384"/>
      <c r="AN223" s="358"/>
      <c r="AO223" s="446"/>
      <c r="AU223" s="384"/>
      <c r="AV223" s="384"/>
    </row>
    <row r="224" spans="1:48" ht="14.45" customHeight="1" x14ac:dyDescent="0.2">
      <c r="A224" s="434"/>
      <c r="B224" s="417"/>
      <c r="C224" s="144"/>
      <c r="D224" s="420"/>
      <c r="E224" s="465"/>
      <c r="F224" s="142" t="s">
        <v>1265</v>
      </c>
      <c r="G224" s="99">
        <v>0</v>
      </c>
      <c r="H224" s="384"/>
      <c r="I224" s="384"/>
      <c r="J224" s="384"/>
      <c r="K224" s="384"/>
      <c r="L224" s="384"/>
      <c r="M224" s="384"/>
      <c r="N224" s="384"/>
      <c r="O224" s="384"/>
      <c r="P224" s="384"/>
      <c r="Q224" s="384"/>
      <c r="R224" s="384"/>
      <c r="S224" s="384"/>
      <c r="T224" s="384"/>
      <c r="U224" s="384"/>
      <c r="V224" s="384"/>
      <c r="W224" s="384"/>
      <c r="X224" s="384"/>
      <c r="Y224" s="384"/>
      <c r="Z224" s="384"/>
      <c r="AA224" s="384"/>
      <c r="AB224" s="384"/>
      <c r="AC224" s="384"/>
      <c r="AD224" s="384"/>
      <c r="AE224" s="384"/>
      <c r="AF224" s="384"/>
      <c r="AG224" s="384"/>
      <c r="AH224" s="384"/>
      <c r="AI224" s="384"/>
      <c r="AJ224" s="384"/>
      <c r="AK224" s="384"/>
      <c r="AL224" s="384"/>
      <c r="AM224" s="384"/>
      <c r="AN224" s="358"/>
      <c r="AO224" s="446"/>
      <c r="AU224" s="384"/>
      <c r="AV224" s="384"/>
    </row>
    <row r="225" spans="1:48" ht="14.45" customHeight="1" x14ac:dyDescent="0.2">
      <c r="A225" s="434"/>
      <c r="B225" s="417"/>
      <c r="C225" s="144"/>
      <c r="D225" s="420"/>
      <c r="E225" s="465"/>
      <c r="F225" s="142" t="s">
        <v>1266</v>
      </c>
      <c r="G225" s="99">
        <v>396</v>
      </c>
      <c r="H225" s="384"/>
      <c r="I225" s="384"/>
      <c r="J225" s="384"/>
      <c r="K225" s="384"/>
      <c r="L225" s="384"/>
      <c r="M225" s="384"/>
      <c r="N225" s="384"/>
      <c r="O225" s="384"/>
      <c r="P225" s="384"/>
      <c r="Q225" s="384"/>
      <c r="R225" s="384"/>
      <c r="S225" s="384"/>
      <c r="T225" s="384"/>
      <c r="U225" s="384"/>
      <c r="V225" s="384"/>
      <c r="W225" s="384"/>
      <c r="X225" s="384"/>
      <c r="Y225" s="384"/>
      <c r="Z225" s="384"/>
      <c r="AA225" s="384"/>
      <c r="AB225" s="384"/>
      <c r="AC225" s="384"/>
      <c r="AD225" s="384"/>
      <c r="AE225" s="384"/>
      <c r="AF225" s="384"/>
      <c r="AG225" s="384"/>
      <c r="AH225" s="384"/>
      <c r="AI225" s="384"/>
      <c r="AJ225" s="384"/>
      <c r="AK225" s="384"/>
      <c r="AL225" s="384"/>
      <c r="AM225" s="384"/>
      <c r="AN225" s="358"/>
      <c r="AO225" s="446"/>
      <c r="AU225" s="384"/>
      <c r="AV225" s="384"/>
    </row>
    <row r="226" spans="1:48" ht="14.45" customHeight="1" x14ac:dyDescent="0.2">
      <c r="A226" s="434"/>
      <c r="B226" s="417"/>
      <c r="C226" s="144"/>
      <c r="D226" s="420"/>
      <c r="E226" s="465"/>
      <c r="F226" s="142" t="s">
        <v>1267</v>
      </c>
      <c r="G226" s="99">
        <v>0</v>
      </c>
      <c r="H226" s="384"/>
      <c r="I226" s="384"/>
      <c r="J226" s="384"/>
      <c r="K226" s="384"/>
      <c r="L226" s="384"/>
      <c r="M226" s="384"/>
      <c r="N226" s="384"/>
      <c r="O226" s="384"/>
      <c r="P226" s="384"/>
      <c r="Q226" s="384"/>
      <c r="R226" s="384"/>
      <c r="S226" s="384"/>
      <c r="T226" s="384"/>
      <c r="U226" s="384"/>
      <c r="V226" s="384"/>
      <c r="W226" s="384"/>
      <c r="X226" s="384"/>
      <c r="Y226" s="384"/>
      <c r="Z226" s="384"/>
      <c r="AA226" s="384"/>
      <c r="AB226" s="384"/>
      <c r="AC226" s="384"/>
      <c r="AD226" s="384"/>
      <c r="AE226" s="384"/>
      <c r="AF226" s="384"/>
      <c r="AG226" s="384"/>
      <c r="AH226" s="384"/>
      <c r="AI226" s="384"/>
      <c r="AJ226" s="384"/>
      <c r="AK226" s="384"/>
      <c r="AL226" s="384"/>
      <c r="AM226" s="384"/>
      <c r="AN226" s="358"/>
      <c r="AO226" s="446"/>
      <c r="AU226" s="384"/>
      <c r="AV226" s="384"/>
    </row>
    <row r="227" spans="1:48" ht="14.45" customHeight="1" x14ac:dyDescent="0.2">
      <c r="A227" s="434"/>
      <c r="B227" s="417"/>
      <c r="C227" s="144"/>
      <c r="D227" s="420"/>
      <c r="E227" s="465"/>
      <c r="F227" s="142" t="s">
        <v>1268</v>
      </c>
      <c r="G227" s="99">
        <v>0</v>
      </c>
      <c r="H227" s="384"/>
      <c r="I227" s="384"/>
      <c r="J227" s="384"/>
      <c r="K227" s="384"/>
      <c r="L227" s="384"/>
      <c r="M227" s="384"/>
      <c r="N227" s="384"/>
      <c r="O227" s="384"/>
      <c r="P227" s="384"/>
      <c r="Q227" s="384"/>
      <c r="R227" s="384"/>
      <c r="S227" s="384"/>
      <c r="T227" s="384"/>
      <c r="U227" s="384"/>
      <c r="V227" s="384"/>
      <c r="W227" s="384"/>
      <c r="X227" s="384"/>
      <c r="Y227" s="384"/>
      <c r="Z227" s="384"/>
      <c r="AA227" s="384"/>
      <c r="AB227" s="384"/>
      <c r="AC227" s="384"/>
      <c r="AD227" s="384"/>
      <c r="AE227" s="384"/>
      <c r="AF227" s="384"/>
      <c r="AG227" s="384"/>
      <c r="AH227" s="384"/>
      <c r="AI227" s="384"/>
      <c r="AJ227" s="384"/>
      <c r="AK227" s="384"/>
      <c r="AL227" s="384"/>
      <c r="AM227" s="384"/>
      <c r="AN227" s="358"/>
      <c r="AO227" s="446"/>
      <c r="AU227" s="384"/>
      <c r="AV227" s="384"/>
    </row>
    <row r="228" spans="1:48" ht="14.45" customHeight="1" x14ac:dyDescent="0.2">
      <c r="A228" s="434"/>
      <c r="B228" s="417"/>
      <c r="C228" s="144"/>
      <c r="D228" s="420"/>
      <c r="E228" s="465"/>
      <c r="F228" s="142" t="s">
        <v>1269</v>
      </c>
      <c r="G228" s="99">
        <v>0</v>
      </c>
      <c r="H228" s="384"/>
      <c r="I228" s="384"/>
      <c r="J228" s="384"/>
      <c r="K228" s="384"/>
      <c r="L228" s="384"/>
      <c r="M228" s="384"/>
      <c r="N228" s="384"/>
      <c r="O228" s="384"/>
      <c r="P228" s="384"/>
      <c r="Q228" s="384"/>
      <c r="R228" s="384"/>
      <c r="S228" s="384"/>
      <c r="T228" s="384"/>
      <c r="U228" s="384"/>
      <c r="V228" s="384"/>
      <c r="W228" s="384"/>
      <c r="X228" s="384"/>
      <c r="Y228" s="384"/>
      <c r="Z228" s="384"/>
      <c r="AA228" s="384"/>
      <c r="AB228" s="384"/>
      <c r="AC228" s="384"/>
      <c r="AD228" s="384"/>
      <c r="AE228" s="384"/>
      <c r="AF228" s="384"/>
      <c r="AG228" s="384"/>
      <c r="AH228" s="384"/>
      <c r="AI228" s="384"/>
      <c r="AJ228" s="384"/>
      <c r="AK228" s="384"/>
      <c r="AL228" s="384"/>
      <c r="AM228" s="384"/>
      <c r="AN228" s="358"/>
      <c r="AO228" s="446"/>
      <c r="AU228" s="384"/>
      <c r="AV228" s="384"/>
    </row>
    <row r="229" spans="1:48" ht="14.45" customHeight="1" x14ac:dyDescent="0.2">
      <c r="A229" s="434"/>
      <c r="B229" s="417"/>
      <c r="C229" s="144"/>
      <c r="D229" s="420"/>
      <c r="E229" s="465"/>
      <c r="F229" s="142" t="s">
        <v>1270</v>
      </c>
      <c r="G229" s="99">
        <v>0</v>
      </c>
      <c r="H229" s="384"/>
      <c r="I229" s="384"/>
      <c r="J229" s="384"/>
      <c r="K229" s="384"/>
      <c r="L229" s="384"/>
      <c r="M229" s="384"/>
      <c r="N229" s="384"/>
      <c r="O229" s="384"/>
      <c r="P229" s="384"/>
      <c r="Q229" s="384"/>
      <c r="R229" s="384"/>
      <c r="S229" s="384"/>
      <c r="T229" s="384"/>
      <c r="U229" s="384"/>
      <c r="V229" s="384"/>
      <c r="W229" s="384"/>
      <c r="X229" s="384"/>
      <c r="Y229" s="384"/>
      <c r="Z229" s="384"/>
      <c r="AA229" s="384"/>
      <c r="AB229" s="384"/>
      <c r="AC229" s="384"/>
      <c r="AD229" s="384"/>
      <c r="AE229" s="384"/>
      <c r="AF229" s="384"/>
      <c r="AG229" s="384"/>
      <c r="AH229" s="384"/>
      <c r="AI229" s="384"/>
      <c r="AJ229" s="384"/>
      <c r="AK229" s="384"/>
      <c r="AL229" s="384"/>
      <c r="AM229" s="384"/>
      <c r="AN229" s="358"/>
      <c r="AO229" s="446"/>
      <c r="AU229" s="384"/>
      <c r="AV229" s="384"/>
    </row>
    <row r="230" spans="1:48" ht="14.45" customHeight="1" x14ac:dyDescent="0.2">
      <c r="A230" s="434"/>
      <c r="B230" s="417"/>
      <c r="C230" s="144"/>
      <c r="D230" s="420"/>
      <c r="E230" s="465"/>
      <c r="F230" s="142" t="s">
        <v>1271</v>
      </c>
      <c r="G230" s="99">
        <v>0</v>
      </c>
      <c r="H230" s="384"/>
      <c r="I230" s="384"/>
      <c r="J230" s="384"/>
      <c r="K230" s="384"/>
      <c r="L230" s="384"/>
      <c r="M230" s="384"/>
      <c r="N230" s="384"/>
      <c r="O230" s="384"/>
      <c r="P230" s="384"/>
      <c r="Q230" s="384"/>
      <c r="R230" s="384"/>
      <c r="S230" s="384"/>
      <c r="T230" s="384"/>
      <c r="U230" s="384"/>
      <c r="V230" s="384"/>
      <c r="W230" s="384"/>
      <c r="X230" s="384"/>
      <c r="Y230" s="384"/>
      <c r="Z230" s="384"/>
      <c r="AA230" s="384"/>
      <c r="AB230" s="384"/>
      <c r="AC230" s="384"/>
      <c r="AD230" s="384"/>
      <c r="AE230" s="384"/>
      <c r="AF230" s="384"/>
      <c r="AG230" s="384"/>
      <c r="AH230" s="384"/>
      <c r="AI230" s="384"/>
      <c r="AJ230" s="384"/>
      <c r="AK230" s="384"/>
      <c r="AL230" s="384"/>
      <c r="AM230" s="384"/>
      <c r="AN230" s="358"/>
      <c r="AO230" s="446"/>
      <c r="AU230" s="384"/>
      <c r="AV230" s="384"/>
    </row>
    <row r="231" spans="1:48" ht="14.45" customHeight="1" x14ac:dyDescent="0.2">
      <c r="A231" s="434"/>
      <c r="B231" s="417"/>
      <c r="C231" s="144"/>
      <c r="D231" s="420"/>
      <c r="E231" s="465"/>
      <c r="F231" s="142" t="s">
        <v>1272</v>
      </c>
      <c r="G231" s="99">
        <v>0</v>
      </c>
      <c r="H231" s="384"/>
      <c r="I231" s="384"/>
      <c r="J231" s="384"/>
      <c r="K231" s="384"/>
      <c r="L231" s="384"/>
      <c r="M231" s="384"/>
      <c r="N231" s="384"/>
      <c r="O231" s="384"/>
      <c r="P231" s="384"/>
      <c r="Q231" s="384"/>
      <c r="R231" s="384"/>
      <c r="S231" s="384"/>
      <c r="T231" s="384"/>
      <c r="U231" s="384"/>
      <c r="V231" s="384"/>
      <c r="W231" s="384"/>
      <c r="X231" s="384"/>
      <c r="Y231" s="384"/>
      <c r="Z231" s="384"/>
      <c r="AA231" s="384"/>
      <c r="AB231" s="384"/>
      <c r="AC231" s="384"/>
      <c r="AD231" s="384"/>
      <c r="AE231" s="384"/>
      <c r="AF231" s="384"/>
      <c r="AG231" s="384"/>
      <c r="AH231" s="384"/>
      <c r="AI231" s="384"/>
      <c r="AJ231" s="384"/>
      <c r="AK231" s="384"/>
      <c r="AL231" s="384"/>
      <c r="AM231" s="384"/>
      <c r="AN231" s="358"/>
      <c r="AO231" s="446"/>
      <c r="AU231" s="384"/>
      <c r="AV231" s="384"/>
    </row>
    <row r="232" spans="1:48" ht="14.45" customHeight="1" x14ac:dyDescent="0.2">
      <c r="A232" s="434"/>
      <c r="B232" s="417"/>
      <c r="C232" s="144"/>
      <c r="D232" s="420"/>
      <c r="E232" s="465"/>
      <c r="F232" s="142" t="s">
        <v>1273</v>
      </c>
      <c r="G232" s="99">
        <v>0</v>
      </c>
      <c r="H232" s="384"/>
      <c r="I232" s="384"/>
      <c r="J232" s="384"/>
      <c r="K232" s="384"/>
      <c r="L232" s="384"/>
      <c r="M232" s="384"/>
      <c r="N232" s="384"/>
      <c r="O232" s="384"/>
      <c r="P232" s="384"/>
      <c r="Q232" s="384"/>
      <c r="R232" s="384"/>
      <c r="S232" s="384"/>
      <c r="T232" s="384"/>
      <c r="U232" s="384"/>
      <c r="V232" s="384"/>
      <c r="W232" s="384"/>
      <c r="X232" s="384"/>
      <c r="Y232" s="384"/>
      <c r="Z232" s="384"/>
      <c r="AA232" s="384"/>
      <c r="AB232" s="384"/>
      <c r="AC232" s="384"/>
      <c r="AD232" s="384"/>
      <c r="AE232" s="384"/>
      <c r="AF232" s="384"/>
      <c r="AG232" s="384"/>
      <c r="AH232" s="384"/>
      <c r="AI232" s="384"/>
      <c r="AJ232" s="384"/>
      <c r="AK232" s="384"/>
      <c r="AL232" s="384"/>
      <c r="AM232" s="384"/>
      <c r="AN232" s="358"/>
      <c r="AO232" s="446"/>
      <c r="AU232" s="384"/>
      <c r="AV232" s="384"/>
    </row>
    <row r="233" spans="1:48" ht="14.45" customHeight="1" x14ac:dyDescent="0.2">
      <c r="A233" s="434"/>
      <c r="B233" s="417"/>
      <c r="C233" s="144"/>
      <c r="D233" s="420"/>
      <c r="E233" s="465"/>
      <c r="F233" s="142" t="s">
        <v>1274</v>
      </c>
      <c r="G233" s="99">
        <v>0</v>
      </c>
      <c r="H233" s="384"/>
      <c r="I233" s="384"/>
      <c r="J233" s="384"/>
      <c r="K233" s="384"/>
      <c r="L233" s="384"/>
      <c r="M233" s="384"/>
      <c r="N233" s="384"/>
      <c r="O233" s="384"/>
      <c r="P233" s="384"/>
      <c r="Q233" s="384"/>
      <c r="R233" s="384"/>
      <c r="S233" s="384"/>
      <c r="T233" s="384"/>
      <c r="U233" s="384"/>
      <c r="V233" s="384"/>
      <c r="W233" s="384"/>
      <c r="X233" s="384"/>
      <c r="Y233" s="384"/>
      <c r="Z233" s="384"/>
      <c r="AA233" s="384"/>
      <c r="AB233" s="384"/>
      <c r="AC233" s="384"/>
      <c r="AD233" s="384"/>
      <c r="AE233" s="384"/>
      <c r="AF233" s="384"/>
      <c r="AG233" s="384"/>
      <c r="AH233" s="384"/>
      <c r="AI233" s="384"/>
      <c r="AJ233" s="384"/>
      <c r="AK233" s="384"/>
      <c r="AL233" s="384"/>
      <c r="AM233" s="384"/>
      <c r="AN233" s="358"/>
      <c r="AO233" s="446"/>
      <c r="AU233" s="384"/>
      <c r="AV233" s="384"/>
    </row>
    <row r="234" spans="1:48" ht="14.45" customHeight="1" x14ac:dyDescent="0.2">
      <c r="A234" s="434"/>
      <c r="B234" s="417"/>
      <c r="C234" s="144"/>
      <c r="D234" s="420"/>
      <c r="E234" s="465"/>
      <c r="F234" s="142" t="s">
        <v>1275</v>
      </c>
      <c r="G234" s="99">
        <v>0</v>
      </c>
      <c r="H234" s="384"/>
      <c r="I234" s="384"/>
      <c r="J234" s="384"/>
      <c r="K234" s="384"/>
      <c r="L234" s="384"/>
      <c r="M234" s="384"/>
      <c r="N234" s="384"/>
      <c r="O234" s="384"/>
      <c r="P234" s="384"/>
      <c r="Q234" s="384"/>
      <c r="R234" s="384"/>
      <c r="S234" s="384"/>
      <c r="T234" s="384"/>
      <c r="U234" s="384"/>
      <c r="V234" s="384"/>
      <c r="W234" s="384"/>
      <c r="X234" s="384"/>
      <c r="Y234" s="384"/>
      <c r="Z234" s="384"/>
      <c r="AA234" s="384"/>
      <c r="AB234" s="384"/>
      <c r="AC234" s="384"/>
      <c r="AD234" s="384"/>
      <c r="AE234" s="384"/>
      <c r="AF234" s="384"/>
      <c r="AG234" s="384"/>
      <c r="AH234" s="384"/>
      <c r="AI234" s="384"/>
      <c r="AJ234" s="384"/>
      <c r="AK234" s="384"/>
      <c r="AL234" s="384"/>
      <c r="AM234" s="384"/>
      <c r="AN234" s="358"/>
      <c r="AO234" s="446"/>
      <c r="AU234" s="384"/>
      <c r="AV234" s="384"/>
    </row>
    <row r="235" spans="1:48" ht="14.45" customHeight="1" x14ac:dyDescent="0.2">
      <c r="A235" s="434"/>
      <c r="B235" s="417"/>
      <c r="C235" s="144"/>
      <c r="D235" s="420"/>
      <c r="E235" s="465"/>
      <c r="F235" s="142" t="s">
        <v>1276</v>
      </c>
      <c r="G235" s="99">
        <v>0</v>
      </c>
      <c r="H235" s="384"/>
      <c r="I235" s="384"/>
      <c r="J235" s="384"/>
      <c r="K235" s="384"/>
      <c r="L235" s="384"/>
      <c r="M235" s="384"/>
      <c r="N235" s="384"/>
      <c r="O235" s="384"/>
      <c r="P235" s="384"/>
      <c r="Q235" s="384"/>
      <c r="R235" s="384"/>
      <c r="S235" s="384"/>
      <c r="T235" s="384"/>
      <c r="U235" s="384"/>
      <c r="V235" s="384"/>
      <c r="W235" s="384"/>
      <c r="X235" s="384"/>
      <c r="Y235" s="384"/>
      <c r="Z235" s="384"/>
      <c r="AA235" s="384"/>
      <c r="AB235" s="384"/>
      <c r="AC235" s="384"/>
      <c r="AD235" s="384"/>
      <c r="AE235" s="384"/>
      <c r="AF235" s="384"/>
      <c r="AG235" s="384"/>
      <c r="AH235" s="384"/>
      <c r="AI235" s="384"/>
      <c r="AJ235" s="384"/>
      <c r="AK235" s="384"/>
      <c r="AL235" s="384"/>
      <c r="AM235" s="384"/>
      <c r="AN235" s="358"/>
      <c r="AO235" s="446"/>
      <c r="AU235" s="384"/>
      <c r="AV235" s="384"/>
    </row>
    <row r="236" spans="1:48" ht="14.45" customHeight="1" x14ac:dyDescent="0.2">
      <c r="A236" s="434"/>
      <c r="B236" s="417"/>
      <c r="C236" s="144"/>
      <c r="D236" s="420"/>
      <c r="E236" s="465"/>
      <c r="F236" s="142" t="s">
        <v>1277</v>
      </c>
      <c r="G236" s="99">
        <v>0</v>
      </c>
      <c r="H236" s="384"/>
      <c r="I236" s="384"/>
      <c r="J236" s="384"/>
      <c r="K236" s="384"/>
      <c r="L236" s="384"/>
      <c r="M236" s="384"/>
      <c r="N236" s="384"/>
      <c r="O236" s="384"/>
      <c r="P236" s="384"/>
      <c r="Q236" s="384"/>
      <c r="R236" s="384"/>
      <c r="S236" s="384"/>
      <c r="T236" s="384"/>
      <c r="U236" s="384"/>
      <c r="V236" s="384"/>
      <c r="W236" s="384"/>
      <c r="X236" s="384"/>
      <c r="Y236" s="384"/>
      <c r="Z236" s="384"/>
      <c r="AA236" s="384"/>
      <c r="AB236" s="384"/>
      <c r="AC236" s="384"/>
      <c r="AD236" s="384"/>
      <c r="AE236" s="384"/>
      <c r="AF236" s="384"/>
      <c r="AG236" s="384"/>
      <c r="AH236" s="384"/>
      <c r="AI236" s="384"/>
      <c r="AJ236" s="384"/>
      <c r="AK236" s="384"/>
      <c r="AL236" s="384"/>
      <c r="AM236" s="384"/>
      <c r="AN236" s="358"/>
      <c r="AO236" s="446"/>
      <c r="AU236" s="384"/>
      <c r="AV236" s="384"/>
    </row>
    <row r="237" spans="1:48" ht="14.45" customHeight="1" x14ac:dyDescent="0.2">
      <c r="A237" s="434"/>
      <c r="B237" s="417"/>
      <c r="C237" s="144"/>
      <c r="D237" s="420"/>
      <c r="E237" s="465"/>
      <c r="F237" s="142" t="s">
        <v>1278</v>
      </c>
      <c r="G237" s="99">
        <v>5559.72</v>
      </c>
      <c r="H237" s="384"/>
      <c r="I237" s="384"/>
      <c r="J237" s="384"/>
      <c r="K237" s="384"/>
      <c r="L237" s="384"/>
      <c r="M237" s="384"/>
      <c r="N237" s="384"/>
      <c r="O237" s="384"/>
      <c r="P237" s="384"/>
      <c r="Q237" s="384"/>
      <c r="R237" s="384"/>
      <c r="S237" s="384"/>
      <c r="T237" s="384"/>
      <c r="U237" s="384"/>
      <c r="V237" s="384"/>
      <c r="W237" s="384"/>
      <c r="X237" s="384"/>
      <c r="Y237" s="384"/>
      <c r="Z237" s="384"/>
      <c r="AA237" s="384"/>
      <c r="AB237" s="384"/>
      <c r="AC237" s="384"/>
      <c r="AD237" s="384"/>
      <c r="AE237" s="384"/>
      <c r="AF237" s="384"/>
      <c r="AG237" s="384"/>
      <c r="AH237" s="384"/>
      <c r="AI237" s="384"/>
      <c r="AJ237" s="384"/>
      <c r="AK237" s="384"/>
      <c r="AL237" s="384"/>
      <c r="AM237" s="384"/>
      <c r="AN237" s="358"/>
      <c r="AO237" s="446"/>
      <c r="AU237" s="384"/>
      <c r="AV237" s="384"/>
    </row>
    <row r="238" spans="1:48" ht="14.45" customHeight="1" x14ac:dyDescent="0.2">
      <c r="A238" s="434"/>
      <c r="B238" s="417"/>
      <c r="C238" s="144"/>
      <c r="D238" s="420"/>
      <c r="E238" s="465"/>
      <c r="F238" s="142" t="s">
        <v>1279</v>
      </c>
      <c r="G238" s="99">
        <v>0</v>
      </c>
      <c r="H238" s="384"/>
      <c r="I238" s="384"/>
      <c r="J238" s="384"/>
      <c r="K238" s="384"/>
      <c r="L238" s="384"/>
      <c r="M238" s="384"/>
      <c r="N238" s="384"/>
      <c r="O238" s="384"/>
      <c r="P238" s="384"/>
      <c r="Q238" s="384"/>
      <c r="R238" s="384"/>
      <c r="S238" s="384"/>
      <c r="T238" s="384"/>
      <c r="U238" s="384"/>
      <c r="V238" s="384"/>
      <c r="W238" s="384"/>
      <c r="X238" s="384"/>
      <c r="Y238" s="384"/>
      <c r="Z238" s="384"/>
      <c r="AA238" s="384"/>
      <c r="AB238" s="384"/>
      <c r="AC238" s="384"/>
      <c r="AD238" s="384"/>
      <c r="AE238" s="384"/>
      <c r="AF238" s="384"/>
      <c r="AG238" s="384"/>
      <c r="AH238" s="384"/>
      <c r="AI238" s="384"/>
      <c r="AJ238" s="384"/>
      <c r="AK238" s="384"/>
      <c r="AL238" s="384"/>
      <c r="AM238" s="384"/>
      <c r="AN238" s="358"/>
      <c r="AO238" s="446"/>
      <c r="AU238" s="384"/>
      <c r="AV238" s="384"/>
    </row>
    <row r="239" spans="1:48" ht="14.45" customHeight="1" x14ac:dyDescent="0.2">
      <c r="A239" s="434"/>
      <c r="B239" s="417"/>
      <c r="C239" s="144"/>
      <c r="D239" s="420"/>
      <c r="E239" s="465"/>
      <c r="F239" s="142" t="s">
        <v>1280</v>
      </c>
      <c r="G239" s="99">
        <v>0</v>
      </c>
      <c r="H239" s="384"/>
      <c r="I239" s="384"/>
      <c r="J239" s="384"/>
      <c r="K239" s="384"/>
      <c r="L239" s="384"/>
      <c r="M239" s="384"/>
      <c r="N239" s="384"/>
      <c r="O239" s="384"/>
      <c r="P239" s="384"/>
      <c r="Q239" s="384"/>
      <c r="R239" s="384"/>
      <c r="S239" s="384"/>
      <c r="T239" s="384"/>
      <c r="U239" s="384"/>
      <c r="V239" s="384"/>
      <c r="W239" s="384"/>
      <c r="X239" s="384"/>
      <c r="Y239" s="384"/>
      <c r="Z239" s="384"/>
      <c r="AA239" s="384"/>
      <c r="AB239" s="384"/>
      <c r="AC239" s="384"/>
      <c r="AD239" s="384"/>
      <c r="AE239" s="384"/>
      <c r="AF239" s="384"/>
      <c r="AG239" s="384"/>
      <c r="AH239" s="384"/>
      <c r="AI239" s="384"/>
      <c r="AJ239" s="384"/>
      <c r="AK239" s="384"/>
      <c r="AL239" s="384"/>
      <c r="AM239" s="384"/>
      <c r="AN239" s="358"/>
      <c r="AO239" s="446"/>
      <c r="AU239" s="384"/>
      <c r="AV239" s="384"/>
    </row>
    <row r="240" spans="1:48" ht="14.45" customHeight="1" x14ac:dyDescent="0.2">
      <c r="A240" s="434"/>
      <c r="B240" s="417"/>
      <c r="C240" s="144"/>
      <c r="D240" s="420"/>
      <c r="E240" s="465"/>
      <c r="F240" s="142" t="s">
        <v>1281</v>
      </c>
      <c r="G240" s="99">
        <v>0</v>
      </c>
      <c r="H240" s="384"/>
      <c r="I240" s="384"/>
      <c r="J240" s="384"/>
      <c r="K240" s="384"/>
      <c r="L240" s="384"/>
      <c r="M240" s="384"/>
      <c r="N240" s="384"/>
      <c r="O240" s="384"/>
      <c r="P240" s="384"/>
      <c r="Q240" s="384"/>
      <c r="R240" s="384"/>
      <c r="S240" s="384"/>
      <c r="T240" s="384"/>
      <c r="U240" s="384"/>
      <c r="V240" s="384"/>
      <c r="W240" s="384"/>
      <c r="X240" s="384"/>
      <c r="Y240" s="384"/>
      <c r="Z240" s="384"/>
      <c r="AA240" s="384"/>
      <c r="AB240" s="384"/>
      <c r="AC240" s="384"/>
      <c r="AD240" s="384"/>
      <c r="AE240" s="384"/>
      <c r="AF240" s="384"/>
      <c r="AG240" s="384"/>
      <c r="AH240" s="384"/>
      <c r="AI240" s="384"/>
      <c r="AJ240" s="384"/>
      <c r="AK240" s="384"/>
      <c r="AL240" s="384"/>
      <c r="AM240" s="384"/>
      <c r="AN240" s="358"/>
      <c r="AO240" s="446"/>
      <c r="AU240" s="384"/>
      <c r="AV240" s="384"/>
    </row>
    <row r="241" spans="1:48" ht="14.45" customHeight="1" x14ac:dyDescent="0.2">
      <c r="A241" s="434"/>
      <c r="B241" s="417"/>
      <c r="C241" s="144"/>
      <c r="D241" s="420"/>
      <c r="E241" s="465"/>
      <c r="F241" s="142" t="s">
        <v>1282</v>
      </c>
      <c r="G241" s="99">
        <v>0</v>
      </c>
      <c r="H241" s="384"/>
      <c r="I241" s="384"/>
      <c r="J241" s="384"/>
      <c r="K241" s="384"/>
      <c r="L241" s="384"/>
      <c r="M241" s="384"/>
      <c r="N241" s="384"/>
      <c r="O241" s="384"/>
      <c r="P241" s="384"/>
      <c r="Q241" s="384"/>
      <c r="R241" s="384"/>
      <c r="S241" s="384"/>
      <c r="T241" s="384"/>
      <c r="U241" s="384"/>
      <c r="V241" s="384"/>
      <c r="W241" s="384"/>
      <c r="X241" s="384"/>
      <c r="Y241" s="384"/>
      <c r="Z241" s="384"/>
      <c r="AA241" s="384"/>
      <c r="AB241" s="384"/>
      <c r="AC241" s="384"/>
      <c r="AD241" s="384"/>
      <c r="AE241" s="384"/>
      <c r="AF241" s="384"/>
      <c r="AG241" s="384"/>
      <c r="AH241" s="384"/>
      <c r="AI241" s="384"/>
      <c r="AJ241" s="384"/>
      <c r="AK241" s="384"/>
      <c r="AL241" s="384"/>
      <c r="AM241" s="384"/>
      <c r="AN241" s="358"/>
      <c r="AO241" s="446"/>
      <c r="AU241" s="384"/>
      <c r="AV241" s="384"/>
    </row>
    <row r="242" spans="1:48" ht="14.45" customHeight="1" x14ac:dyDescent="0.2">
      <c r="A242" s="434"/>
      <c r="B242" s="417"/>
      <c r="C242" s="144"/>
      <c r="D242" s="420"/>
      <c r="E242" s="465"/>
      <c r="F242" s="142" t="s">
        <v>1283</v>
      </c>
      <c r="G242" s="99">
        <v>0</v>
      </c>
      <c r="H242" s="384"/>
      <c r="I242" s="384"/>
      <c r="J242" s="384"/>
      <c r="K242" s="384"/>
      <c r="L242" s="384"/>
      <c r="M242" s="384"/>
      <c r="N242" s="384"/>
      <c r="O242" s="384"/>
      <c r="P242" s="384"/>
      <c r="Q242" s="384"/>
      <c r="R242" s="384"/>
      <c r="S242" s="384"/>
      <c r="T242" s="384"/>
      <c r="U242" s="384"/>
      <c r="V242" s="384"/>
      <c r="W242" s="384"/>
      <c r="X242" s="384"/>
      <c r="Y242" s="384"/>
      <c r="Z242" s="384"/>
      <c r="AA242" s="384"/>
      <c r="AB242" s="384"/>
      <c r="AC242" s="384"/>
      <c r="AD242" s="384"/>
      <c r="AE242" s="384"/>
      <c r="AF242" s="384"/>
      <c r="AG242" s="384"/>
      <c r="AH242" s="384"/>
      <c r="AI242" s="384"/>
      <c r="AJ242" s="384"/>
      <c r="AK242" s="384"/>
      <c r="AL242" s="384"/>
      <c r="AM242" s="384"/>
      <c r="AN242" s="358"/>
      <c r="AO242" s="446"/>
      <c r="AU242" s="384"/>
      <c r="AV242" s="384"/>
    </row>
    <row r="243" spans="1:48" ht="14.45" customHeight="1" x14ac:dyDescent="0.2">
      <c r="A243" s="434"/>
      <c r="B243" s="417"/>
      <c r="C243" s="144"/>
      <c r="D243" s="420"/>
      <c r="E243" s="465"/>
      <c r="F243" s="142" t="s">
        <v>1284</v>
      </c>
      <c r="G243" s="99">
        <v>0</v>
      </c>
      <c r="H243" s="384"/>
      <c r="I243" s="384"/>
      <c r="J243" s="384"/>
      <c r="K243" s="384"/>
      <c r="L243" s="384"/>
      <c r="M243" s="384"/>
      <c r="N243" s="384"/>
      <c r="O243" s="384"/>
      <c r="P243" s="384"/>
      <c r="Q243" s="384"/>
      <c r="R243" s="384"/>
      <c r="S243" s="384"/>
      <c r="T243" s="384"/>
      <c r="U243" s="384"/>
      <c r="V243" s="384"/>
      <c r="W243" s="384"/>
      <c r="X243" s="384"/>
      <c r="Y243" s="384"/>
      <c r="Z243" s="384"/>
      <c r="AA243" s="384"/>
      <c r="AB243" s="384"/>
      <c r="AC243" s="384"/>
      <c r="AD243" s="384"/>
      <c r="AE243" s="384"/>
      <c r="AF243" s="384"/>
      <c r="AG243" s="384"/>
      <c r="AH243" s="384"/>
      <c r="AI243" s="384"/>
      <c r="AJ243" s="384"/>
      <c r="AK243" s="384"/>
      <c r="AL243" s="384"/>
      <c r="AM243" s="384"/>
      <c r="AN243" s="358"/>
      <c r="AO243" s="446"/>
      <c r="AU243" s="384"/>
      <c r="AV243" s="384"/>
    </row>
    <row r="244" spans="1:48" ht="14.45" customHeight="1" x14ac:dyDescent="0.2">
      <c r="A244" s="434"/>
      <c r="B244" s="417"/>
      <c r="C244" s="144"/>
      <c r="D244" s="420"/>
      <c r="E244" s="465"/>
      <c r="F244" s="142" t="s">
        <v>1285</v>
      </c>
      <c r="G244" s="99">
        <v>0</v>
      </c>
      <c r="H244" s="384"/>
      <c r="I244" s="384"/>
      <c r="J244" s="384"/>
      <c r="K244" s="384"/>
      <c r="L244" s="384"/>
      <c r="M244" s="384"/>
      <c r="N244" s="384"/>
      <c r="O244" s="384"/>
      <c r="P244" s="384"/>
      <c r="Q244" s="384"/>
      <c r="R244" s="384"/>
      <c r="S244" s="384"/>
      <c r="T244" s="384"/>
      <c r="U244" s="384"/>
      <c r="V244" s="384"/>
      <c r="W244" s="384"/>
      <c r="X244" s="384"/>
      <c r="Y244" s="384"/>
      <c r="Z244" s="384"/>
      <c r="AA244" s="384"/>
      <c r="AB244" s="384"/>
      <c r="AC244" s="384"/>
      <c r="AD244" s="384"/>
      <c r="AE244" s="384"/>
      <c r="AF244" s="384"/>
      <c r="AG244" s="384"/>
      <c r="AH244" s="384"/>
      <c r="AI244" s="384"/>
      <c r="AJ244" s="384"/>
      <c r="AK244" s="384"/>
      <c r="AL244" s="384"/>
      <c r="AM244" s="384"/>
      <c r="AN244" s="358"/>
      <c r="AO244" s="446"/>
      <c r="AU244" s="384"/>
      <c r="AV244" s="384"/>
    </row>
    <row r="245" spans="1:48" ht="14.45" customHeight="1" x14ac:dyDescent="0.2">
      <c r="A245" s="434"/>
      <c r="B245" s="417"/>
      <c r="C245" s="144"/>
      <c r="D245" s="420"/>
      <c r="E245" s="465"/>
      <c r="F245" s="142" t="s">
        <v>1286</v>
      </c>
      <c r="G245" s="99">
        <v>0</v>
      </c>
      <c r="H245" s="384"/>
      <c r="I245" s="384"/>
      <c r="J245" s="384"/>
      <c r="K245" s="384"/>
      <c r="L245" s="384"/>
      <c r="M245" s="384"/>
      <c r="N245" s="384"/>
      <c r="O245" s="384"/>
      <c r="P245" s="384"/>
      <c r="Q245" s="384"/>
      <c r="R245" s="384"/>
      <c r="S245" s="384"/>
      <c r="T245" s="384"/>
      <c r="U245" s="384"/>
      <c r="V245" s="384"/>
      <c r="W245" s="384"/>
      <c r="X245" s="384"/>
      <c r="Y245" s="384"/>
      <c r="Z245" s="384"/>
      <c r="AA245" s="384"/>
      <c r="AB245" s="384"/>
      <c r="AC245" s="384"/>
      <c r="AD245" s="384"/>
      <c r="AE245" s="384"/>
      <c r="AF245" s="384"/>
      <c r="AG245" s="384"/>
      <c r="AH245" s="384"/>
      <c r="AI245" s="384"/>
      <c r="AJ245" s="384"/>
      <c r="AK245" s="384"/>
      <c r="AL245" s="384"/>
      <c r="AM245" s="384"/>
      <c r="AN245" s="358"/>
      <c r="AO245" s="446"/>
      <c r="AU245" s="384"/>
      <c r="AV245" s="384"/>
    </row>
    <row r="246" spans="1:48" ht="14.45" customHeight="1" x14ac:dyDescent="0.2">
      <c r="A246" s="434"/>
      <c r="B246" s="417"/>
      <c r="C246" s="144"/>
      <c r="D246" s="420"/>
      <c r="E246" s="465"/>
      <c r="F246" s="142" t="s">
        <v>1287</v>
      </c>
      <c r="G246" s="99">
        <v>0</v>
      </c>
      <c r="H246" s="384"/>
      <c r="I246" s="384"/>
      <c r="J246" s="384"/>
      <c r="K246" s="384"/>
      <c r="L246" s="384"/>
      <c r="M246" s="384"/>
      <c r="N246" s="384"/>
      <c r="O246" s="384"/>
      <c r="P246" s="384"/>
      <c r="Q246" s="384"/>
      <c r="R246" s="384"/>
      <c r="S246" s="384"/>
      <c r="T246" s="384"/>
      <c r="U246" s="384"/>
      <c r="V246" s="384"/>
      <c r="W246" s="384"/>
      <c r="X246" s="384"/>
      <c r="Y246" s="384"/>
      <c r="Z246" s="384"/>
      <c r="AA246" s="384"/>
      <c r="AB246" s="384"/>
      <c r="AC246" s="384"/>
      <c r="AD246" s="384"/>
      <c r="AE246" s="384"/>
      <c r="AF246" s="384"/>
      <c r="AG246" s="384"/>
      <c r="AH246" s="384"/>
      <c r="AI246" s="384"/>
      <c r="AJ246" s="384"/>
      <c r="AK246" s="384"/>
      <c r="AL246" s="384"/>
      <c r="AM246" s="384"/>
      <c r="AN246" s="358"/>
      <c r="AO246" s="446"/>
      <c r="AU246" s="384"/>
      <c r="AV246" s="384"/>
    </row>
    <row r="247" spans="1:48" ht="14.45" customHeight="1" x14ac:dyDescent="0.2">
      <c r="A247" s="434"/>
      <c r="B247" s="417"/>
      <c r="C247" s="144"/>
      <c r="D247" s="420"/>
      <c r="E247" s="465"/>
      <c r="F247" s="142" t="s">
        <v>1288</v>
      </c>
      <c r="G247" s="99">
        <v>0</v>
      </c>
      <c r="H247" s="384"/>
      <c r="I247" s="384"/>
      <c r="J247" s="384"/>
      <c r="K247" s="384"/>
      <c r="L247" s="384"/>
      <c r="M247" s="384"/>
      <c r="N247" s="384"/>
      <c r="O247" s="384"/>
      <c r="P247" s="384"/>
      <c r="Q247" s="384"/>
      <c r="R247" s="384"/>
      <c r="S247" s="384"/>
      <c r="T247" s="384"/>
      <c r="U247" s="384"/>
      <c r="V247" s="384"/>
      <c r="W247" s="384"/>
      <c r="X247" s="384"/>
      <c r="Y247" s="384"/>
      <c r="Z247" s="384"/>
      <c r="AA247" s="384"/>
      <c r="AB247" s="384"/>
      <c r="AC247" s="384"/>
      <c r="AD247" s="384"/>
      <c r="AE247" s="384"/>
      <c r="AF247" s="384"/>
      <c r="AG247" s="384"/>
      <c r="AH247" s="384"/>
      <c r="AI247" s="384"/>
      <c r="AJ247" s="384"/>
      <c r="AK247" s="384"/>
      <c r="AL247" s="384"/>
      <c r="AM247" s="384"/>
      <c r="AN247" s="358"/>
      <c r="AO247" s="446"/>
      <c r="AU247" s="384"/>
      <c r="AV247" s="384"/>
    </row>
    <row r="248" spans="1:48" ht="14.45" customHeight="1" x14ac:dyDescent="0.2">
      <c r="A248" s="434"/>
      <c r="B248" s="417"/>
      <c r="C248" s="144"/>
      <c r="D248" s="420"/>
      <c r="E248" s="466"/>
      <c r="F248" s="142" t="s">
        <v>1289</v>
      </c>
      <c r="G248" s="99">
        <v>0</v>
      </c>
      <c r="H248" s="385"/>
      <c r="I248" s="385"/>
      <c r="J248" s="385"/>
      <c r="K248" s="385"/>
      <c r="L248" s="385"/>
      <c r="M248" s="385"/>
      <c r="N248" s="385"/>
      <c r="O248" s="385"/>
      <c r="P248" s="385"/>
      <c r="Q248" s="385"/>
      <c r="R248" s="385"/>
      <c r="S248" s="385"/>
      <c r="T248" s="385"/>
      <c r="U248" s="385"/>
      <c r="V248" s="385"/>
      <c r="W248" s="385"/>
      <c r="X248" s="385"/>
      <c r="Y248" s="385"/>
      <c r="Z248" s="385"/>
      <c r="AA248" s="385"/>
      <c r="AB248" s="385"/>
      <c r="AC248" s="385"/>
      <c r="AD248" s="385"/>
      <c r="AE248" s="385"/>
      <c r="AF248" s="385"/>
      <c r="AG248" s="385"/>
      <c r="AH248" s="385"/>
      <c r="AI248" s="385"/>
      <c r="AJ248" s="385"/>
      <c r="AK248" s="385"/>
      <c r="AL248" s="385"/>
      <c r="AM248" s="385"/>
      <c r="AN248" s="359"/>
      <c r="AO248" s="446"/>
      <c r="AU248" s="385"/>
      <c r="AV248" s="385"/>
    </row>
    <row r="249" spans="1:48" ht="12.75" customHeight="1" x14ac:dyDescent="0.2">
      <c r="A249" s="434"/>
      <c r="B249" s="417"/>
      <c r="C249" s="144"/>
      <c r="D249" s="420"/>
      <c r="E249" s="464" t="s">
        <v>378</v>
      </c>
      <c r="F249" s="142" t="s">
        <v>1290</v>
      </c>
      <c r="G249" s="99">
        <v>367225.83000000007</v>
      </c>
      <c r="H249" s="383">
        <v>-55125.53</v>
      </c>
      <c r="I249" s="383"/>
      <c r="J249" s="383">
        <v>0</v>
      </c>
      <c r="K249" s="383"/>
      <c r="L249" s="383"/>
      <c r="M249" s="383">
        <v>-88486.528000000006</v>
      </c>
      <c r="N249" s="383">
        <v>0</v>
      </c>
      <c r="O249" s="383">
        <v>-6978.5639999999994</v>
      </c>
      <c r="P249" s="383">
        <v>0</v>
      </c>
      <c r="Q249" s="383">
        <v>67.95</v>
      </c>
      <c r="R249" s="383">
        <v>-363.5200000000001</v>
      </c>
      <c r="S249" s="383">
        <v>-276</v>
      </c>
      <c r="T249" s="383">
        <v>-80836.66</v>
      </c>
      <c r="U249" s="383">
        <v>-1405.9518510713285</v>
      </c>
      <c r="V249" s="383">
        <v>0</v>
      </c>
      <c r="W249" s="383">
        <v>0</v>
      </c>
      <c r="X249" s="383">
        <v>1250</v>
      </c>
      <c r="Y249" s="383">
        <v>0</v>
      </c>
      <c r="Z249" s="383">
        <v>0</v>
      </c>
      <c r="AA249" s="383">
        <v>0</v>
      </c>
      <c r="AB249" s="383">
        <v>0</v>
      </c>
      <c r="AC249" s="383">
        <v>0</v>
      </c>
      <c r="AD249" s="383">
        <v>0</v>
      </c>
      <c r="AE249" s="383">
        <v>0</v>
      </c>
      <c r="AF249" s="383">
        <v>0</v>
      </c>
      <c r="AG249" s="383">
        <v>191.1028744961699</v>
      </c>
      <c r="AH249" s="383">
        <v>0</v>
      </c>
      <c r="AI249" s="383">
        <v>0</v>
      </c>
      <c r="AJ249" s="383">
        <v>0</v>
      </c>
      <c r="AK249" s="383">
        <v>0</v>
      </c>
      <c r="AL249" s="383">
        <v>0</v>
      </c>
      <c r="AM249" s="383">
        <v>0</v>
      </c>
      <c r="AN249" s="357">
        <f>SUM(G249:AM275)</f>
        <v>135484.00902342491</v>
      </c>
      <c r="AO249" s="446"/>
      <c r="AU249" s="383">
        <f>+'[2]4'!$K$29*1000</f>
        <v>135484.00902342485</v>
      </c>
      <c r="AV249" s="383">
        <f t="shared" si="2"/>
        <v>0</v>
      </c>
    </row>
    <row r="250" spans="1:48" ht="12.75" customHeight="1" x14ac:dyDescent="0.2">
      <c r="A250" s="434"/>
      <c r="B250" s="417"/>
      <c r="C250" s="144"/>
      <c r="D250" s="420"/>
      <c r="E250" s="465"/>
      <c r="F250" s="142" t="s">
        <v>1291</v>
      </c>
      <c r="G250" s="99">
        <v>0</v>
      </c>
      <c r="H250" s="384"/>
      <c r="I250" s="384"/>
      <c r="J250" s="384"/>
      <c r="K250" s="384"/>
      <c r="L250" s="384"/>
      <c r="M250" s="384"/>
      <c r="N250" s="384"/>
      <c r="O250" s="384"/>
      <c r="P250" s="384"/>
      <c r="Q250" s="384"/>
      <c r="R250" s="384"/>
      <c r="S250" s="384"/>
      <c r="T250" s="384"/>
      <c r="U250" s="384"/>
      <c r="V250" s="384"/>
      <c r="W250" s="384"/>
      <c r="X250" s="384"/>
      <c r="Y250" s="384"/>
      <c r="Z250" s="384"/>
      <c r="AA250" s="384"/>
      <c r="AB250" s="384"/>
      <c r="AC250" s="384"/>
      <c r="AD250" s="384"/>
      <c r="AE250" s="384"/>
      <c r="AF250" s="384"/>
      <c r="AG250" s="384"/>
      <c r="AH250" s="384"/>
      <c r="AI250" s="384"/>
      <c r="AJ250" s="384"/>
      <c r="AK250" s="384"/>
      <c r="AL250" s="384"/>
      <c r="AM250" s="384"/>
      <c r="AN250" s="358"/>
      <c r="AO250" s="446"/>
      <c r="AU250" s="384"/>
      <c r="AV250" s="384"/>
    </row>
    <row r="251" spans="1:48" ht="12.75" customHeight="1" x14ac:dyDescent="0.2">
      <c r="A251" s="434"/>
      <c r="B251" s="417"/>
      <c r="C251" s="144"/>
      <c r="D251" s="420"/>
      <c r="E251" s="465"/>
      <c r="F251" s="142" t="s">
        <v>1292</v>
      </c>
      <c r="G251" s="99">
        <v>0</v>
      </c>
      <c r="H251" s="384"/>
      <c r="I251" s="384"/>
      <c r="J251" s="384"/>
      <c r="K251" s="384"/>
      <c r="L251" s="384"/>
      <c r="M251" s="384"/>
      <c r="N251" s="384"/>
      <c r="O251" s="384"/>
      <c r="P251" s="384"/>
      <c r="Q251" s="384"/>
      <c r="R251" s="384"/>
      <c r="S251" s="384"/>
      <c r="T251" s="384"/>
      <c r="U251" s="384"/>
      <c r="V251" s="384"/>
      <c r="W251" s="384"/>
      <c r="X251" s="384"/>
      <c r="Y251" s="384"/>
      <c r="Z251" s="384"/>
      <c r="AA251" s="384"/>
      <c r="AB251" s="384"/>
      <c r="AC251" s="384"/>
      <c r="AD251" s="384"/>
      <c r="AE251" s="384"/>
      <c r="AF251" s="384"/>
      <c r="AG251" s="384"/>
      <c r="AH251" s="384"/>
      <c r="AI251" s="384"/>
      <c r="AJ251" s="384"/>
      <c r="AK251" s="384"/>
      <c r="AL251" s="384"/>
      <c r="AM251" s="384"/>
      <c r="AN251" s="358"/>
      <c r="AO251" s="446"/>
      <c r="AU251" s="384"/>
      <c r="AV251" s="384"/>
    </row>
    <row r="252" spans="1:48" ht="12.75" customHeight="1" x14ac:dyDescent="0.2">
      <c r="A252" s="434"/>
      <c r="B252" s="417"/>
      <c r="C252" s="144"/>
      <c r="D252" s="420"/>
      <c r="E252" s="465"/>
      <c r="F252" s="142" t="s">
        <v>1293</v>
      </c>
      <c r="G252" s="99">
        <v>0</v>
      </c>
      <c r="H252" s="384"/>
      <c r="I252" s="384"/>
      <c r="J252" s="384"/>
      <c r="K252" s="384"/>
      <c r="L252" s="384"/>
      <c r="M252" s="384"/>
      <c r="N252" s="384"/>
      <c r="O252" s="384"/>
      <c r="P252" s="384"/>
      <c r="Q252" s="384"/>
      <c r="R252" s="384"/>
      <c r="S252" s="384"/>
      <c r="T252" s="384"/>
      <c r="U252" s="384"/>
      <c r="V252" s="384"/>
      <c r="W252" s="384"/>
      <c r="X252" s="384"/>
      <c r="Y252" s="384"/>
      <c r="Z252" s="384"/>
      <c r="AA252" s="384"/>
      <c r="AB252" s="384"/>
      <c r="AC252" s="384"/>
      <c r="AD252" s="384"/>
      <c r="AE252" s="384"/>
      <c r="AF252" s="384"/>
      <c r="AG252" s="384"/>
      <c r="AH252" s="384"/>
      <c r="AI252" s="384"/>
      <c r="AJ252" s="384"/>
      <c r="AK252" s="384"/>
      <c r="AL252" s="384"/>
      <c r="AM252" s="384"/>
      <c r="AN252" s="358"/>
      <c r="AO252" s="446"/>
      <c r="AU252" s="384"/>
      <c r="AV252" s="384"/>
    </row>
    <row r="253" spans="1:48" ht="12.75" customHeight="1" x14ac:dyDescent="0.2">
      <c r="A253" s="434"/>
      <c r="B253" s="417"/>
      <c r="C253" s="144"/>
      <c r="D253" s="420"/>
      <c r="E253" s="465"/>
      <c r="F253" s="142" t="s">
        <v>1294</v>
      </c>
      <c r="G253" s="99">
        <v>0</v>
      </c>
      <c r="H253" s="384"/>
      <c r="I253" s="384"/>
      <c r="J253" s="384"/>
      <c r="K253" s="384"/>
      <c r="L253" s="384"/>
      <c r="M253" s="384"/>
      <c r="N253" s="384"/>
      <c r="O253" s="384"/>
      <c r="P253" s="384"/>
      <c r="Q253" s="384"/>
      <c r="R253" s="384"/>
      <c r="S253" s="384"/>
      <c r="T253" s="384"/>
      <c r="U253" s="384"/>
      <c r="V253" s="384"/>
      <c r="W253" s="384"/>
      <c r="X253" s="384"/>
      <c r="Y253" s="384"/>
      <c r="Z253" s="384"/>
      <c r="AA253" s="384"/>
      <c r="AB253" s="384"/>
      <c r="AC253" s="384"/>
      <c r="AD253" s="384"/>
      <c r="AE253" s="384"/>
      <c r="AF253" s="384"/>
      <c r="AG253" s="384"/>
      <c r="AH253" s="384"/>
      <c r="AI253" s="384"/>
      <c r="AJ253" s="384"/>
      <c r="AK253" s="384"/>
      <c r="AL253" s="384"/>
      <c r="AM253" s="384"/>
      <c r="AN253" s="358"/>
      <c r="AO253" s="446"/>
      <c r="AU253" s="384"/>
      <c r="AV253" s="384"/>
    </row>
    <row r="254" spans="1:48" ht="12.75" customHeight="1" x14ac:dyDescent="0.2">
      <c r="A254" s="434"/>
      <c r="B254" s="417"/>
      <c r="C254" s="144"/>
      <c r="D254" s="420"/>
      <c r="E254" s="465"/>
      <c r="F254" s="142" t="s">
        <v>1295</v>
      </c>
      <c r="G254" s="99">
        <v>0</v>
      </c>
      <c r="H254" s="384"/>
      <c r="I254" s="384"/>
      <c r="J254" s="384"/>
      <c r="K254" s="384"/>
      <c r="L254" s="384"/>
      <c r="M254" s="384"/>
      <c r="N254" s="384"/>
      <c r="O254" s="384"/>
      <c r="P254" s="384"/>
      <c r="Q254" s="384"/>
      <c r="R254" s="384"/>
      <c r="S254" s="384"/>
      <c r="T254" s="384"/>
      <c r="U254" s="384"/>
      <c r="V254" s="384"/>
      <c r="W254" s="384"/>
      <c r="X254" s="384"/>
      <c r="Y254" s="384"/>
      <c r="Z254" s="384"/>
      <c r="AA254" s="384"/>
      <c r="AB254" s="384"/>
      <c r="AC254" s="384"/>
      <c r="AD254" s="384"/>
      <c r="AE254" s="384"/>
      <c r="AF254" s="384"/>
      <c r="AG254" s="384"/>
      <c r="AH254" s="384"/>
      <c r="AI254" s="384"/>
      <c r="AJ254" s="384"/>
      <c r="AK254" s="384"/>
      <c r="AL254" s="384"/>
      <c r="AM254" s="384"/>
      <c r="AN254" s="358"/>
      <c r="AO254" s="446"/>
      <c r="AU254" s="384"/>
      <c r="AV254" s="384"/>
    </row>
    <row r="255" spans="1:48" ht="12.75" customHeight="1" x14ac:dyDescent="0.2">
      <c r="A255" s="434"/>
      <c r="B255" s="417"/>
      <c r="C255" s="144"/>
      <c r="D255" s="420"/>
      <c r="E255" s="465"/>
      <c r="F255" s="142" t="s">
        <v>1296</v>
      </c>
      <c r="G255" s="99">
        <v>221.88</v>
      </c>
      <c r="H255" s="384"/>
      <c r="I255" s="384"/>
      <c r="J255" s="384"/>
      <c r="K255" s="384"/>
      <c r="L255" s="384"/>
      <c r="M255" s="384"/>
      <c r="N255" s="384"/>
      <c r="O255" s="384"/>
      <c r="P255" s="384"/>
      <c r="Q255" s="384"/>
      <c r="R255" s="384"/>
      <c r="S255" s="384"/>
      <c r="T255" s="384"/>
      <c r="U255" s="384"/>
      <c r="V255" s="384"/>
      <c r="W255" s="384"/>
      <c r="X255" s="384"/>
      <c r="Y255" s="384"/>
      <c r="Z255" s="384"/>
      <c r="AA255" s="384"/>
      <c r="AB255" s="384"/>
      <c r="AC255" s="384"/>
      <c r="AD255" s="384"/>
      <c r="AE255" s="384"/>
      <c r="AF255" s="384"/>
      <c r="AG255" s="384"/>
      <c r="AH255" s="384"/>
      <c r="AI255" s="384"/>
      <c r="AJ255" s="384"/>
      <c r="AK255" s="384"/>
      <c r="AL255" s="384"/>
      <c r="AM255" s="384"/>
      <c r="AN255" s="358"/>
      <c r="AO255" s="446"/>
      <c r="AU255" s="384"/>
      <c r="AV255" s="384"/>
    </row>
    <row r="256" spans="1:48" ht="12.75" customHeight="1" x14ac:dyDescent="0.2">
      <c r="A256" s="434"/>
      <c r="B256" s="417"/>
      <c r="C256" s="144"/>
      <c r="D256" s="420"/>
      <c r="E256" s="465"/>
      <c r="F256" s="142" t="s">
        <v>1297</v>
      </c>
      <c r="G256" s="99">
        <v>0</v>
      </c>
      <c r="H256" s="384"/>
      <c r="I256" s="384"/>
      <c r="J256" s="384"/>
      <c r="K256" s="384"/>
      <c r="L256" s="384"/>
      <c r="M256" s="384"/>
      <c r="N256" s="384"/>
      <c r="O256" s="384"/>
      <c r="P256" s="384"/>
      <c r="Q256" s="384"/>
      <c r="R256" s="384"/>
      <c r="S256" s="384"/>
      <c r="T256" s="384"/>
      <c r="U256" s="384"/>
      <c r="V256" s="384"/>
      <c r="W256" s="384"/>
      <c r="X256" s="384"/>
      <c r="Y256" s="384"/>
      <c r="Z256" s="384"/>
      <c r="AA256" s="384"/>
      <c r="AB256" s="384"/>
      <c r="AC256" s="384"/>
      <c r="AD256" s="384"/>
      <c r="AE256" s="384"/>
      <c r="AF256" s="384"/>
      <c r="AG256" s="384"/>
      <c r="AH256" s="384"/>
      <c r="AI256" s="384"/>
      <c r="AJ256" s="384"/>
      <c r="AK256" s="384"/>
      <c r="AL256" s="384"/>
      <c r="AM256" s="384"/>
      <c r="AN256" s="358"/>
      <c r="AO256" s="446"/>
      <c r="AU256" s="384"/>
      <c r="AV256" s="384"/>
    </row>
    <row r="257" spans="1:48" ht="12.75" customHeight="1" x14ac:dyDescent="0.2">
      <c r="A257" s="434"/>
      <c r="B257" s="417"/>
      <c r="C257" s="144"/>
      <c r="D257" s="420"/>
      <c r="E257" s="465"/>
      <c r="F257" s="142" t="s">
        <v>1298</v>
      </c>
      <c r="G257" s="99">
        <v>0</v>
      </c>
      <c r="H257" s="384"/>
      <c r="I257" s="384"/>
      <c r="J257" s="384"/>
      <c r="K257" s="384"/>
      <c r="L257" s="384"/>
      <c r="M257" s="384"/>
      <c r="N257" s="384"/>
      <c r="O257" s="384"/>
      <c r="P257" s="384"/>
      <c r="Q257" s="384"/>
      <c r="R257" s="384"/>
      <c r="S257" s="384"/>
      <c r="T257" s="384"/>
      <c r="U257" s="384"/>
      <c r="V257" s="384"/>
      <c r="W257" s="384"/>
      <c r="X257" s="384"/>
      <c r="Y257" s="384"/>
      <c r="Z257" s="384"/>
      <c r="AA257" s="384"/>
      <c r="AB257" s="384"/>
      <c r="AC257" s="384"/>
      <c r="AD257" s="384"/>
      <c r="AE257" s="384"/>
      <c r="AF257" s="384"/>
      <c r="AG257" s="384"/>
      <c r="AH257" s="384"/>
      <c r="AI257" s="384"/>
      <c r="AJ257" s="384"/>
      <c r="AK257" s="384"/>
      <c r="AL257" s="384"/>
      <c r="AM257" s="384"/>
      <c r="AN257" s="358"/>
      <c r="AO257" s="446"/>
      <c r="AU257" s="384"/>
      <c r="AV257" s="384"/>
    </row>
    <row r="258" spans="1:48" ht="12.75" customHeight="1" x14ac:dyDescent="0.2">
      <c r="A258" s="434"/>
      <c r="B258" s="417"/>
      <c r="C258" s="144"/>
      <c r="D258" s="420"/>
      <c r="E258" s="465"/>
      <c r="F258" s="142" t="s">
        <v>1299</v>
      </c>
      <c r="G258" s="99">
        <v>0</v>
      </c>
      <c r="H258" s="384"/>
      <c r="I258" s="384"/>
      <c r="J258" s="384"/>
      <c r="K258" s="384"/>
      <c r="L258" s="384"/>
      <c r="M258" s="384"/>
      <c r="N258" s="384"/>
      <c r="O258" s="384"/>
      <c r="P258" s="384"/>
      <c r="Q258" s="384"/>
      <c r="R258" s="384"/>
      <c r="S258" s="384"/>
      <c r="T258" s="384"/>
      <c r="U258" s="384"/>
      <c r="V258" s="384"/>
      <c r="W258" s="384"/>
      <c r="X258" s="384"/>
      <c r="Y258" s="384"/>
      <c r="Z258" s="384"/>
      <c r="AA258" s="384"/>
      <c r="AB258" s="384"/>
      <c r="AC258" s="384"/>
      <c r="AD258" s="384"/>
      <c r="AE258" s="384"/>
      <c r="AF258" s="384"/>
      <c r="AG258" s="384"/>
      <c r="AH258" s="384"/>
      <c r="AI258" s="384"/>
      <c r="AJ258" s="384"/>
      <c r="AK258" s="384"/>
      <c r="AL258" s="384"/>
      <c r="AM258" s="384"/>
      <c r="AN258" s="358"/>
      <c r="AO258" s="446"/>
      <c r="AU258" s="384"/>
      <c r="AV258" s="384"/>
    </row>
    <row r="259" spans="1:48" ht="12.75" customHeight="1" x14ac:dyDescent="0.2">
      <c r="A259" s="434"/>
      <c r="B259" s="417"/>
      <c r="C259" s="144"/>
      <c r="D259" s="420"/>
      <c r="E259" s="465"/>
      <c r="F259" s="142" t="s">
        <v>1300</v>
      </c>
      <c r="G259" s="99">
        <v>0</v>
      </c>
      <c r="H259" s="384"/>
      <c r="I259" s="384"/>
      <c r="J259" s="384"/>
      <c r="K259" s="384"/>
      <c r="L259" s="384"/>
      <c r="M259" s="384"/>
      <c r="N259" s="384"/>
      <c r="O259" s="384"/>
      <c r="P259" s="384"/>
      <c r="Q259" s="384"/>
      <c r="R259" s="384"/>
      <c r="S259" s="384"/>
      <c r="T259" s="384"/>
      <c r="U259" s="384"/>
      <c r="V259" s="384"/>
      <c r="W259" s="384"/>
      <c r="X259" s="384"/>
      <c r="Y259" s="384"/>
      <c r="Z259" s="384"/>
      <c r="AA259" s="384"/>
      <c r="AB259" s="384"/>
      <c r="AC259" s="384"/>
      <c r="AD259" s="384"/>
      <c r="AE259" s="384"/>
      <c r="AF259" s="384"/>
      <c r="AG259" s="384"/>
      <c r="AH259" s="384"/>
      <c r="AI259" s="384"/>
      <c r="AJ259" s="384"/>
      <c r="AK259" s="384"/>
      <c r="AL259" s="384"/>
      <c r="AM259" s="384"/>
      <c r="AN259" s="358"/>
      <c r="AO259" s="446"/>
      <c r="AU259" s="384"/>
      <c r="AV259" s="384"/>
    </row>
    <row r="260" spans="1:48" ht="12.75" customHeight="1" x14ac:dyDescent="0.2">
      <c r="A260" s="434"/>
      <c r="B260" s="417"/>
      <c r="C260" s="144"/>
      <c r="D260" s="420"/>
      <c r="E260" s="465"/>
      <c r="F260" s="142" t="s">
        <v>1301</v>
      </c>
      <c r="G260" s="99">
        <v>0</v>
      </c>
      <c r="H260" s="384"/>
      <c r="I260" s="384"/>
      <c r="J260" s="384"/>
      <c r="K260" s="384"/>
      <c r="L260" s="384"/>
      <c r="M260" s="384"/>
      <c r="N260" s="384"/>
      <c r="O260" s="384"/>
      <c r="P260" s="384"/>
      <c r="Q260" s="384"/>
      <c r="R260" s="384"/>
      <c r="S260" s="384"/>
      <c r="T260" s="384"/>
      <c r="U260" s="384"/>
      <c r="V260" s="384"/>
      <c r="W260" s="384"/>
      <c r="X260" s="384"/>
      <c r="Y260" s="384"/>
      <c r="Z260" s="384"/>
      <c r="AA260" s="384"/>
      <c r="AB260" s="384"/>
      <c r="AC260" s="384"/>
      <c r="AD260" s="384"/>
      <c r="AE260" s="384"/>
      <c r="AF260" s="384"/>
      <c r="AG260" s="384"/>
      <c r="AH260" s="384"/>
      <c r="AI260" s="384"/>
      <c r="AJ260" s="384"/>
      <c r="AK260" s="384"/>
      <c r="AL260" s="384"/>
      <c r="AM260" s="384"/>
      <c r="AN260" s="358"/>
      <c r="AO260" s="446"/>
      <c r="AU260" s="384"/>
      <c r="AV260" s="384"/>
    </row>
    <row r="261" spans="1:48" ht="12.75" customHeight="1" x14ac:dyDescent="0.2">
      <c r="A261" s="434"/>
      <c r="B261" s="417"/>
      <c r="C261" s="144"/>
      <c r="D261" s="420"/>
      <c r="E261" s="465"/>
      <c r="F261" s="142" t="s">
        <v>1302</v>
      </c>
      <c r="G261" s="99">
        <v>0</v>
      </c>
      <c r="H261" s="384"/>
      <c r="I261" s="384"/>
      <c r="J261" s="384"/>
      <c r="K261" s="384"/>
      <c r="L261" s="384"/>
      <c r="M261" s="384"/>
      <c r="N261" s="384"/>
      <c r="O261" s="384"/>
      <c r="P261" s="384"/>
      <c r="Q261" s="384"/>
      <c r="R261" s="384"/>
      <c r="S261" s="384"/>
      <c r="T261" s="384"/>
      <c r="U261" s="384"/>
      <c r="V261" s="384"/>
      <c r="W261" s="384"/>
      <c r="X261" s="384"/>
      <c r="Y261" s="384"/>
      <c r="Z261" s="384"/>
      <c r="AA261" s="384"/>
      <c r="AB261" s="384"/>
      <c r="AC261" s="384"/>
      <c r="AD261" s="384"/>
      <c r="AE261" s="384"/>
      <c r="AF261" s="384"/>
      <c r="AG261" s="384"/>
      <c r="AH261" s="384"/>
      <c r="AI261" s="384"/>
      <c r="AJ261" s="384"/>
      <c r="AK261" s="384"/>
      <c r="AL261" s="384"/>
      <c r="AM261" s="384"/>
      <c r="AN261" s="358"/>
      <c r="AO261" s="446"/>
      <c r="AU261" s="384"/>
      <c r="AV261" s="384"/>
    </row>
    <row r="262" spans="1:48" ht="12.75" customHeight="1" x14ac:dyDescent="0.2">
      <c r="A262" s="434"/>
      <c r="B262" s="417"/>
      <c r="C262" s="144"/>
      <c r="D262" s="420"/>
      <c r="E262" s="465"/>
      <c r="F262" s="142" t="s">
        <v>1303</v>
      </c>
      <c r="G262" s="99">
        <v>0</v>
      </c>
      <c r="H262" s="384"/>
      <c r="I262" s="384"/>
      <c r="J262" s="384"/>
      <c r="K262" s="384"/>
      <c r="L262" s="384"/>
      <c r="M262" s="384"/>
      <c r="N262" s="384"/>
      <c r="O262" s="384"/>
      <c r="P262" s="384"/>
      <c r="Q262" s="384"/>
      <c r="R262" s="384"/>
      <c r="S262" s="384"/>
      <c r="T262" s="384"/>
      <c r="U262" s="384"/>
      <c r="V262" s="384"/>
      <c r="W262" s="384"/>
      <c r="X262" s="384"/>
      <c r="Y262" s="384"/>
      <c r="Z262" s="384"/>
      <c r="AA262" s="384"/>
      <c r="AB262" s="384"/>
      <c r="AC262" s="384"/>
      <c r="AD262" s="384"/>
      <c r="AE262" s="384"/>
      <c r="AF262" s="384"/>
      <c r="AG262" s="384"/>
      <c r="AH262" s="384"/>
      <c r="AI262" s="384"/>
      <c r="AJ262" s="384"/>
      <c r="AK262" s="384"/>
      <c r="AL262" s="384"/>
      <c r="AM262" s="384"/>
      <c r="AN262" s="358"/>
      <c r="AO262" s="446"/>
      <c r="AU262" s="384"/>
      <c r="AV262" s="384"/>
    </row>
    <row r="263" spans="1:48" ht="12.75" customHeight="1" x14ac:dyDescent="0.2">
      <c r="A263" s="434"/>
      <c r="B263" s="417"/>
      <c r="C263" s="144"/>
      <c r="D263" s="420"/>
      <c r="E263" s="465"/>
      <c r="F263" s="142" t="s">
        <v>1304</v>
      </c>
      <c r="G263" s="99">
        <v>0</v>
      </c>
      <c r="H263" s="384"/>
      <c r="I263" s="384"/>
      <c r="J263" s="384"/>
      <c r="K263" s="384"/>
      <c r="L263" s="384"/>
      <c r="M263" s="384"/>
      <c r="N263" s="384"/>
      <c r="O263" s="384"/>
      <c r="P263" s="384"/>
      <c r="Q263" s="384"/>
      <c r="R263" s="384"/>
      <c r="S263" s="384"/>
      <c r="T263" s="384"/>
      <c r="U263" s="384"/>
      <c r="V263" s="384"/>
      <c r="W263" s="384"/>
      <c r="X263" s="384"/>
      <c r="Y263" s="384"/>
      <c r="Z263" s="384"/>
      <c r="AA263" s="384"/>
      <c r="AB263" s="384"/>
      <c r="AC263" s="384"/>
      <c r="AD263" s="384"/>
      <c r="AE263" s="384"/>
      <c r="AF263" s="384"/>
      <c r="AG263" s="384"/>
      <c r="AH263" s="384"/>
      <c r="AI263" s="384"/>
      <c r="AJ263" s="384"/>
      <c r="AK263" s="384"/>
      <c r="AL263" s="384"/>
      <c r="AM263" s="384"/>
      <c r="AN263" s="358"/>
      <c r="AO263" s="446"/>
      <c r="AU263" s="384"/>
      <c r="AV263" s="384"/>
    </row>
    <row r="264" spans="1:48" ht="12.75" customHeight="1" x14ac:dyDescent="0.2">
      <c r="A264" s="434"/>
      <c r="B264" s="417"/>
      <c r="C264" s="144"/>
      <c r="D264" s="420"/>
      <c r="E264" s="465"/>
      <c r="F264" s="142" t="s">
        <v>1305</v>
      </c>
      <c r="G264" s="99">
        <v>0</v>
      </c>
      <c r="H264" s="384"/>
      <c r="I264" s="384"/>
      <c r="J264" s="384"/>
      <c r="K264" s="384"/>
      <c r="L264" s="384"/>
      <c r="M264" s="384"/>
      <c r="N264" s="384"/>
      <c r="O264" s="384"/>
      <c r="P264" s="384"/>
      <c r="Q264" s="384"/>
      <c r="R264" s="384"/>
      <c r="S264" s="384"/>
      <c r="T264" s="384"/>
      <c r="U264" s="384"/>
      <c r="V264" s="384"/>
      <c r="W264" s="384"/>
      <c r="X264" s="384"/>
      <c r="Y264" s="384"/>
      <c r="Z264" s="384"/>
      <c r="AA264" s="384"/>
      <c r="AB264" s="384"/>
      <c r="AC264" s="384"/>
      <c r="AD264" s="384"/>
      <c r="AE264" s="384"/>
      <c r="AF264" s="384"/>
      <c r="AG264" s="384"/>
      <c r="AH264" s="384"/>
      <c r="AI264" s="384"/>
      <c r="AJ264" s="384"/>
      <c r="AK264" s="384"/>
      <c r="AL264" s="384"/>
      <c r="AM264" s="384"/>
      <c r="AN264" s="358"/>
      <c r="AO264" s="446"/>
      <c r="AU264" s="384"/>
      <c r="AV264" s="384"/>
    </row>
    <row r="265" spans="1:48" ht="12.75" customHeight="1" x14ac:dyDescent="0.2">
      <c r="A265" s="434"/>
      <c r="B265" s="417"/>
      <c r="C265" s="144"/>
      <c r="D265" s="420"/>
      <c r="E265" s="465"/>
      <c r="F265" s="142" t="s">
        <v>1306</v>
      </c>
      <c r="G265" s="99">
        <v>0</v>
      </c>
      <c r="H265" s="384"/>
      <c r="I265" s="384"/>
      <c r="J265" s="384"/>
      <c r="K265" s="384"/>
      <c r="L265" s="384"/>
      <c r="M265" s="384"/>
      <c r="N265" s="384"/>
      <c r="O265" s="384"/>
      <c r="P265" s="384"/>
      <c r="Q265" s="384"/>
      <c r="R265" s="384"/>
      <c r="S265" s="384"/>
      <c r="T265" s="384"/>
      <c r="U265" s="384"/>
      <c r="V265" s="384"/>
      <c r="W265" s="384"/>
      <c r="X265" s="384"/>
      <c r="Y265" s="384"/>
      <c r="Z265" s="384"/>
      <c r="AA265" s="384"/>
      <c r="AB265" s="384"/>
      <c r="AC265" s="384"/>
      <c r="AD265" s="384"/>
      <c r="AE265" s="384"/>
      <c r="AF265" s="384"/>
      <c r="AG265" s="384"/>
      <c r="AH265" s="384"/>
      <c r="AI265" s="384"/>
      <c r="AJ265" s="384"/>
      <c r="AK265" s="384"/>
      <c r="AL265" s="384"/>
      <c r="AM265" s="384"/>
      <c r="AN265" s="358"/>
      <c r="AO265" s="446"/>
      <c r="AU265" s="384"/>
      <c r="AV265" s="384"/>
    </row>
    <row r="266" spans="1:48" ht="12.75" customHeight="1" x14ac:dyDescent="0.2">
      <c r="A266" s="434"/>
      <c r="B266" s="417"/>
      <c r="C266" s="144"/>
      <c r="D266" s="420"/>
      <c r="E266" s="465"/>
      <c r="F266" s="142" t="s">
        <v>1307</v>
      </c>
      <c r="G266" s="99">
        <v>0</v>
      </c>
      <c r="H266" s="384"/>
      <c r="I266" s="384"/>
      <c r="J266" s="384"/>
      <c r="K266" s="384"/>
      <c r="L266" s="384"/>
      <c r="M266" s="384"/>
      <c r="N266" s="384"/>
      <c r="O266" s="384"/>
      <c r="P266" s="384"/>
      <c r="Q266" s="384"/>
      <c r="R266" s="384"/>
      <c r="S266" s="384"/>
      <c r="T266" s="384"/>
      <c r="U266" s="384"/>
      <c r="V266" s="384"/>
      <c r="W266" s="384"/>
      <c r="X266" s="384"/>
      <c r="Y266" s="384"/>
      <c r="Z266" s="384"/>
      <c r="AA266" s="384"/>
      <c r="AB266" s="384"/>
      <c r="AC266" s="384"/>
      <c r="AD266" s="384"/>
      <c r="AE266" s="384"/>
      <c r="AF266" s="384"/>
      <c r="AG266" s="384"/>
      <c r="AH266" s="384"/>
      <c r="AI266" s="384"/>
      <c r="AJ266" s="384"/>
      <c r="AK266" s="384"/>
      <c r="AL266" s="384"/>
      <c r="AM266" s="384"/>
      <c r="AN266" s="358"/>
      <c r="AO266" s="446"/>
      <c r="AU266" s="384"/>
      <c r="AV266" s="384"/>
    </row>
    <row r="267" spans="1:48" ht="12.75" customHeight="1" x14ac:dyDescent="0.2">
      <c r="A267" s="434"/>
      <c r="B267" s="417"/>
      <c r="C267" s="144"/>
      <c r="D267" s="420"/>
      <c r="E267" s="465"/>
      <c r="F267" s="142" t="s">
        <v>1308</v>
      </c>
      <c r="G267" s="99">
        <v>0</v>
      </c>
      <c r="H267" s="384"/>
      <c r="I267" s="384"/>
      <c r="J267" s="384"/>
      <c r="K267" s="384"/>
      <c r="L267" s="384"/>
      <c r="M267" s="384"/>
      <c r="N267" s="384"/>
      <c r="O267" s="384"/>
      <c r="P267" s="384"/>
      <c r="Q267" s="384"/>
      <c r="R267" s="384"/>
      <c r="S267" s="384"/>
      <c r="T267" s="384"/>
      <c r="U267" s="384"/>
      <c r="V267" s="384"/>
      <c r="W267" s="384"/>
      <c r="X267" s="384"/>
      <c r="Y267" s="384"/>
      <c r="Z267" s="384"/>
      <c r="AA267" s="384"/>
      <c r="AB267" s="384"/>
      <c r="AC267" s="384"/>
      <c r="AD267" s="384"/>
      <c r="AE267" s="384"/>
      <c r="AF267" s="384"/>
      <c r="AG267" s="384"/>
      <c r="AH267" s="384"/>
      <c r="AI267" s="384"/>
      <c r="AJ267" s="384"/>
      <c r="AK267" s="384"/>
      <c r="AL267" s="384"/>
      <c r="AM267" s="384"/>
      <c r="AN267" s="358"/>
      <c r="AO267" s="446"/>
      <c r="AU267" s="384"/>
      <c r="AV267" s="384"/>
    </row>
    <row r="268" spans="1:48" ht="12.75" customHeight="1" x14ac:dyDescent="0.2">
      <c r="A268" s="434"/>
      <c r="B268" s="417"/>
      <c r="C268" s="144"/>
      <c r="D268" s="420"/>
      <c r="E268" s="465"/>
      <c r="F268" s="142" t="s">
        <v>1309</v>
      </c>
      <c r="G268" s="99">
        <v>0</v>
      </c>
      <c r="H268" s="384"/>
      <c r="I268" s="384"/>
      <c r="J268" s="384"/>
      <c r="K268" s="384"/>
      <c r="L268" s="384"/>
      <c r="M268" s="384"/>
      <c r="N268" s="384"/>
      <c r="O268" s="384"/>
      <c r="P268" s="384"/>
      <c r="Q268" s="384"/>
      <c r="R268" s="384"/>
      <c r="S268" s="384"/>
      <c r="T268" s="384"/>
      <c r="U268" s="384"/>
      <c r="V268" s="384"/>
      <c r="W268" s="384"/>
      <c r="X268" s="384"/>
      <c r="Y268" s="384"/>
      <c r="Z268" s="384"/>
      <c r="AA268" s="384"/>
      <c r="AB268" s="384"/>
      <c r="AC268" s="384"/>
      <c r="AD268" s="384"/>
      <c r="AE268" s="384"/>
      <c r="AF268" s="384"/>
      <c r="AG268" s="384"/>
      <c r="AH268" s="384"/>
      <c r="AI268" s="384"/>
      <c r="AJ268" s="384"/>
      <c r="AK268" s="384"/>
      <c r="AL268" s="384"/>
      <c r="AM268" s="384"/>
      <c r="AN268" s="358"/>
      <c r="AO268" s="446"/>
      <c r="AU268" s="384"/>
      <c r="AV268" s="384"/>
    </row>
    <row r="269" spans="1:48" ht="12.75" customHeight="1" x14ac:dyDescent="0.2">
      <c r="A269" s="434"/>
      <c r="B269" s="417"/>
      <c r="C269" s="144"/>
      <c r="D269" s="420"/>
      <c r="E269" s="465"/>
      <c r="F269" s="142" t="s">
        <v>1310</v>
      </c>
      <c r="G269" s="99">
        <v>0</v>
      </c>
      <c r="H269" s="384"/>
      <c r="I269" s="384"/>
      <c r="J269" s="384"/>
      <c r="K269" s="384"/>
      <c r="L269" s="384"/>
      <c r="M269" s="384"/>
      <c r="N269" s="384"/>
      <c r="O269" s="384"/>
      <c r="P269" s="384"/>
      <c r="Q269" s="384"/>
      <c r="R269" s="384"/>
      <c r="S269" s="384"/>
      <c r="T269" s="384"/>
      <c r="U269" s="384"/>
      <c r="V269" s="384"/>
      <c r="W269" s="384"/>
      <c r="X269" s="384"/>
      <c r="Y269" s="384"/>
      <c r="Z269" s="384"/>
      <c r="AA269" s="384"/>
      <c r="AB269" s="384"/>
      <c r="AC269" s="384"/>
      <c r="AD269" s="384"/>
      <c r="AE269" s="384"/>
      <c r="AF269" s="384"/>
      <c r="AG269" s="384"/>
      <c r="AH269" s="384"/>
      <c r="AI269" s="384"/>
      <c r="AJ269" s="384"/>
      <c r="AK269" s="384"/>
      <c r="AL269" s="384"/>
      <c r="AM269" s="384"/>
      <c r="AN269" s="358"/>
      <c r="AO269" s="446"/>
      <c r="AU269" s="384"/>
      <c r="AV269" s="384"/>
    </row>
    <row r="270" spans="1:48" ht="12.75" customHeight="1" x14ac:dyDescent="0.2">
      <c r="A270" s="434"/>
      <c r="B270" s="417"/>
      <c r="C270" s="144"/>
      <c r="D270" s="420"/>
      <c r="E270" s="465"/>
      <c r="F270" s="142" t="s">
        <v>1311</v>
      </c>
      <c r="G270" s="99">
        <v>0</v>
      </c>
      <c r="H270" s="384"/>
      <c r="I270" s="384"/>
      <c r="J270" s="384"/>
      <c r="K270" s="384"/>
      <c r="L270" s="384"/>
      <c r="M270" s="384"/>
      <c r="N270" s="384"/>
      <c r="O270" s="384"/>
      <c r="P270" s="384"/>
      <c r="Q270" s="384"/>
      <c r="R270" s="384"/>
      <c r="S270" s="384"/>
      <c r="T270" s="384"/>
      <c r="U270" s="384"/>
      <c r="V270" s="384"/>
      <c r="W270" s="384"/>
      <c r="X270" s="384"/>
      <c r="Y270" s="384"/>
      <c r="Z270" s="384"/>
      <c r="AA270" s="384"/>
      <c r="AB270" s="384"/>
      <c r="AC270" s="384"/>
      <c r="AD270" s="384"/>
      <c r="AE270" s="384"/>
      <c r="AF270" s="384"/>
      <c r="AG270" s="384"/>
      <c r="AH270" s="384"/>
      <c r="AI270" s="384"/>
      <c r="AJ270" s="384"/>
      <c r="AK270" s="384"/>
      <c r="AL270" s="384"/>
      <c r="AM270" s="384"/>
      <c r="AN270" s="358"/>
      <c r="AO270" s="446"/>
      <c r="AU270" s="384"/>
      <c r="AV270" s="384"/>
    </row>
    <row r="271" spans="1:48" ht="12.75" customHeight="1" x14ac:dyDescent="0.2">
      <c r="A271" s="434"/>
      <c r="B271" s="417"/>
      <c r="C271" s="144"/>
      <c r="D271" s="420"/>
      <c r="E271" s="465"/>
      <c r="F271" s="142" t="s">
        <v>1312</v>
      </c>
      <c r="G271" s="99">
        <v>0</v>
      </c>
      <c r="H271" s="384"/>
      <c r="I271" s="384"/>
      <c r="J271" s="384"/>
      <c r="K271" s="384"/>
      <c r="L271" s="384"/>
      <c r="M271" s="384"/>
      <c r="N271" s="384"/>
      <c r="O271" s="384"/>
      <c r="P271" s="384"/>
      <c r="Q271" s="384"/>
      <c r="R271" s="384"/>
      <c r="S271" s="384"/>
      <c r="T271" s="384"/>
      <c r="U271" s="384"/>
      <c r="V271" s="384"/>
      <c r="W271" s="384"/>
      <c r="X271" s="384"/>
      <c r="Y271" s="384"/>
      <c r="Z271" s="384"/>
      <c r="AA271" s="384"/>
      <c r="AB271" s="384"/>
      <c r="AC271" s="384"/>
      <c r="AD271" s="384"/>
      <c r="AE271" s="384"/>
      <c r="AF271" s="384"/>
      <c r="AG271" s="384"/>
      <c r="AH271" s="384"/>
      <c r="AI271" s="384"/>
      <c r="AJ271" s="384"/>
      <c r="AK271" s="384"/>
      <c r="AL271" s="384"/>
      <c r="AM271" s="384"/>
      <c r="AN271" s="358"/>
      <c r="AO271" s="446"/>
      <c r="AU271" s="384"/>
      <c r="AV271" s="384"/>
    </row>
    <row r="272" spans="1:48" ht="12.75" customHeight="1" x14ac:dyDescent="0.2">
      <c r="A272" s="434"/>
      <c r="B272" s="417"/>
      <c r="C272" s="144"/>
      <c r="D272" s="420"/>
      <c r="E272" s="465"/>
      <c r="F272" s="142" t="s">
        <v>1313</v>
      </c>
      <c r="G272" s="99">
        <v>0</v>
      </c>
      <c r="H272" s="384"/>
      <c r="I272" s="384"/>
      <c r="J272" s="384"/>
      <c r="K272" s="384"/>
      <c r="L272" s="384"/>
      <c r="M272" s="384"/>
      <c r="N272" s="384"/>
      <c r="O272" s="384"/>
      <c r="P272" s="384"/>
      <c r="Q272" s="384"/>
      <c r="R272" s="384"/>
      <c r="S272" s="384"/>
      <c r="T272" s="384"/>
      <c r="U272" s="384"/>
      <c r="V272" s="384"/>
      <c r="W272" s="384"/>
      <c r="X272" s="384"/>
      <c r="Y272" s="384"/>
      <c r="Z272" s="384"/>
      <c r="AA272" s="384"/>
      <c r="AB272" s="384"/>
      <c r="AC272" s="384"/>
      <c r="AD272" s="384"/>
      <c r="AE272" s="384"/>
      <c r="AF272" s="384"/>
      <c r="AG272" s="384"/>
      <c r="AH272" s="384"/>
      <c r="AI272" s="384"/>
      <c r="AJ272" s="384"/>
      <c r="AK272" s="384"/>
      <c r="AL272" s="384"/>
      <c r="AM272" s="384"/>
      <c r="AN272" s="358"/>
      <c r="AO272" s="446"/>
      <c r="AU272" s="384"/>
      <c r="AV272" s="384"/>
    </row>
    <row r="273" spans="1:48" ht="12.75" customHeight="1" x14ac:dyDescent="0.2">
      <c r="A273" s="434"/>
      <c r="B273" s="417"/>
      <c r="C273" s="144"/>
      <c r="D273" s="420"/>
      <c r="E273" s="465"/>
      <c r="F273" s="142" t="s">
        <v>1314</v>
      </c>
      <c r="G273" s="99">
        <v>0</v>
      </c>
      <c r="H273" s="384"/>
      <c r="I273" s="384"/>
      <c r="J273" s="384"/>
      <c r="K273" s="384"/>
      <c r="L273" s="384"/>
      <c r="M273" s="384"/>
      <c r="N273" s="384"/>
      <c r="O273" s="384"/>
      <c r="P273" s="384"/>
      <c r="Q273" s="384"/>
      <c r="R273" s="384"/>
      <c r="S273" s="384"/>
      <c r="T273" s="384"/>
      <c r="U273" s="384"/>
      <c r="V273" s="384"/>
      <c r="W273" s="384"/>
      <c r="X273" s="384"/>
      <c r="Y273" s="384"/>
      <c r="Z273" s="384"/>
      <c r="AA273" s="384"/>
      <c r="AB273" s="384"/>
      <c r="AC273" s="384"/>
      <c r="AD273" s="384"/>
      <c r="AE273" s="384"/>
      <c r="AF273" s="384"/>
      <c r="AG273" s="384"/>
      <c r="AH273" s="384"/>
      <c r="AI273" s="384"/>
      <c r="AJ273" s="384"/>
      <c r="AK273" s="384"/>
      <c r="AL273" s="384"/>
      <c r="AM273" s="384"/>
      <c r="AN273" s="358"/>
      <c r="AO273" s="446"/>
      <c r="AU273" s="384"/>
      <c r="AV273" s="384"/>
    </row>
    <row r="274" spans="1:48" ht="12.75" customHeight="1" x14ac:dyDescent="0.2">
      <c r="A274" s="434"/>
      <c r="B274" s="417"/>
      <c r="C274" s="144"/>
      <c r="D274" s="420"/>
      <c r="E274" s="465"/>
      <c r="F274" s="142" t="s">
        <v>1315</v>
      </c>
      <c r="G274" s="99">
        <v>0</v>
      </c>
      <c r="H274" s="384"/>
      <c r="I274" s="384"/>
      <c r="J274" s="384"/>
      <c r="K274" s="384"/>
      <c r="L274" s="384"/>
      <c r="M274" s="384"/>
      <c r="N274" s="384"/>
      <c r="O274" s="384"/>
      <c r="P274" s="384"/>
      <c r="Q274" s="384"/>
      <c r="R274" s="384"/>
      <c r="S274" s="384"/>
      <c r="T274" s="384"/>
      <c r="U274" s="384"/>
      <c r="V274" s="384"/>
      <c r="W274" s="384"/>
      <c r="X274" s="384"/>
      <c r="Y274" s="384"/>
      <c r="Z274" s="384"/>
      <c r="AA274" s="384"/>
      <c r="AB274" s="384"/>
      <c r="AC274" s="384"/>
      <c r="AD274" s="384"/>
      <c r="AE274" s="384"/>
      <c r="AF274" s="384"/>
      <c r="AG274" s="384"/>
      <c r="AH274" s="384"/>
      <c r="AI274" s="384"/>
      <c r="AJ274" s="384"/>
      <c r="AK274" s="384"/>
      <c r="AL274" s="384"/>
      <c r="AM274" s="384"/>
      <c r="AN274" s="358"/>
      <c r="AO274" s="446"/>
      <c r="AU274" s="384"/>
      <c r="AV274" s="384"/>
    </row>
    <row r="275" spans="1:48" ht="12.75" customHeight="1" x14ac:dyDescent="0.2">
      <c r="A275" s="434"/>
      <c r="B275" s="417"/>
      <c r="C275" s="144"/>
      <c r="D275" s="420"/>
      <c r="E275" s="466"/>
      <c r="F275" s="142" t="s">
        <v>1316</v>
      </c>
      <c r="G275" s="99">
        <v>0</v>
      </c>
      <c r="H275" s="385"/>
      <c r="I275" s="385"/>
      <c r="J275" s="385"/>
      <c r="K275" s="385"/>
      <c r="L275" s="385"/>
      <c r="M275" s="385"/>
      <c r="N275" s="385"/>
      <c r="O275" s="385"/>
      <c r="P275" s="385"/>
      <c r="Q275" s="385"/>
      <c r="R275" s="385"/>
      <c r="S275" s="385"/>
      <c r="T275" s="385"/>
      <c r="U275" s="385"/>
      <c r="V275" s="385"/>
      <c r="W275" s="385"/>
      <c r="X275" s="385"/>
      <c r="Y275" s="385"/>
      <c r="Z275" s="385"/>
      <c r="AA275" s="385"/>
      <c r="AB275" s="385"/>
      <c r="AC275" s="385"/>
      <c r="AD275" s="385"/>
      <c r="AE275" s="385"/>
      <c r="AF275" s="385"/>
      <c r="AG275" s="385"/>
      <c r="AH275" s="385"/>
      <c r="AI275" s="385"/>
      <c r="AJ275" s="385"/>
      <c r="AK275" s="385"/>
      <c r="AL275" s="385"/>
      <c r="AM275" s="385"/>
      <c r="AN275" s="359"/>
      <c r="AO275" s="446"/>
      <c r="AU275" s="385"/>
      <c r="AV275" s="385"/>
    </row>
    <row r="276" spans="1:48" ht="12.75" customHeight="1" x14ac:dyDescent="0.2">
      <c r="A276" s="434"/>
      <c r="B276" s="417"/>
      <c r="C276" s="144"/>
      <c r="D276" s="420"/>
      <c r="E276" s="141" t="s">
        <v>379</v>
      </c>
      <c r="F276" s="142" t="s">
        <v>1317</v>
      </c>
      <c r="G276" s="99">
        <v>11604.32</v>
      </c>
      <c r="H276" s="96">
        <v>0</v>
      </c>
      <c r="I276" s="96">
        <v>0</v>
      </c>
      <c r="J276" s="96">
        <v>0</v>
      </c>
      <c r="K276" s="96">
        <v>0</v>
      </c>
      <c r="L276" s="96">
        <v>0</v>
      </c>
      <c r="M276" s="96">
        <v>28916.641599999999</v>
      </c>
      <c r="N276" s="96">
        <v>0</v>
      </c>
      <c r="O276" s="96">
        <v>6978.5639999999994</v>
      </c>
      <c r="P276" s="96">
        <v>0</v>
      </c>
      <c r="Q276" s="96">
        <v>0</v>
      </c>
      <c r="R276" s="96">
        <v>110.45</v>
      </c>
      <c r="S276" s="96">
        <v>0</v>
      </c>
      <c r="T276" s="96">
        <v>-2376.9539999999988</v>
      </c>
      <c r="U276" s="96">
        <v>-37.792370214265659</v>
      </c>
      <c r="V276" s="96">
        <v>0</v>
      </c>
      <c r="W276" s="96">
        <v>0</v>
      </c>
      <c r="X276" s="96">
        <v>1250</v>
      </c>
      <c r="Y276" s="96">
        <v>0</v>
      </c>
      <c r="Z276" s="96">
        <v>0</v>
      </c>
      <c r="AA276" s="96">
        <v>0</v>
      </c>
      <c r="AB276" s="96">
        <v>0</v>
      </c>
      <c r="AC276" s="96">
        <v>0</v>
      </c>
      <c r="AD276" s="96">
        <v>0</v>
      </c>
      <c r="AE276" s="96">
        <v>0</v>
      </c>
      <c r="AF276" s="96">
        <v>0</v>
      </c>
      <c r="AG276" s="96">
        <v>60.721514789743537</v>
      </c>
      <c r="AH276" s="96">
        <v>0</v>
      </c>
      <c r="AI276" s="96">
        <v>0</v>
      </c>
      <c r="AJ276" s="96">
        <v>0</v>
      </c>
      <c r="AK276" s="96">
        <v>0</v>
      </c>
      <c r="AL276" s="96">
        <v>0</v>
      </c>
      <c r="AM276" s="96">
        <v>0</v>
      </c>
      <c r="AN276" s="104">
        <f t="shared" ref="AN276:AN277" si="3">SUM(G276:AM276)</f>
        <v>46505.950744575472</v>
      </c>
      <c r="AO276" s="446"/>
      <c r="AU276" s="96">
        <f>+'[2]4'!$L$29*1000</f>
        <v>46505.950744575479</v>
      </c>
      <c r="AV276" s="96">
        <f t="shared" si="2"/>
        <v>0</v>
      </c>
    </row>
    <row r="277" spans="1:48" ht="38.25" x14ac:dyDescent="0.2">
      <c r="A277" s="434"/>
      <c r="B277" s="417"/>
      <c r="C277" s="144"/>
      <c r="D277" s="146" t="s">
        <v>380</v>
      </c>
      <c r="E277" s="141" t="s">
        <v>381</v>
      </c>
      <c r="F277" s="142">
        <v>0</v>
      </c>
      <c r="G277" s="99">
        <v>0</v>
      </c>
      <c r="H277" s="96">
        <v>0</v>
      </c>
      <c r="I277" s="96">
        <v>0</v>
      </c>
      <c r="J277" s="96">
        <v>0</v>
      </c>
      <c r="K277" s="96">
        <v>0</v>
      </c>
      <c r="L277" s="96">
        <v>0</v>
      </c>
      <c r="M277" s="96">
        <v>0</v>
      </c>
      <c r="N277" s="96">
        <v>0</v>
      </c>
      <c r="O277" s="96">
        <v>0</v>
      </c>
      <c r="P277" s="96">
        <v>0</v>
      </c>
      <c r="Q277" s="96">
        <v>0</v>
      </c>
      <c r="R277" s="96">
        <v>0</v>
      </c>
      <c r="S277" s="96">
        <v>0</v>
      </c>
      <c r="T277" s="96">
        <v>0</v>
      </c>
      <c r="U277" s="96">
        <v>0</v>
      </c>
      <c r="V277" s="96">
        <v>0</v>
      </c>
      <c r="W277" s="96">
        <v>0</v>
      </c>
      <c r="X277" s="96">
        <v>0</v>
      </c>
      <c r="Y277" s="96">
        <v>0</v>
      </c>
      <c r="Z277" s="96">
        <v>0</v>
      </c>
      <c r="AA277" s="96">
        <v>0</v>
      </c>
      <c r="AB277" s="96">
        <v>0</v>
      </c>
      <c r="AC277" s="96">
        <v>0</v>
      </c>
      <c r="AD277" s="96">
        <v>0</v>
      </c>
      <c r="AE277" s="96">
        <v>0</v>
      </c>
      <c r="AF277" s="96">
        <v>0</v>
      </c>
      <c r="AG277" s="96">
        <v>0</v>
      </c>
      <c r="AH277" s="96">
        <v>0</v>
      </c>
      <c r="AI277" s="96">
        <v>0</v>
      </c>
      <c r="AJ277" s="96">
        <v>0</v>
      </c>
      <c r="AK277" s="96">
        <v>0</v>
      </c>
      <c r="AL277" s="96">
        <v>0</v>
      </c>
      <c r="AM277" s="96">
        <v>0</v>
      </c>
      <c r="AN277" s="104">
        <f t="shared" si="3"/>
        <v>0</v>
      </c>
      <c r="AO277" s="446"/>
      <c r="AU277" s="96">
        <f>+'[2]4'!$M$29*1000</f>
        <v>0</v>
      </c>
      <c r="AV277" s="96">
        <f t="shared" si="2"/>
        <v>0</v>
      </c>
    </row>
    <row r="278" spans="1:48" ht="12.75" customHeight="1" x14ac:dyDescent="0.2">
      <c r="A278" s="434"/>
      <c r="B278" s="417"/>
      <c r="C278" s="143"/>
      <c r="D278" s="453" t="s">
        <v>517</v>
      </c>
      <c r="E278" s="319" t="s">
        <v>523</v>
      </c>
      <c r="F278" s="142" t="s">
        <v>1318</v>
      </c>
      <c r="G278" s="99">
        <v>44140.95</v>
      </c>
      <c r="H278" s="96">
        <v>0</v>
      </c>
      <c r="I278" s="96">
        <v>0</v>
      </c>
      <c r="J278" s="96">
        <v>0</v>
      </c>
      <c r="K278" s="96">
        <v>0</v>
      </c>
      <c r="L278" s="96">
        <v>0</v>
      </c>
      <c r="M278" s="96">
        <v>0</v>
      </c>
      <c r="N278" s="96">
        <v>0</v>
      </c>
      <c r="O278" s="96">
        <v>0</v>
      </c>
      <c r="P278" s="96">
        <v>0</v>
      </c>
      <c r="Q278" s="96">
        <v>0</v>
      </c>
      <c r="R278" s="96">
        <v>0</v>
      </c>
      <c r="S278" s="96">
        <v>0</v>
      </c>
      <c r="T278" s="96">
        <v>-15755.12</v>
      </c>
      <c r="U278" s="96">
        <v>-264.74096713584333</v>
      </c>
      <c r="V278" s="96">
        <v>0</v>
      </c>
      <c r="W278" s="96">
        <v>0</v>
      </c>
      <c r="X278" s="96">
        <v>0</v>
      </c>
      <c r="Y278" s="96">
        <v>0</v>
      </c>
      <c r="Z278" s="96">
        <v>0</v>
      </c>
      <c r="AA278" s="96">
        <v>0</v>
      </c>
      <c r="AB278" s="96">
        <v>0</v>
      </c>
      <c r="AC278" s="96">
        <v>0</v>
      </c>
      <c r="AD278" s="96">
        <v>0</v>
      </c>
      <c r="AE278" s="96">
        <v>0</v>
      </c>
      <c r="AF278" s="96">
        <v>0</v>
      </c>
      <c r="AG278" s="96">
        <v>73.097368800859172</v>
      </c>
      <c r="AH278" s="96">
        <v>0</v>
      </c>
      <c r="AI278" s="96">
        <v>0</v>
      </c>
      <c r="AJ278" s="96">
        <v>0</v>
      </c>
      <c r="AK278" s="96">
        <v>0</v>
      </c>
      <c r="AL278" s="96">
        <v>0</v>
      </c>
      <c r="AM278" s="96">
        <v>0</v>
      </c>
      <c r="AN278" s="318">
        <f>SUM(G278:AM278)</f>
        <v>28194.186401665011</v>
      </c>
      <c r="AO278" s="446"/>
      <c r="AU278" s="103">
        <f>+'[2]4'!$O$29*1000</f>
        <v>28194.186401665014</v>
      </c>
      <c r="AV278" s="103">
        <f>AN278-AU278</f>
        <v>0</v>
      </c>
    </row>
    <row r="279" spans="1:48" ht="12.75" customHeight="1" x14ac:dyDescent="0.2">
      <c r="A279" s="434"/>
      <c r="B279" s="417"/>
      <c r="C279" s="143"/>
      <c r="D279" s="454"/>
      <c r="E279" s="427" t="s">
        <v>524</v>
      </c>
      <c r="F279" s="142" t="s">
        <v>1319</v>
      </c>
      <c r="G279" s="99">
        <v>2483.91</v>
      </c>
      <c r="H279" s="383">
        <v>-111650.79999999996</v>
      </c>
      <c r="I279" s="383">
        <v>31062.206751892874</v>
      </c>
      <c r="J279" s="383">
        <v>0</v>
      </c>
      <c r="K279" s="383"/>
      <c r="L279" s="383"/>
      <c r="M279" s="383">
        <v>-301.40999999999997</v>
      </c>
      <c r="N279" s="383">
        <v>0</v>
      </c>
      <c r="O279" s="383">
        <v>0</v>
      </c>
      <c r="P279" s="383">
        <v>0</v>
      </c>
      <c r="Q279" s="383">
        <v>0</v>
      </c>
      <c r="R279" s="383">
        <v>0</v>
      </c>
      <c r="S279" s="383">
        <v>0</v>
      </c>
      <c r="T279" s="383">
        <v>-49152.240000000049</v>
      </c>
      <c r="U279" s="383">
        <v>-710.4010161715928</v>
      </c>
      <c r="V279" s="383">
        <v>0</v>
      </c>
      <c r="W279" s="383">
        <v>0</v>
      </c>
      <c r="X279" s="383">
        <v>-2200</v>
      </c>
      <c r="Y279" s="383">
        <v>0</v>
      </c>
      <c r="Z279" s="383">
        <v>0</v>
      </c>
      <c r="AA279" s="383">
        <v>33.689999999999898</v>
      </c>
      <c r="AB279" s="383">
        <v>0</v>
      </c>
      <c r="AC279" s="383">
        <v>0</v>
      </c>
      <c r="AD279" s="383">
        <v>0</v>
      </c>
      <c r="AE279" s="383">
        <v>0</v>
      </c>
      <c r="AF279" s="383">
        <v>0</v>
      </c>
      <c r="AG279" s="383">
        <v>1629.6116633620993</v>
      </c>
      <c r="AH279" s="383">
        <v>1481.63</v>
      </c>
      <c r="AI279" s="383">
        <v>0</v>
      </c>
      <c r="AJ279" s="383">
        <v>-118.92000000001281</v>
      </c>
      <c r="AK279" s="383">
        <v>0</v>
      </c>
      <c r="AL279" s="383">
        <v>0</v>
      </c>
      <c r="AM279" s="383">
        <v>0</v>
      </c>
      <c r="AN279" s="424">
        <f>SUM(G279:AM365)</f>
        <v>1199130.0439096387</v>
      </c>
      <c r="AO279" s="446"/>
      <c r="AU279" s="362">
        <f>+'[2]4'!$P$29*1000</f>
        <v>1199130.0439096387</v>
      </c>
      <c r="AV279" s="362">
        <f t="shared" si="2"/>
        <v>0</v>
      </c>
    </row>
    <row r="280" spans="1:48" ht="12.75" customHeight="1" x14ac:dyDescent="0.2">
      <c r="A280" s="434"/>
      <c r="B280" s="417"/>
      <c r="C280" s="143"/>
      <c r="D280" s="454"/>
      <c r="E280" s="428"/>
      <c r="F280" s="142" t="s">
        <v>1320</v>
      </c>
      <c r="G280" s="99">
        <v>1765.6999999999998</v>
      </c>
      <c r="H280" s="384"/>
      <c r="I280" s="384"/>
      <c r="J280" s="384"/>
      <c r="K280" s="384"/>
      <c r="L280" s="384"/>
      <c r="M280" s="384"/>
      <c r="N280" s="384"/>
      <c r="O280" s="384"/>
      <c r="P280" s="384"/>
      <c r="Q280" s="384"/>
      <c r="R280" s="384"/>
      <c r="S280" s="384"/>
      <c r="T280" s="384"/>
      <c r="U280" s="384"/>
      <c r="V280" s="384"/>
      <c r="W280" s="384"/>
      <c r="X280" s="384"/>
      <c r="Y280" s="384"/>
      <c r="Z280" s="384"/>
      <c r="AA280" s="384"/>
      <c r="AB280" s="384"/>
      <c r="AC280" s="384"/>
      <c r="AD280" s="384"/>
      <c r="AE280" s="384"/>
      <c r="AF280" s="384"/>
      <c r="AG280" s="384"/>
      <c r="AH280" s="384"/>
      <c r="AI280" s="384"/>
      <c r="AJ280" s="384"/>
      <c r="AK280" s="384"/>
      <c r="AL280" s="384"/>
      <c r="AM280" s="384"/>
      <c r="AN280" s="425"/>
      <c r="AO280" s="446"/>
      <c r="AU280" s="363"/>
      <c r="AV280" s="363"/>
    </row>
    <row r="281" spans="1:48" ht="12.75" customHeight="1" x14ac:dyDescent="0.2">
      <c r="A281" s="434"/>
      <c r="B281" s="417"/>
      <c r="C281" s="143"/>
      <c r="D281" s="454"/>
      <c r="E281" s="428"/>
      <c r="F281" s="142" t="s">
        <v>1321</v>
      </c>
      <c r="G281" s="99">
        <v>59.84</v>
      </c>
      <c r="H281" s="384"/>
      <c r="I281" s="384"/>
      <c r="J281" s="384"/>
      <c r="K281" s="384"/>
      <c r="L281" s="384"/>
      <c r="M281" s="384"/>
      <c r="N281" s="384"/>
      <c r="O281" s="384"/>
      <c r="P281" s="384"/>
      <c r="Q281" s="384"/>
      <c r="R281" s="384"/>
      <c r="S281" s="384"/>
      <c r="T281" s="384"/>
      <c r="U281" s="384"/>
      <c r="V281" s="384"/>
      <c r="W281" s="384"/>
      <c r="X281" s="384"/>
      <c r="Y281" s="384"/>
      <c r="Z281" s="384"/>
      <c r="AA281" s="384"/>
      <c r="AB281" s="384"/>
      <c r="AC281" s="384"/>
      <c r="AD281" s="384"/>
      <c r="AE281" s="384"/>
      <c r="AF281" s="384"/>
      <c r="AG281" s="384"/>
      <c r="AH281" s="384"/>
      <c r="AI281" s="384"/>
      <c r="AJ281" s="384"/>
      <c r="AK281" s="384"/>
      <c r="AL281" s="384"/>
      <c r="AM281" s="384"/>
      <c r="AN281" s="425"/>
      <c r="AO281" s="446"/>
      <c r="AU281" s="363"/>
      <c r="AV281" s="363"/>
    </row>
    <row r="282" spans="1:48" ht="12.75" customHeight="1" x14ac:dyDescent="0.2">
      <c r="A282" s="434"/>
      <c r="B282" s="417"/>
      <c r="C282" s="143"/>
      <c r="D282" s="454"/>
      <c r="E282" s="428"/>
      <c r="F282" s="142" t="s">
        <v>1322</v>
      </c>
      <c r="G282" s="99">
        <v>308.08</v>
      </c>
      <c r="H282" s="384"/>
      <c r="I282" s="384"/>
      <c r="J282" s="384"/>
      <c r="K282" s="384"/>
      <c r="L282" s="384"/>
      <c r="M282" s="384"/>
      <c r="N282" s="384"/>
      <c r="O282" s="384"/>
      <c r="P282" s="384"/>
      <c r="Q282" s="384"/>
      <c r="R282" s="384"/>
      <c r="S282" s="384"/>
      <c r="T282" s="384"/>
      <c r="U282" s="384"/>
      <c r="V282" s="384"/>
      <c r="W282" s="384"/>
      <c r="X282" s="384"/>
      <c r="Y282" s="384"/>
      <c r="Z282" s="384"/>
      <c r="AA282" s="384"/>
      <c r="AB282" s="384"/>
      <c r="AC282" s="384"/>
      <c r="AD282" s="384"/>
      <c r="AE282" s="384"/>
      <c r="AF282" s="384"/>
      <c r="AG282" s="384"/>
      <c r="AH282" s="384"/>
      <c r="AI282" s="384"/>
      <c r="AJ282" s="384"/>
      <c r="AK282" s="384"/>
      <c r="AL282" s="384"/>
      <c r="AM282" s="384"/>
      <c r="AN282" s="425"/>
      <c r="AO282" s="446"/>
      <c r="AU282" s="363"/>
      <c r="AV282" s="363"/>
    </row>
    <row r="283" spans="1:48" ht="12.75" customHeight="1" x14ac:dyDescent="0.2">
      <c r="A283" s="434"/>
      <c r="B283" s="417"/>
      <c r="C283" s="143"/>
      <c r="D283" s="454"/>
      <c r="E283" s="428"/>
      <c r="F283" s="142" t="s">
        <v>1323</v>
      </c>
      <c r="G283" s="99">
        <v>1771.78</v>
      </c>
      <c r="H283" s="384"/>
      <c r="I283" s="384"/>
      <c r="J283" s="384"/>
      <c r="K283" s="384"/>
      <c r="L283" s="384"/>
      <c r="M283" s="384"/>
      <c r="N283" s="384"/>
      <c r="O283" s="384"/>
      <c r="P283" s="384"/>
      <c r="Q283" s="384"/>
      <c r="R283" s="384"/>
      <c r="S283" s="384"/>
      <c r="T283" s="384"/>
      <c r="U283" s="384"/>
      <c r="V283" s="384"/>
      <c r="W283" s="384"/>
      <c r="X283" s="384"/>
      <c r="Y283" s="384"/>
      <c r="Z283" s="384"/>
      <c r="AA283" s="384"/>
      <c r="AB283" s="384"/>
      <c r="AC283" s="384"/>
      <c r="AD283" s="384"/>
      <c r="AE283" s="384"/>
      <c r="AF283" s="384"/>
      <c r="AG283" s="384"/>
      <c r="AH283" s="384"/>
      <c r="AI283" s="384"/>
      <c r="AJ283" s="384"/>
      <c r="AK283" s="384"/>
      <c r="AL283" s="384"/>
      <c r="AM283" s="384"/>
      <c r="AN283" s="425"/>
      <c r="AO283" s="446"/>
      <c r="AU283" s="363"/>
      <c r="AV283" s="363"/>
    </row>
    <row r="284" spans="1:48" ht="12.75" customHeight="1" x14ac:dyDescent="0.2">
      <c r="A284" s="434"/>
      <c r="B284" s="417"/>
      <c r="C284" s="143"/>
      <c r="D284" s="454"/>
      <c r="E284" s="428"/>
      <c r="F284" s="142" t="s">
        <v>1324</v>
      </c>
      <c r="G284" s="99">
        <v>6.3500000000000005</v>
      </c>
      <c r="H284" s="384"/>
      <c r="I284" s="384"/>
      <c r="J284" s="384"/>
      <c r="K284" s="384"/>
      <c r="L284" s="384"/>
      <c r="M284" s="384"/>
      <c r="N284" s="384"/>
      <c r="O284" s="384"/>
      <c r="P284" s="384"/>
      <c r="Q284" s="384"/>
      <c r="R284" s="384"/>
      <c r="S284" s="384"/>
      <c r="T284" s="384"/>
      <c r="U284" s="384"/>
      <c r="V284" s="384"/>
      <c r="W284" s="384"/>
      <c r="X284" s="384"/>
      <c r="Y284" s="384"/>
      <c r="Z284" s="384"/>
      <c r="AA284" s="384"/>
      <c r="AB284" s="384"/>
      <c r="AC284" s="384"/>
      <c r="AD284" s="384"/>
      <c r="AE284" s="384"/>
      <c r="AF284" s="384"/>
      <c r="AG284" s="384"/>
      <c r="AH284" s="384"/>
      <c r="AI284" s="384"/>
      <c r="AJ284" s="384"/>
      <c r="AK284" s="384"/>
      <c r="AL284" s="384"/>
      <c r="AM284" s="384"/>
      <c r="AN284" s="425"/>
      <c r="AO284" s="446"/>
      <c r="AU284" s="363"/>
      <c r="AV284" s="363"/>
    </row>
    <row r="285" spans="1:48" ht="12.75" customHeight="1" x14ac:dyDescent="0.2">
      <c r="A285" s="434"/>
      <c r="B285" s="417"/>
      <c r="C285" s="143"/>
      <c r="D285" s="454"/>
      <c r="E285" s="428"/>
      <c r="F285" s="142" t="s">
        <v>1325</v>
      </c>
      <c r="G285" s="99">
        <v>326.55</v>
      </c>
      <c r="H285" s="384"/>
      <c r="I285" s="384"/>
      <c r="J285" s="384"/>
      <c r="K285" s="384"/>
      <c r="L285" s="384"/>
      <c r="M285" s="384"/>
      <c r="N285" s="384"/>
      <c r="O285" s="384"/>
      <c r="P285" s="384"/>
      <c r="Q285" s="384"/>
      <c r="R285" s="384"/>
      <c r="S285" s="384"/>
      <c r="T285" s="384"/>
      <c r="U285" s="384"/>
      <c r="V285" s="384"/>
      <c r="W285" s="384"/>
      <c r="X285" s="384"/>
      <c r="Y285" s="384"/>
      <c r="Z285" s="384"/>
      <c r="AA285" s="384"/>
      <c r="AB285" s="384"/>
      <c r="AC285" s="384"/>
      <c r="AD285" s="384"/>
      <c r="AE285" s="384"/>
      <c r="AF285" s="384"/>
      <c r="AG285" s="384"/>
      <c r="AH285" s="384"/>
      <c r="AI285" s="384"/>
      <c r="AJ285" s="384"/>
      <c r="AK285" s="384"/>
      <c r="AL285" s="384"/>
      <c r="AM285" s="384"/>
      <c r="AN285" s="425"/>
      <c r="AO285" s="446"/>
      <c r="AU285" s="363"/>
      <c r="AV285" s="363"/>
    </row>
    <row r="286" spans="1:48" ht="12.75" customHeight="1" x14ac:dyDescent="0.2">
      <c r="A286" s="434"/>
      <c r="B286" s="417"/>
      <c r="C286" s="143"/>
      <c r="D286" s="454"/>
      <c r="E286" s="428"/>
      <c r="F286" s="142" t="s">
        <v>1326</v>
      </c>
      <c r="G286" s="99">
        <v>314.18</v>
      </c>
      <c r="H286" s="384"/>
      <c r="I286" s="384"/>
      <c r="J286" s="384"/>
      <c r="K286" s="384"/>
      <c r="L286" s="384"/>
      <c r="M286" s="384"/>
      <c r="N286" s="384"/>
      <c r="O286" s="384"/>
      <c r="P286" s="384"/>
      <c r="Q286" s="384"/>
      <c r="R286" s="384"/>
      <c r="S286" s="384"/>
      <c r="T286" s="384"/>
      <c r="U286" s="384"/>
      <c r="V286" s="384"/>
      <c r="W286" s="384"/>
      <c r="X286" s="384"/>
      <c r="Y286" s="384"/>
      <c r="Z286" s="384"/>
      <c r="AA286" s="384"/>
      <c r="AB286" s="384"/>
      <c r="AC286" s="384"/>
      <c r="AD286" s="384"/>
      <c r="AE286" s="384"/>
      <c r="AF286" s="384"/>
      <c r="AG286" s="384"/>
      <c r="AH286" s="384"/>
      <c r="AI286" s="384"/>
      <c r="AJ286" s="384"/>
      <c r="AK286" s="384"/>
      <c r="AL286" s="384"/>
      <c r="AM286" s="384"/>
      <c r="AN286" s="425"/>
      <c r="AO286" s="446"/>
      <c r="AU286" s="363"/>
      <c r="AV286" s="363"/>
    </row>
    <row r="287" spans="1:48" ht="12.75" customHeight="1" x14ac:dyDescent="0.2">
      <c r="A287" s="434"/>
      <c r="B287" s="417"/>
      <c r="C287" s="143"/>
      <c r="D287" s="454"/>
      <c r="E287" s="428"/>
      <c r="F287" s="142" t="s">
        <v>1327</v>
      </c>
      <c r="G287" s="99">
        <v>852.24</v>
      </c>
      <c r="H287" s="384"/>
      <c r="I287" s="384"/>
      <c r="J287" s="384"/>
      <c r="K287" s="384"/>
      <c r="L287" s="384"/>
      <c r="M287" s="384"/>
      <c r="N287" s="384"/>
      <c r="O287" s="384"/>
      <c r="P287" s="384"/>
      <c r="Q287" s="384"/>
      <c r="R287" s="384"/>
      <c r="S287" s="384"/>
      <c r="T287" s="384"/>
      <c r="U287" s="384"/>
      <c r="V287" s="384"/>
      <c r="W287" s="384"/>
      <c r="X287" s="384"/>
      <c r="Y287" s="384"/>
      <c r="Z287" s="384"/>
      <c r="AA287" s="384"/>
      <c r="AB287" s="384"/>
      <c r="AC287" s="384"/>
      <c r="AD287" s="384"/>
      <c r="AE287" s="384"/>
      <c r="AF287" s="384"/>
      <c r="AG287" s="384"/>
      <c r="AH287" s="384"/>
      <c r="AI287" s="384"/>
      <c r="AJ287" s="384"/>
      <c r="AK287" s="384"/>
      <c r="AL287" s="384"/>
      <c r="AM287" s="384"/>
      <c r="AN287" s="425"/>
      <c r="AO287" s="446"/>
      <c r="AU287" s="363"/>
      <c r="AV287" s="363"/>
    </row>
    <row r="288" spans="1:48" ht="12.75" customHeight="1" x14ac:dyDescent="0.2">
      <c r="A288" s="434"/>
      <c r="B288" s="417"/>
      <c r="C288" s="143"/>
      <c r="D288" s="454"/>
      <c r="E288" s="428"/>
      <c r="F288" s="142" t="s">
        <v>1328</v>
      </c>
      <c r="G288" s="99">
        <v>199.39</v>
      </c>
      <c r="H288" s="384"/>
      <c r="I288" s="384"/>
      <c r="J288" s="384"/>
      <c r="K288" s="384"/>
      <c r="L288" s="384"/>
      <c r="M288" s="384"/>
      <c r="N288" s="384"/>
      <c r="O288" s="384"/>
      <c r="P288" s="384"/>
      <c r="Q288" s="384"/>
      <c r="R288" s="384"/>
      <c r="S288" s="384"/>
      <c r="T288" s="384"/>
      <c r="U288" s="384"/>
      <c r="V288" s="384"/>
      <c r="W288" s="384"/>
      <c r="X288" s="384"/>
      <c r="Y288" s="384"/>
      <c r="Z288" s="384"/>
      <c r="AA288" s="384"/>
      <c r="AB288" s="384"/>
      <c r="AC288" s="384"/>
      <c r="AD288" s="384"/>
      <c r="AE288" s="384"/>
      <c r="AF288" s="384"/>
      <c r="AG288" s="384"/>
      <c r="AH288" s="384"/>
      <c r="AI288" s="384"/>
      <c r="AJ288" s="384"/>
      <c r="AK288" s="384"/>
      <c r="AL288" s="384"/>
      <c r="AM288" s="384"/>
      <c r="AN288" s="425"/>
      <c r="AO288" s="446"/>
      <c r="AU288" s="363"/>
      <c r="AV288" s="363"/>
    </row>
    <row r="289" spans="1:48" ht="12.75" customHeight="1" x14ac:dyDescent="0.2">
      <c r="A289" s="434"/>
      <c r="B289" s="417"/>
      <c r="C289" s="143"/>
      <c r="D289" s="454"/>
      <c r="E289" s="428"/>
      <c r="F289" s="142" t="s">
        <v>1329</v>
      </c>
      <c r="G289" s="99">
        <v>6.3500000000000005</v>
      </c>
      <c r="H289" s="384"/>
      <c r="I289" s="384"/>
      <c r="J289" s="384"/>
      <c r="K289" s="384"/>
      <c r="L289" s="384"/>
      <c r="M289" s="384"/>
      <c r="N289" s="384"/>
      <c r="O289" s="384"/>
      <c r="P289" s="384"/>
      <c r="Q289" s="384"/>
      <c r="R289" s="384"/>
      <c r="S289" s="384"/>
      <c r="T289" s="384"/>
      <c r="U289" s="384"/>
      <c r="V289" s="384"/>
      <c r="W289" s="384"/>
      <c r="X289" s="384"/>
      <c r="Y289" s="384"/>
      <c r="Z289" s="384"/>
      <c r="AA289" s="384"/>
      <c r="AB289" s="384"/>
      <c r="AC289" s="384"/>
      <c r="AD289" s="384"/>
      <c r="AE289" s="384"/>
      <c r="AF289" s="384"/>
      <c r="AG289" s="384"/>
      <c r="AH289" s="384"/>
      <c r="AI289" s="384"/>
      <c r="AJ289" s="384"/>
      <c r="AK289" s="384"/>
      <c r="AL289" s="384"/>
      <c r="AM289" s="384"/>
      <c r="AN289" s="425"/>
      <c r="AO289" s="446"/>
      <c r="AU289" s="363"/>
      <c r="AV289" s="363"/>
    </row>
    <row r="290" spans="1:48" ht="12.75" customHeight="1" x14ac:dyDescent="0.2">
      <c r="A290" s="434"/>
      <c r="B290" s="417"/>
      <c r="C290" s="143"/>
      <c r="D290" s="454"/>
      <c r="E290" s="428"/>
      <c r="F290" s="142" t="s">
        <v>1330</v>
      </c>
      <c r="G290" s="99">
        <v>0</v>
      </c>
      <c r="H290" s="384"/>
      <c r="I290" s="384"/>
      <c r="J290" s="384"/>
      <c r="K290" s="384"/>
      <c r="L290" s="384"/>
      <c r="M290" s="384"/>
      <c r="N290" s="384"/>
      <c r="O290" s="384"/>
      <c r="P290" s="384"/>
      <c r="Q290" s="384"/>
      <c r="R290" s="384"/>
      <c r="S290" s="384"/>
      <c r="T290" s="384"/>
      <c r="U290" s="384"/>
      <c r="V290" s="384"/>
      <c r="W290" s="384"/>
      <c r="X290" s="384"/>
      <c r="Y290" s="384"/>
      <c r="Z290" s="384"/>
      <c r="AA290" s="384"/>
      <c r="AB290" s="384"/>
      <c r="AC290" s="384"/>
      <c r="AD290" s="384"/>
      <c r="AE290" s="384"/>
      <c r="AF290" s="384"/>
      <c r="AG290" s="384"/>
      <c r="AH290" s="384"/>
      <c r="AI290" s="384"/>
      <c r="AJ290" s="384"/>
      <c r="AK290" s="384"/>
      <c r="AL290" s="384"/>
      <c r="AM290" s="384"/>
      <c r="AN290" s="425"/>
      <c r="AO290" s="446"/>
      <c r="AU290" s="363"/>
      <c r="AV290" s="363"/>
    </row>
    <row r="291" spans="1:48" ht="12.75" customHeight="1" x14ac:dyDescent="0.2">
      <c r="A291" s="434"/>
      <c r="B291" s="417"/>
      <c r="C291" s="143"/>
      <c r="D291" s="454"/>
      <c r="E291" s="428"/>
      <c r="F291" s="142" t="s">
        <v>1331</v>
      </c>
      <c r="G291" s="99">
        <v>1590.65</v>
      </c>
      <c r="H291" s="384"/>
      <c r="I291" s="384"/>
      <c r="J291" s="384"/>
      <c r="K291" s="384"/>
      <c r="L291" s="384"/>
      <c r="M291" s="384"/>
      <c r="N291" s="384"/>
      <c r="O291" s="384"/>
      <c r="P291" s="384"/>
      <c r="Q291" s="384"/>
      <c r="R291" s="384"/>
      <c r="S291" s="384"/>
      <c r="T291" s="384"/>
      <c r="U291" s="384"/>
      <c r="V291" s="384"/>
      <c r="W291" s="384"/>
      <c r="X291" s="384"/>
      <c r="Y291" s="384"/>
      <c r="Z291" s="384"/>
      <c r="AA291" s="384"/>
      <c r="AB291" s="384"/>
      <c r="AC291" s="384"/>
      <c r="AD291" s="384"/>
      <c r="AE291" s="384"/>
      <c r="AF291" s="384"/>
      <c r="AG291" s="384"/>
      <c r="AH291" s="384"/>
      <c r="AI291" s="384"/>
      <c r="AJ291" s="384"/>
      <c r="AK291" s="384"/>
      <c r="AL291" s="384"/>
      <c r="AM291" s="384"/>
      <c r="AN291" s="425"/>
      <c r="AO291" s="446"/>
      <c r="AU291" s="363"/>
      <c r="AV291" s="363"/>
    </row>
    <row r="292" spans="1:48" ht="12.75" customHeight="1" x14ac:dyDescent="0.2">
      <c r="A292" s="434"/>
      <c r="B292" s="417"/>
      <c r="C292" s="143"/>
      <c r="D292" s="454"/>
      <c r="E292" s="428"/>
      <c r="F292" s="142" t="s">
        <v>1332</v>
      </c>
      <c r="G292" s="99">
        <v>3567.43</v>
      </c>
      <c r="H292" s="384"/>
      <c r="I292" s="384"/>
      <c r="J292" s="384"/>
      <c r="K292" s="384"/>
      <c r="L292" s="384"/>
      <c r="M292" s="384"/>
      <c r="N292" s="384"/>
      <c r="O292" s="384"/>
      <c r="P292" s="384"/>
      <c r="Q292" s="384"/>
      <c r="R292" s="384"/>
      <c r="S292" s="384"/>
      <c r="T292" s="384"/>
      <c r="U292" s="384"/>
      <c r="V292" s="384"/>
      <c r="W292" s="384"/>
      <c r="X292" s="384"/>
      <c r="Y292" s="384"/>
      <c r="Z292" s="384"/>
      <c r="AA292" s="384"/>
      <c r="AB292" s="384"/>
      <c r="AC292" s="384"/>
      <c r="AD292" s="384"/>
      <c r="AE292" s="384"/>
      <c r="AF292" s="384"/>
      <c r="AG292" s="384"/>
      <c r="AH292" s="384"/>
      <c r="AI292" s="384"/>
      <c r="AJ292" s="384"/>
      <c r="AK292" s="384"/>
      <c r="AL292" s="384"/>
      <c r="AM292" s="384"/>
      <c r="AN292" s="425"/>
      <c r="AO292" s="446"/>
      <c r="AU292" s="363"/>
      <c r="AV292" s="363"/>
    </row>
    <row r="293" spans="1:48" ht="12.75" customHeight="1" x14ac:dyDescent="0.2">
      <c r="A293" s="434"/>
      <c r="B293" s="417"/>
      <c r="C293" s="143"/>
      <c r="D293" s="454"/>
      <c r="E293" s="428"/>
      <c r="F293" s="142" t="s">
        <v>1333</v>
      </c>
      <c r="G293" s="99">
        <v>6065.59</v>
      </c>
      <c r="H293" s="384"/>
      <c r="I293" s="384"/>
      <c r="J293" s="384"/>
      <c r="K293" s="384"/>
      <c r="L293" s="384"/>
      <c r="M293" s="384"/>
      <c r="N293" s="384"/>
      <c r="O293" s="384"/>
      <c r="P293" s="384"/>
      <c r="Q293" s="384"/>
      <c r="R293" s="384"/>
      <c r="S293" s="384"/>
      <c r="T293" s="384"/>
      <c r="U293" s="384"/>
      <c r="V293" s="384"/>
      <c r="W293" s="384"/>
      <c r="X293" s="384"/>
      <c r="Y293" s="384"/>
      <c r="Z293" s="384"/>
      <c r="AA293" s="384"/>
      <c r="AB293" s="384"/>
      <c r="AC293" s="384"/>
      <c r="AD293" s="384"/>
      <c r="AE293" s="384"/>
      <c r="AF293" s="384"/>
      <c r="AG293" s="384"/>
      <c r="AH293" s="384"/>
      <c r="AI293" s="384"/>
      <c r="AJ293" s="384"/>
      <c r="AK293" s="384"/>
      <c r="AL293" s="384"/>
      <c r="AM293" s="384"/>
      <c r="AN293" s="425"/>
      <c r="AO293" s="446"/>
      <c r="AU293" s="363"/>
      <c r="AV293" s="363"/>
    </row>
    <row r="294" spans="1:48" ht="12.75" customHeight="1" x14ac:dyDescent="0.2">
      <c r="A294" s="434"/>
      <c r="B294" s="417"/>
      <c r="C294" s="143"/>
      <c r="D294" s="454"/>
      <c r="E294" s="428"/>
      <c r="F294" s="142" t="s">
        <v>1334</v>
      </c>
      <c r="G294" s="99">
        <v>9299.5999999999985</v>
      </c>
      <c r="H294" s="384"/>
      <c r="I294" s="384"/>
      <c r="J294" s="384"/>
      <c r="K294" s="384"/>
      <c r="L294" s="384"/>
      <c r="M294" s="384"/>
      <c r="N294" s="384"/>
      <c r="O294" s="384"/>
      <c r="P294" s="384"/>
      <c r="Q294" s="384"/>
      <c r="R294" s="384"/>
      <c r="S294" s="384"/>
      <c r="T294" s="384"/>
      <c r="U294" s="384"/>
      <c r="V294" s="384"/>
      <c r="W294" s="384"/>
      <c r="X294" s="384"/>
      <c r="Y294" s="384"/>
      <c r="Z294" s="384"/>
      <c r="AA294" s="384"/>
      <c r="AB294" s="384"/>
      <c r="AC294" s="384"/>
      <c r="AD294" s="384"/>
      <c r="AE294" s="384"/>
      <c r="AF294" s="384"/>
      <c r="AG294" s="384"/>
      <c r="AH294" s="384"/>
      <c r="AI294" s="384"/>
      <c r="AJ294" s="384"/>
      <c r="AK294" s="384"/>
      <c r="AL294" s="384"/>
      <c r="AM294" s="384"/>
      <c r="AN294" s="425"/>
      <c r="AO294" s="446"/>
      <c r="AU294" s="363"/>
      <c r="AV294" s="363"/>
    </row>
    <row r="295" spans="1:48" ht="12.75" customHeight="1" x14ac:dyDescent="0.2">
      <c r="A295" s="434"/>
      <c r="B295" s="417"/>
      <c r="C295" s="143"/>
      <c r="D295" s="454"/>
      <c r="E295" s="428"/>
      <c r="F295" s="142" t="s">
        <v>1335</v>
      </c>
      <c r="G295" s="99">
        <v>86637.816510555815</v>
      </c>
      <c r="H295" s="384"/>
      <c r="I295" s="384"/>
      <c r="J295" s="384"/>
      <c r="K295" s="384"/>
      <c r="L295" s="384"/>
      <c r="M295" s="384"/>
      <c r="N295" s="384"/>
      <c r="O295" s="384"/>
      <c r="P295" s="384"/>
      <c r="Q295" s="384"/>
      <c r="R295" s="384"/>
      <c r="S295" s="384"/>
      <c r="T295" s="384"/>
      <c r="U295" s="384"/>
      <c r="V295" s="384"/>
      <c r="W295" s="384"/>
      <c r="X295" s="384"/>
      <c r="Y295" s="384"/>
      <c r="Z295" s="384"/>
      <c r="AA295" s="384"/>
      <c r="AB295" s="384"/>
      <c r="AC295" s="384"/>
      <c r="AD295" s="384"/>
      <c r="AE295" s="384"/>
      <c r="AF295" s="384"/>
      <c r="AG295" s="384"/>
      <c r="AH295" s="384"/>
      <c r="AI295" s="384"/>
      <c r="AJ295" s="384"/>
      <c r="AK295" s="384"/>
      <c r="AL295" s="384"/>
      <c r="AM295" s="384"/>
      <c r="AN295" s="425"/>
      <c r="AO295" s="446"/>
      <c r="AU295" s="363"/>
      <c r="AV295" s="363"/>
    </row>
    <row r="296" spans="1:48" ht="12.75" customHeight="1" x14ac:dyDescent="0.2">
      <c r="A296" s="434"/>
      <c r="B296" s="417"/>
      <c r="C296" s="143"/>
      <c r="D296" s="454"/>
      <c r="E296" s="428"/>
      <c r="F296" s="142" t="s">
        <v>1336</v>
      </c>
      <c r="G296" s="99">
        <v>7109.53</v>
      </c>
      <c r="H296" s="384"/>
      <c r="I296" s="384"/>
      <c r="J296" s="384"/>
      <c r="K296" s="384"/>
      <c r="L296" s="384"/>
      <c r="M296" s="384"/>
      <c r="N296" s="384"/>
      <c r="O296" s="384"/>
      <c r="P296" s="384"/>
      <c r="Q296" s="384"/>
      <c r="R296" s="384"/>
      <c r="S296" s="384"/>
      <c r="T296" s="384"/>
      <c r="U296" s="384"/>
      <c r="V296" s="384"/>
      <c r="W296" s="384"/>
      <c r="X296" s="384"/>
      <c r="Y296" s="384"/>
      <c r="Z296" s="384"/>
      <c r="AA296" s="384"/>
      <c r="AB296" s="384"/>
      <c r="AC296" s="384"/>
      <c r="AD296" s="384"/>
      <c r="AE296" s="384"/>
      <c r="AF296" s="384"/>
      <c r="AG296" s="384"/>
      <c r="AH296" s="384"/>
      <c r="AI296" s="384"/>
      <c r="AJ296" s="384"/>
      <c r="AK296" s="384"/>
      <c r="AL296" s="384"/>
      <c r="AM296" s="384"/>
      <c r="AN296" s="425"/>
      <c r="AO296" s="446"/>
      <c r="AU296" s="363"/>
      <c r="AV296" s="363"/>
    </row>
    <row r="297" spans="1:48" ht="12.75" customHeight="1" x14ac:dyDescent="0.2">
      <c r="A297" s="434"/>
      <c r="B297" s="417"/>
      <c r="C297" s="143"/>
      <c r="D297" s="454"/>
      <c r="E297" s="428"/>
      <c r="F297" s="142" t="s">
        <v>1337</v>
      </c>
      <c r="G297" s="99">
        <v>18993.169999999998</v>
      </c>
      <c r="H297" s="384"/>
      <c r="I297" s="384"/>
      <c r="J297" s="384"/>
      <c r="K297" s="384"/>
      <c r="L297" s="384"/>
      <c r="M297" s="384"/>
      <c r="N297" s="384"/>
      <c r="O297" s="384"/>
      <c r="P297" s="384"/>
      <c r="Q297" s="384"/>
      <c r="R297" s="384"/>
      <c r="S297" s="384"/>
      <c r="T297" s="384"/>
      <c r="U297" s="384"/>
      <c r="V297" s="384"/>
      <c r="W297" s="384"/>
      <c r="X297" s="384"/>
      <c r="Y297" s="384"/>
      <c r="Z297" s="384"/>
      <c r="AA297" s="384"/>
      <c r="AB297" s="384"/>
      <c r="AC297" s="384"/>
      <c r="AD297" s="384"/>
      <c r="AE297" s="384"/>
      <c r="AF297" s="384"/>
      <c r="AG297" s="384"/>
      <c r="AH297" s="384"/>
      <c r="AI297" s="384"/>
      <c r="AJ297" s="384"/>
      <c r="AK297" s="384"/>
      <c r="AL297" s="384"/>
      <c r="AM297" s="384"/>
      <c r="AN297" s="425"/>
      <c r="AO297" s="446"/>
      <c r="AU297" s="363"/>
      <c r="AV297" s="363"/>
    </row>
    <row r="298" spans="1:48" ht="12.75" customHeight="1" x14ac:dyDescent="0.2">
      <c r="A298" s="434"/>
      <c r="B298" s="417"/>
      <c r="C298" s="143"/>
      <c r="D298" s="454"/>
      <c r="E298" s="428"/>
      <c r="F298" s="142" t="s">
        <v>1338</v>
      </c>
      <c r="G298" s="99">
        <v>56961.62000000001</v>
      </c>
      <c r="H298" s="384"/>
      <c r="I298" s="384"/>
      <c r="J298" s="384"/>
      <c r="K298" s="384"/>
      <c r="L298" s="384"/>
      <c r="M298" s="384"/>
      <c r="N298" s="384"/>
      <c r="O298" s="384"/>
      <c r="P298" s="384"/>
      <c r="Q298" s="384"/>
      <c r="R298" s="384"/>
      <c r="S298" s="384"/>
      <c r="T298" s="384"/>
      <c r="U298" s="384"/>
      <c r="V298" s="384"/>
      <c r="W298" s="384"/>
      <c r="X298" s="384"/>
      <c r="Y298" s="384"/>
      <c r="Z298" s="384"/>
      <c r="AA298" s="384"/>
      <c r="AB298" s="384"/>
      <c r="AC298" s="384"/>
      <c r="AD298" s="384"/>
      <c r="AE298" s="384"/>
      <c r="AF298" s="384"/>
      <c r="AG298" s="384"/>
      <c r="AH298" s="384"/>
      <c r="AI298" s="384"/>
      <c r="AJ298" s="384"/>
      <c r="AK298" s="384"/>
      <c r="AL298" s="384"/>
      <c r="AM298" s="384"/>
      <c r="AN298" s="425"/>
      <c r="AO298" s="446"/>
      <c r="AU298" s="363"/>
      <c r="AV298" s="363"/>
    </row>
    <row r="299" spans="1:48" ht="12.75" customHeight="1" x14ac:dyDescent="0.2">
      <c r="A299" s="434"/>
      <c r="B299" s="417"/>
      <c r="C299" s="143"/>
      <c r="D299" s="454"/>
      <c r="E299" s="428"/>
      <c r="F299" s="142" t="s">
        <v>1339</v>
      </c>
      <c r="G299" s="99">
        <v>113910.38</v>
      </c>
      <c r="H299" s="384"/>
      <c r="I299" s="384"/>
      <c r="J299" s="384"/>
      <c r="K299" s="384"/>
      <c r="L299" s="384"/>
      <c r="M299" s="384"/>
      <c r="N299" s="384"/>
      <c r="O299" s="384"/>
      <c r="P299" s="384"/>
      <c r="Q299" s="384"/>
      <c r="R299" s="384"/>
      <c r="S299" s="384"/>
      <c r="T299" s="384"/>
      <c r="U299" s="384"/>
      <c r="V299" s="384"/>
      <c r="W299" s="384"/>
      <c r="X299" s="384"/>
      <c r="Y299" s="384"/>
      <c r="Z299" s="384"/>
      <c r="AA299" s="384"/>
      <c r="AB299" s="384"/>
      <c r="AC299" s="384"/>
      <c r="AD299" s="384"/>
      <c r="AE299" s="384"/>
      <c r="AF299" s="384"/>
      <c r="AG299" s="384"/>
      <c r="AH299" s="384"/>
      <c r="AI299" s="384"/>
      <c r="AJ299" s="384"/>
      <c r="AK299" s="384"/>
      <c r="AL299" s="384"/>
      <c r="AM299" s="384"/>
      <c r="AN299" s="425"/>
      <c r="AO299" s="446"/>
      <c r="AU299" s="363"/>
      <c r="AV299" s="363"/>
    </row>
    <row r="300" spans="1:48" ht="12.75" customHeight="1" x14ac:dyDescent="0.2">
      <c r="A300" s="434"/>
      <c r="B300" s="417"/>
      <c r="C300" s="143"/>
      <c r="D300" s="454"/>
      <c r="E300" s="428"/>
      <c r="F300" s="142" t="s">
        <v>1340</v>
      </c>
      <c r="G300" s="99">
        <v>95609.940000000017</v>
      </c>
      <c r="H300" s="384"/>
      <c r="I300" s="384"/>
      <c r="J300" s="384"/>
      <c r="K300" s="384"/>
      <c r="L300" s="384"/>
      <c r="M300" s="384"/>
      <c r="N300" s="384"/>
      <c r="O300" s="384"/>
      <c r="P300" s="384"/>
      <c r="Q300" s="384"/>
      <c r="R300" s="384"/>
      <c r="S300" s="384"/>
      <c r="T300" s="384"/>
      <c r="U300" s="384"/>
      <c r="V300" s="384"/>
      <c r="W300" s="384"/>
      <c r="X300" s="384"/>
      <c r="Y300" s="384"/>
      <c r="Z300" s="384"/>
      <c r="AA300" s="384"/>
      <c r="AB300" s="384"/>
      <c r="AC300" s="384"/>
      <c r="AD300" s="384"/>
      <c r="AE300" s="384"/>
      <c r="AF300" s="384"/>
      <c r="AG300" s="384"/>
      <c r="AH300" s="384"/>
      <c r="AI300" s="384"/>
      <c r="AJ300" s="384"/>
      <c r="AK300" s="384"/>
      <c r="AL300" s="384"/>
      <c r="AM300" s="384"/>
      <c r="AN300" s="425"/>
      <c r="AO300" s="446"/>
      <c r="AU300" s="363"/>
      <c r="AV300" s="363"/>
    </row>
    <row r="301" spans="1:48" ht="12.75" customHeight="1" x14ac:dyDescent="0.2">
      <c r="A301" s="434"/>
      <c r="B301" s="417"/>
      <c r="C301" s="143"/>
      <c r="D301" s="454"/>
      <c r="E301" s="428"/>
      <c r="F301" s="142" t="s">
        <v>1341</v>
      </c>
      <c r="G301" s="99">
        <v>10771.76</v>
      </c>
      <c r="H301" s="384"/>
      <c r="I301" s="384"/>
      <c r="J301" s="384"/>
      <c r="K301" s="384"/>
      <c r="L301" s="384"/>
      <c r="M301" s="384"/>
      <c r="N301" s="384"/>
      <c r="O301" s="384"/>
      <c r="P301" s="384"/>
      <c r="Q301" s="384"/>
      <c r="R301" s="384"/>
      <c r="S301" s="384"/>
      <c r="T301" s="384"/>
      <c r="U301" s="384"/>
      <c r="V301" s="384"/>
      <c r="W301" s="384"/>
      <c r="X301" s="384"/>
      <c r="Y301" s="384"/>
      <c r="Z301" s="384"/>
      <c r="AA301" s="384"/>
      <c r="AB301" s="384"/>
      <c r="AC301" s="384"/>
      <c r="AD301" s="384"/>
      <c r="AE301" s="384"/>
      <c r="AF301" s="384"/>
      <c r="AG301" s="384"/>
      <c r="AH301" s="384"/>
      <c r="AI301" s="384"/>
      <c r="AJ301" s="384"/>
      <c r="AK301" s="384"/>
      <c r="AL301" s="384"/>
      <c r="AM301" s="384"/>
      <c r="AN301" s="425"/>
      <c r="AO301" s="446"/>
      <c r="AU301" s="363"/>
      <c r="AV301" s="363"/>
    </row>
    <row r="302" spans="1:48" ht="12.75" customHeight="1" x14ac:dyDescent="0.2">
      <c r="A302" s="434"/>
      <c r="B302" s="417"/>
      <c r="C302" s="143"/>
      <c r="D302" s="454"/>
      <c r="E302" s="428"/>
      <c r="F302" s="142" t="s">
        <v>1342</v>
      </c>
      <c r="G302" s="99">
        <v>0</v>
      </c>
      <c r="H302" s="384"/>
      <c r="I302" s="384"/>
      <c r="J302" s="384"/>
      <c r="K302" s="384"/>
      <c r="L302" s="384"/>
      <c r="M302" s="384"/>
      <c r="N302" s="384"/>
      <c r="O302" s="384"/>
      <c r="P302" s="384"/>
      <c r="Q302" s="384"/>
      <c r="R302" s="384"/>
      <c r="S302" s="384"/>
      <c r="T302" s="384"/>
      <c r="U302" s="384"/>
      <c r="V302" s="384"/>
      <c r="W302" s="384"/>
      <c r="X302" s="384"/>
      <c r="Y302" s="384"/>
      <c r="Z302" s="384"/>
      <c r="AA302" s="384"/>
      <c r="AB302" s="384"/>
      <c r="AC302" s="384"/>
      <c r="AD302" s="384"/>
      <c r="AE302" s="384"/>
      <c r="AF302" s="384"/>
      <c r="AG302" s="384"/>
      <c r="AH302" s="384"/>
      <c r="AI302" s="384"/>
      <c r="AJ302" s="384"/>
      <c r="AK302" s="384"/>
      <c r="AL302" s="384"/>
      <c r="AM302" s="384"/>
      <c r="AN302" s="425"/>
      <c r="AO302" s="446"/>
      <c r="AU302" s="363"/>
      <c r="AV302" s="363"/>
    </row>
    <row r="303" spans="1:48" ht="12.75" customHeight="1" x14ac:dyDescent="0.2">
      <c r="A303" s="434"/>
      <c r="B303" s="417"/>
      <c r="C303" s="143"/>
      <c r="D303" s="454"/>
      <c r="E303" s="428"/>
      <c r="F303" s="142" t="s">
        <v>1343</v>
      </c>
      <c r="G303" s="99">
        <v>5079.08</v>
      </c>
      <c r="H303" s="384"/>
      <c r="I303" s="384"/>
      <c r="J303" s="384"/>
      <c r="K303" s="384"/>
      <c r="L303" s="384"/>
      <c r="M303" s="384"/>
      <c r="N303" s="384"/>
      <c r="O303" s="384"/>
      <c r="P303" s="384"/>
      <c r="Q303" s="384"/>
      <c r="R303" s="384"/>
      <c r="S303" s="384"/>
      <c r="T303" s="384"/>
      <c r="U303" s="384"/>
      <c r="V303" s="384"/>
      <c r="W303" s="384"/>
      <c r="X303" s="384"/>
      <c r="Y303" s="384"/>
      <c r="Z303" s="384"/>
      <c r="AA303" s="384"/>
      <c r="AB303" s="384"/>
      <c r="AC303" s="384"/>
      <c r="AD303" s="384"/>
      <c r="AE303" s="384"/>
      <c r="AF303" s="384"/>
      <c r="AG303" s="384"/>
      <c r="AH303" s="384"/>
      <c r="AI303" s="384"/>
      <c r="AJ303" s="384"/>
      <c r="AK303" s="384"/>
      <c r="AL303" s="384"/>
      <c r="AM303" s="384"/>
      <c r="AN303" s="425"/>
      <c r="AO303" s="446"/>
      <c r="AU303" s="363"/>
      <c r="AV303" s="363"/>
    </row>
    <row r="304" spans="1:48" ht="12.75" customHeight="1" x14ac:dyDescent="0.2">
      <c r="A304" s="434"/>
      <c r="B304" s="417"/>
      <c r="C304" s="143"/>
      <c r="D304" s="454"/>
      <c r="E304" s="428"/>
      <c r="F304" s="142" t="s">
        <v>1344</v>
      </c>
      <c r="G304" s="99">
        <v>-57.410000000000764</v>
      </c>
      <c r="H304" s="384"/>
      <c r="I304" s="384"/>
      <c r="J304" s="384"/>
      <c r="K304" s="384"/>
      <c r="L304" s="384"/>
      <c r="M304" s="384"/>
      <c r="N304" s="384"/>
      <c r="O304" s="384"/>
      <c r="P304" s="384"/>
      <c r="Q304" s="384"/>
      <c r="R304" s="384"/>
      <c r="S304" s="384"/>
      <c r="T304" s="384"/>
      <c r="U304" s="384"/>
      <c r="V304" s="384"/>
      <c r="W304" s="384"/>
      <c r="X304" s="384"/>
      <c r="Y304" s="384"/>
      <c r="Z304" s="384"/>
      <c r="AA304" s="384"/>
      <c r="AB304" s="384"/>
      <c r="AC304" s="384"/>
      <c r="AD304" s="384"/>
      <c r="AE304" s="384"/>
      <c r="AF304" s="384"/>
      <c r="AG304" s="384"/>
      <c r="AH304" s="384"/>
      <c r="AI304" s="384"/>
      <c r="AJ304" s="384"/>
      <c r="AK304" s="384"/>
      <c r="AL304" s="384"/>
      <c r="AM304" s="384"/>
      <c r="AN304" s="425"/>
      <c r="AO304" s="446"/>
      <c r="AU304" s="363"/>
      <c r="AV304" s="363"/>
    </row>
    <row r="305" spans="1:48" ht="12.75" customHeight="1" x14ac:dyDescent="0.2">
      <c r="A305" s="434"/>
      <c r="B305" s="417"/>
      <c r="C305" s="143"/>
      <c r="D305" s="454"/>
      <c r="E305" s="428"/>
      <c r="F305" s="142" t="s">
        <v>1345</v>
      </c>
      <c r="G305" s="99">
        <v>2996.7999999999997</v>
      </c>
      <c r="H305" s="384"/>
      <c r="I305" s="384"/>
      <c r="J305" s="384"/>
      <c r="K305" s="384"/>
      <c r="L305" s="384"/>
      <c r="M305" s="384"/>
      <c r="N305" s="384"/>
      <c r="O305" s="384"/>
      <c r="P305" s="384"/>
      <c r="Q305" s="384"/>
      <c r="R305" s="384"/>
      <c r="S305" s="384"/>
      <c r="T305" s="384"/>
      <c r="U305" s="384"/>
      <c r="V305" s="384"/>
      <c r="W305" s="384"/>
      <c r="X305" s="384"/>
      <c r="Y305" s="384"/>
      <c r="Z305" s="384"/>
      <c r="AA305" s="384"/>
      <c r="AB305" s="384"/>
      <c r="AC305" s="384"/>
      <c r="AD305" s="384"/>
      <c r="AE305" s="384"/>
      <c r="AF305" s="384"/>
      <c r="AG305" s="384"/>
      <c r="AH305" s="384"/>
      <c r="AI305" s="384"/>
      <c r="AJ305" s="384"/>
      <c r="AK305" s="384"/>
      <c r="AL305" s="384"/>
      <c r="AM305" s="384"/>
      <c r="AN305" s="425"/>
      <c r="AO305" s="446"/>
      <c r="AU305" s="363"/>
      <c r="AV305" s="363"/>
    </row>
    <row r="306" spans="1:48" ht="12.75" customHeight="1" x14ac:dyDescent="0.2">
      <c r="A306" s="434"/>
      <c r="B306" s="417"/>
      <c r="C306" s="143"/>
      <c r="D306" s="454"/>
      <c r="E306" s="428"/>
      <c r="F306" s="142" t="s">
        <v>1346</v>
      </c>
      <c r="G306" s="99">
        <v>-1900.0900000000011</v>
      </c>
      <c r="H306" s="384"/>
      <c r="I306" s="384"/>
      <c r="J306" s="384"/>
      <c r="K306" s="384"/>
      <c r="L306" s="384"/>
      <c r="M306" s="384"/>
      <c r="N306" s="384"/>
      <c r="O306" s="384"/>
      <c r="P306" s="384"/>
      <c r="Q306" s="384"/>
      <c r="R306" s="384"/>
      <c r="S306" s="384"/>
      <c r="T306" s="384"/>
      <c r="U306" s="384"/>
      <c r="V306" s="384"/>
      <c r="W306" s="384"/>
      <c r="X306" s="384"/>
      <c r="Y306" s="384"/>
      <c r="Z306" s="384"/>
      <c r="AA306" s="384"/>
      <c r="AB306" s="384"/>
      <c r="AC306" s="384"/>
      <c r="AD306" s="384"/>
      <c r="AE306" s="384"/>
      <c r="AF306" s="384"/>
      <c r="AG306" s="384"/>
      <c r="AH306" s="384"/>
      <c r="AI306" s="384"/>
      <c r="AJ306" s="384"/>
      <c r="AK306" s="384"/>
      <c r="AL306" s="384"/>
      <c r="AM306" s="384"/>
      <c r="AN306" s="425"/>
      <c r="AO306" s="446"/>
      <c r="AU306" s="363"/>
      <c r="AV306" s="363"/>
    </row>
    <row r="307" spans="1:48" ht="12.75" customHeight="1" x14ac:dyDescent="0.2">
      <c r="A307" s="434"/>
      <c r="B307" s="417"/>
      <c r="C307" s="143"/>
      <c r="D307" s="454"/>
      <c r="E307" s="428"/>
      <c r="F307" s="142" t="s">
        <v>1347</v>
      </c>
      <c r="G307" s="99">
        <v>32378.310000000005</v>
      </c>
      <c r="H307" s="384"/>
      <c r="I307" s="384"/>
      <c r="J307" s="384"/>
      <c r="K307" s="384"/>
      <c r="L307" s="384"/>
      <c r="M307" s="384"/>
      <c r="N307" s="384"/>
      <c r="O307" s="384"/>
      <c r="P307" s="384"/>
      <c r="Q307" s="384"/>
      <c r="R307" s="384"/>
      <c r="S307" s="384"/>
      <c r="T307" s="384"/>
      <c r="U307" s="384"/>
      <c r="V307" s="384"/>
      <c r="W307" s="384"/>
      <c r="X307" s="384"/>
      <c r="Y307" s="384"/>
      <c r="Z307" s="384"/>
      <c r="AA307" s="384"/>
      <c r="AB307" s="384"/>
      <c r="AC307" s="384"/>
      <c r="AD307" s="384"/>
      <c r="AE307" s="384"/>
      <c r="AF307" s="384"/>
      <c r="AG307" s="384"/>
      <c r="AH307" s="384"/>
      <c r="AI307" s="384"/>
      <c r="AJ307" s="384"/>
      <c r="AK307" s="384"/>
      <c r="AL307" s="384"/>
      <c r="AM307" s="384"/>
      <c r="AN307" s="425"/>
      <c r="AO307" s="446"/>
      <c r="AU307" s="363"/>
      <c r="AV307" s="363"/>
    </row>
    <row r="308" spans="1:48" ht="12.75" customHeight="1" x14ac:dyDescent="0.2">
      <c r="A308" s="434"/>
      <c r="B308" s="417"/>
      <c r="C308" s="143"/>
      <c r="D308" s="454"/>
      <c r="E308" s="428"/>
      <c r="F308" s="142" t="s">
        <v>1348</v>
      </c>
      <c r="G308" s="99">
        <v>-49.999999999999993</v>
      </c>
      <c r="H308" s="384"/>
      <c r="I308" s="384"/>
      <c r="J308" s="384"/>
      <c r="K308" s="384"/>
      <c r="L308" s="384"/>
      <c r="M308" s="384"/>
      <c r="N308" s="384"/>
      <c r="O308" s="384"/>
      <c r="P308" s="384"/>
      <c r="Q308" s="384"/>
      <c r="R308" s="384"/>
      <c r="S308" s="384"/>
      <c r="T308" s="384"/>
      <c r="U308" s="384"/>
      <c r="V308" s="384"/>
      <c r="W308" s="384"/>
      <c r="X308" s="384"/>
      <c r="Y308" s="384"/>
      <c r="Z308" s="384"/>
      <c r="AA308" s="384"/>
      <c r="AB308" s="384"/>
      <c r="AC308" s="384"/>
      <c r="AD308" s="384"/>
      <c r="AE308" s="384"/>
      <c r="AF308" s="384"/>
      <c r="AG308" s="384"/>
      <c r="AH308" s="384"/>
      <c r="AI308" s="384"/>
      <c r="AJ308" s="384"/>
      <c r="AK308" s="384"/>
      <c r="AL308" s="384"/>
      <c r="AM308" s="384"/>
      <c r="AN308" s="425"/>
      <c r="AO308" s="446"/>
      <c r="AU308" s="363"/>
      <c r="AV308" s="363"/>
    </row>
    <row r="309" spans="1:48" ht="12.75" customHeight="1" x14ac:dyDescent="0.2">
      <c r="A309" s="434"/>
      <c r="B309" s="417"/>
      <c r="C309" s="143"/>
      <c r="D309" s="454"/>
      <c r="E309" s="428"/>
      <c r="F309" s="142" t="s">
        <v>1349</v>
      </c>
      <c r="G309" s="99">
        <v>138586.16</v>
      </c>
      <c r="H309" s="384"/>
      <c r="I309" s="384"/>
      <c r="J309" s="384"/>
      <c r="K309" s="384"/>
      <c r="L309" s="384"/>
      <c r="M309" s="384"/>
      <c r="N309" s="384"/>
      <c r="O309" s="384"/>
      <c r="P309" s="384"/>
      <c r="Q309" s="384"/>
      <c r="R309" s="384"/>
      <c r="S309" s="384"/>
      <c r="T309" s="384"/>
      <c r="U309" s="384"/>
      <c r="V309" s="384"/>
      <c r="W309" s="384"/>
      <c r="X309" s="384"/>
      <c r="Y309" s="384"/>
      <c r="Z309" s="384"/>
      <c r="AA309" s="384"/>
      <c r="AB309" s="384"/>
      <c r="AC309" s="384"/>
      <c r="AD309" s="384"/>
      <c r="AE309" s="384"/>
      <c r="AF309" s="384"/>
      <c r="AG309" s="384"/>
      <c r="AH309" s="384"/>
      <c r="AI309" s="384"/>
      <c r="AJ309" s="384"/>
      <c r="AK309" s="384"/>
      <c r="AL309" s="384"/>
      <c r="AM309" s="384"/>
      <c r="AN309" s="425"/>
      <c r="AO309" s="446"/>
      <c r="AU309" s="363"/>
      <c r="AV309" s="363"/>
    </row>
    <row r="310" spans="1:48" ht="12.75" customHeight="1" x14ac:dyDescent="0.2">
      <c r="A310" s="434"/>
      <c r="B310" s="417"/>
      <c r="C310" s="143"/>
      <c r="D310" s="454"/>
      <c r="E310" s="428"/>
      <c r="F310" s="142" t="s">
        <v>1350</v>
      </c>
      <c r="G310" s="99">
        <v>9189.5499999999993</v>
      </c>
      <c r="H310" s="384"/>
      <c r="I310" s="384"/>
      <c r="J310" s="384"/>
      <c r="K310" s="384"/>
      <c r="L310" s="384"/>
      <c r="M310" s="384"/>
      <c r="N310" s="384"/>
      <c r="O310" s="384"/>
      <c r="P310" s="384"/>
      <c r="Q310" s="384"/>
      <c r="R310" s="384"/>
      <c r="S310" s="384"/>
      <c r="T310" s="384"/>
      <c r="U310" s="384"/>
      <c r="V310" s="384"/>
      <c r="W310" s="384"/>
      <c r="X310" s="384"/>
      <c r="Y310" s="384"/>
      <c r="Z310" s="384"/>
      <c r="AA310" s="384"/>
      <c r="AB310" s="384"/>
      <c r="AC310" s="384"/>
      <c r="AD310" s="384"/>
      <c r="AE310" s="384"/>
      <c r="AF310" s="384"/>
      <c r="AG310" s="384"/>
      <c r="AH310" s="384"/>
      <c r="AI310" s="384"/>
      <c r="AJ310" s="384"/>
      <c r="AK310" s="384"/>
      <c r="AL310" s="384"/>
      <c r="AM310" s="384"/>
      <c r="AN310" s="425"/>
      <c r="AO310" s="446"/>
      <c r="AU310" s="363"/>
      <c r="AV310" s="363"/>
    </row>
    <row r="311" spans="1:48" ht="12.75" customHeight="1" x14ac:dyDescent="0.2">
      <c r="A311" s="434"/>
      <c r="B311" s="417"/>
      <c r="C311" s="143"/>
      <c r="D311" s="454"/>
      <c r="E311" s="428"/>
      <c r="F311" s="142" t="s">
        <v>1351</v>
      </c>
      <c r="G311" s="99">
        <v>6481.3799999999983</v>
      </c>
      <c r="H311" s="384"/>
      <c r="I311" s="384"/>
      <c r="J311" s="384"/>
      <c r="K311" s="384"/>
      <c r="L311" s="384"/>
      <c r="M311" s="384"/>
      <c r="N311" s="384"/>
      <c r="O311" s="384"/>
      <c r="P311" s="384"/>
      <c r="Q311" s="384"/>
      <c r="R311" s="384"/>
      <c r="S311" s="384"/>
      <c r="T311" s="384"/>
      <c r="U311" s="384"/>
      <c r="V311" s="384"/>
      <c r="W311" s="384"/>
      <c r="X311" s="384"/>
      <c r="Y311" s="384"/>
      <c r="Z311" s="384"/>
      <c r="AA311" s="384"/>
      <c r="AB311" s="384"/>
      <c r="AC311" s="384"/>
      <c r="AD311" s="384"/>
      <c r="AE311" s="384"/>
      <c r="AF311" s="384"/>
      <c r="AG311" s="384"/>
      <c r="AH311" s="384"/>
      <c r="AI311" s="384"/>
      <c r="AJ311" s="384"/>
      <c r="AK311" s="384"/>
      <c r="AL311" s="384"/>
      <c r="AM311" s="384"/>
      <c r="AN311" s="425"/>
      <c r="AO311" s="446"/>
      <c r="AU311" s="363"/>
      <c r="AV311" s="363"/>
    </row>
    <row r="312" spans="1:48" ht="12.75" customHeight="1" x14ac:dyDescent="0.2">
      <c r="A312" s="434"/>
      <c r="B312" s="417"/>
      <c r="C312" s="143"/>
      <c r="D312" s="454"/>
      <c r="E312" s="428"/>
      <c r="F312" s="142" t="s">
        <v>1352</v>
      </c>
      <c r="G312" s="99">
        <v>11917.83</v>
      </c>
      <c r="H312" s="384"/>
      <c r="I312" s="384"/>
      <c r="J312" s="384"/>
      <c r="K312" s="384"/>
      <c r="L312" s="384"/>
      <c r="M312" s="384"/>
      <c r="N312" s="384"/>
      <c r="O312" s="384"/>
      <c r="P312" s="384"/>
      <c r="Q312" s="384"/>
      <c r="R312" s="384"/>
      <c r="S312" s="384"/>
      <c r="T312" s="384"/>
      <c r="U312" s="384"/>
      <c r="V312" s="384"/>
      <c r="W312" s="384"/>
      <c r="X312" s="384"/>
      <c r="Y312" s="384"/>
      <c r="Z312" s="384"/>
      <c r="AA312" s="384"/>
      <c r="AB312" s="384"/>
      <c r="AC312" s="384"/>
      <c r="AD312" s="384"/>
      <c r="AE312" s="384"/>
      <c r="AF312" s="384"/>
      <c r="AG312" s="384"/>
      <c r="AH312" s="384"/>
      <c r="AI312" s="384"/>
      <c r="AJ312" s="384"/>
      <c r="AK312" s="384"/>
      <c r="AL312" s="384"/>
      <c r="AM312" s="384"/>
      <c r="AN312" s="425"/>
      <c r="AO312" s="446"/>
      <c r="AU312" s="363"/>
      <c r="AV312" s="363"/>
    </row>
    <row r="313" spans="1:48" ht="12.75" customHeight="1" x14ac:dyDescent="0.2">
      <c r="A313" s="434"/>
      <c r="B313" s="417"/>
      <c r="C313" s="143"/>
      <c r="D313" s="454"/>
      <c r="E313" s="428"/>
      <c r="F313" s="142" t="s">
        <v>1353</v>
      </c>
      <c r="G313" s="99">
        <v>7652.32</v>
      </c>
      <c r="H313" s="384"/>
      <c r="I313" s="384"/>
      <c r="J313" s="384"/>
      <c r="K313" s="384"/>
      <c r="L313" s="384"/>
      <c r="M313" s="384"/>
      <c r="N313" s="384"/>
      <c r="O313" s="384"/>
      <c r="P313" s="384"/>
      <c r="Q313" s="384"/>
      <c r="R313" s="384"/>
      <c r="S313" s="384"/>
      <c r="T313" s="384"/>
      <c r="U313" s="384"/>
      <c r="V313" s="384"/>
      <c r="W313" s="384"/>
      <c r="X313" s="384"/>
      <c r="Y313" s="384"/>
      <c r="Z313" s="384"/>
      <c r="AA313" s="384"/>
      <c r="AB313" s="384"/>
      <c r="AC313" s="384"/>
      <c r="AD313" s="384"/>
      <c r="AE313" s="384"/>
      <c r="AF313" s="384"/>
      <c r="AG313" s="384"/>
      <c r="AH313" s="384"/>
      <c r="AI313" s="384"/>
      <c r="AJ313" s="384"/>
      <c r="AK313" s="384"/>
      <c r="AL313" s="384"/>
      <c r="AM313" s="384"/>
      <c r="AN313" s="425"/>
      <c r="AO313" s="446"/>
      <c r="AU313" s="363"/>
      <c r="AV313" s="363"/>
    </row>
    <row r="314" spans="1:48" ht="12.75" customHeight="1" x14ac:dyDescent="0.2">
      <c r="A314" s="434"/>
      <c r="B314" s="417"/>
      <c r="C314" s="143"/>
      <c r="D314" s="454"/>
      <c r="E314" s="428"/>
      <c r="F314" s="142" t="s">
        <v>1354</v>
      </c>
      <c r="G314" s="99">
        <v>23114.389999999996</v>
      </c>
      <c r="H314" s="384"/>
      <c r="I314" s="384"/>
      <c r="J314" s="384"/>
      <c r="K314" s="384"/>
      <c r="L314" s="384"/>
      <c r="M314" s="384"/>
      <c r="N314" s="384"/>
      <c r="O314" s="384"/>
      <c r="P314" s="384"/>
      <c r="Q314" s="384"/>
      <c r="R314" s="384"/>
      <c r="S314" s="384"/>
      <c r="T314" s="384"/>
      <c r="U314" s="384"/>
      <c r="V314" s="384"/>
      <c r="W314" s="384"/>
      <c r="X314" s="384"/>
      <c r="Y314" s="384"/>
      <c r="Z314" s="384"/>
      <c r="AA314" s="384"/>
      <c r="AB314" s="384"/>
      <c r="AC314" s="384"/>
      <c r="AD314" s="384"/>
      <c r="AE314" s="384"/>
      <c r="AF314" s="384"/>
      <c r="AG314" s="384"/>
      <c r="AH314" s="384"/>
      <c r="AI314" s="384"/>
      <c r="AJ314" s="384"/>
      <c r="AK314" s="384"/>
      <c r="AL314" s="384"/>
      <c r="AM314" s="384"/>
      <c r="AN314" s="425"/>
      <c r="AO314" s="446"/>
      <c r="AU314" s="363"/>
      <c r="AV314" s="363"/>
    </row>
    <row r="315" spans="1:48" ht="12.75" customHeight="1" x14ac:dyDescent="0.2">
      <c r="A315" s="434"/>
      <c r="B315" s="417"/>
      <c r="C315" s="143"/>
      <c r="D315" s="454"/>
      <c r="E315" s="428"/>
      <c r="F315" s="142" t="s">
        <v>1355</v>
      </c>
      <c r="G315" s="99">
        <v>7954.0800000000008</v>
      </c>
      <c r="H315" s="384"/>
      <c r="I315" s="384"/>
      <c r="J315" s="384"/>
      <c r="K315" s="384"/>
      <c r="L315" s="384"/>
      <c r="M315" s="384"/>
      <c r="N315" s="384"/>
      <c r="O315" s="384"/>
      <c r="P315" s="384"/>
      <c r="Q315" s="384"/>
      <c r="R315" s="384"/>
      <c r="S315" s="384"/>
      <c r="T315" s="384"/>
      <c r="U315" s="384"/>
      <c r="V315" s="384"/>
      <c r="W315" s="384"/>
      <c r="X315" s="384"/>
      <c r="Y315" s="384"/>
      <c r="Z315" s="384"/>
      <c r="AA315" s="384"/>
      <c r="AB315" s="384"/>
      <c r="AC315" s="384"/>
      <c r="AD315" s="384"/>
      <c r="AE315" s="384"/>
      <c r="AF315" s="384"/>
      <c r="AG315" s="384"/>
      <c r="AH315" s="384"/>
      <c r="AI315" s="384"/>
      <c r="AJ315" s="384"/>
      <c r="AK315" s="384"/>
      <c r="AL315" s="384"/>
      <c r="AM315" s="384"/>
      <c r="AN315" s="425"/>
      <c r="AO315" s="446"/>
      <c r="AU315" s="363"/>
      <c r="AV315" s="363"/>
    </row>
    <row r="316" spans="1:48" ht="12.75" customHeight="1" x14ac:dyDescent="0.2">
      <c r="A316" s="434"/>
      <c r="B316" s="417"/>
      <c r="C316" s="143"/>
      <c r="D316" s="454"/>
      <c r="E316" s="428"/>
      <c r="F316" s="142" t="s">
        <v>1356</v>
      </c>
      <c r="G316" s="99">
        <v>19487.960000000003</v>
      </c>
      <c r="H316" s="384"/>
      <c r="I316" s="384"/>
      <c r="J316" s="384"/>
      <c r="K316" s="384"/>
      <c r="L316" s="384"/>
      <c r="M316" s="384"/>
      <c r="N316" s="384"/>
      <c r="O316" s="384"/>
      <c r="P316" s="384"/>
      <c r="Q316" s="384"/>
      <c r="R316" s="384"/>
      <c r="S316" s="384"/>
      <c r="T316" s="384"/>
      <c r="U316" s="384"/>
      <c r="V316" s="384"/>
      <c r="W316" s="384"/>
      <c r="X316" s="384"/>
      <c r="Y316" s="384"/>
      <c r="Z316" s="384"/>
      <c r="AA316" s="384"/>
      <c r="AB316" s="384"/>
      <c r="AC316" s="384"/>
      <c r="AD316" s="384"/>
      <c r="AE316" s="384"/>
      <c r="AF316" s="384"/>
      <c r="AG316" s="384"/>
      <c r="AH316" s="384"/>
      <c r="AI316" s="384"/>
      <c r="AJ316" s="384"/>
      <c r="AK316" s="384"/>
      <c r="AL316" s="384"/>
      <c r="AM316" s="384"/>
      <c r="AN316" s="425"/>
      <c r="AO316" s="446"/>
      <c r="AU316" s="363"/>
      <c r="AV316" s="363"/>
    </row>
    <row r="317" spans="1:48" ht="12.75" customHeight="1" x14ac:dyDescent="0.2">
      <c r="A317" s="434"/>
      <c r="B317" s="417"/>
      <c r="C317" s="143"/>
      <c r="D317" s="454"/>
      <c r="E317" s="428"/>
      <c r="F317" s="142" t="s">
        <v>1357</v>
      </c>
      <c r="G317" s="99">
        <v>46270.299999999996</v>
      </c>
      <c r="H317" s="384"/>
      <c r="I317" s="384"/>
      <c r="J317" s="384"/>
      <c r="K317" s="384"/>
      <c r="L317" s="384"/>
      <c r="M317" s="384"/>
      <c r="N317" s="384"/>
      <c r="O317" s="384"/>
      <c r="P317" s="384"/>
      <c r="Q317" s="384"/>
      <c r="R317" s="384"/>
      <c r="S317" s="384"/>
      <c r="T317" s="384"/>
      <c r="U317" s="384"/>
      <c r="V317" s="384"/>
      <c r="W317" s="384"/>
      <c r="X317" s="384"/>
      <c r="Y317" s="384"/>
      <c r="Z317" s="384"/>
      <c r="AA317" s="384"/>
      <c r="AB317" s="384"/>
      <c r="AC317" s="384"/>
      <c r="AD317" s="384"/>
      <c r="AE317" s="384"/>
      <c r="AF317" s="384"/>
      <c r="AG317" s="384"/>
      <c r="AH317" s="384"/>
      <c r="AI317" s="384"/>
      <c r="AJ317" s="384"/>
      <c r="AK317" s="384"/>
      <c r="AL317" s="384"/>
      <c r="AM317" s="384"/>
      <c r="AN317" s="425"/>
      <c r="AO317" s="446"/>
      <c r="AU317" s="363"/>
      <c r="AV317" s="363"/>
    </row>
    <row r="318" spans="1:48" ht="12.75" customHeight="1" x14ac:dyDescent="0.2">
      <c r="A318" s="434"/>
      <c r="B318" s="417"/>
      <c r="C318" s="143"/>
      <c r="D318" s="454"/>
      <c r="E318" s="428"/>
      <c r="F318" s="142" t="s">
        <v>1358</v>
      </c>
      <c r="G318" s="99">
        <v>6414.58</v>
      </c>
      <c r="H318" s="384"/>
      <c r="I318" s="384"/>
      <c r="J318" s="384"/>
      <c r="K318" s="384"/>
      <c r="L318" s="384"/>
      <c r="M318" s="384"/>
      <c r="N318" s="384"/>
      <c r="O318" s="384"/>
      <c r="P318" s="384"/>
      <c r="Q318" s="384"/>
      <c r="R318" s="384"/>
      <c r="S318" s="384"/>
      <c r="T318" s="384"/>
      <c r="U318" s="384"/>
      <c r="V318" s="384"/>
      <c r="W318" s="384"/>
      <c r="X318" s="384"/>
      <c r="Y318" s="384"/>
      <c r="Z318" s="384"/>
      <c r="AA318" s="384"/>
      <c r="AB318" s="384"/>
      <c r="AC318" s="384"/>
      <c r="AD318" s="384"/>
      <c r="AE318" s="384"/>
      <c r="AF318" s="384"/>
      <c r="AG318" s="384"/>
      <c r="AH318" s="384"/>
      <c r="AI318" s="384"/>
      <c r="AJ318" s="384"/>
      <c r="AK318" s="384"/>
      <c r="AL318" s="384"/>
      <c r="AM318" s="384"/>
      <c r="AN318" s="425"/>
      <c r="AO318" s="446"/>
      <c r="AU318" s="363"/>
      <c r="AV318" s="363"/>
    </row>
    <row r="319" spans="1:48" ht="12.75" customHeight="1" x14ac:dyDescent="0.2">
      <c r="A319" s="434"/>
      <c r="B319" s="417"/>
      <c r="C319" s="143"/>
      <c r="D319" s="454"/>
      <c r="E319" s="428"/>
      <c r="F319" s="142" t="s">
        <v>1359</v>
      </c>
      <c r="G319" s="99">
        <v>15082.11</v>
      </c>
      <c r="H319" s="384"/>
      <c r="I319" s="384"/>
      <c r="J319" s="384"/>
      <c r="K319" s="384"/>
      <c r="L319" s="384"/>
      <c r="M319" s="384"/>
      <c r="N319" s="384"/>
      <c r="O319" s="384"/>
      <c r="P319" s="384"/>
      <c r="Q319" s="384"/>
      <c r="R319" s="384"/>
      <c r="S319" s="384"/>
      <c r="T319" s="384"/>
      <c r="U319" s="384"/>
      <c r="V319" s="384"/>
      <c r="W319" s="384"/>
      <c r="X319" s="384"/>
      <c r="Y319" s="384"/>
      <c r="Z319" s="384"/>
      <c r="AA319" s="384"/>
      <c r="AB319" s="384"/>
      <c r="AC319" s="384"/>
      <c r="AD319" s="384"/>
      <c r="AE319" s="384"/>
      <c r="AF319" s="384"/>
      <c r="AG319" s="384"/>
      <c r="AH319" s="384"/>
      <c r="AI319" s="384"/>
      <c r="AJ319" s="384"/>
      <c r="AK319" s="384"/>
      <c r="AL319" s="384"/>
      <c r="AM319" s="384"/>
      <c r="AN319" s="425"/>
      <c r="AO319" s="446"/>
      <c r="AU319" s="363"/>
      <c r="AV319" s="363"/>
    </row>
    <row r="320" spans="1:48" ht="12.75" customHeight="1" x14ac:dyDescent="0.2">
      <c r="A320" s="434"/>
      <c r="B320" s="417"/>
      <c r="C320" s="143"/>
      <c r="D320" s="454"/>
      <c r="E320" s="428"/>
      <c r="F320" s="142" t="s">
        <v>1360</v>
      </c>
      <c r="G320" s="99">
        <v>10112.67</v>
      </c>
      <c r="H320" s="384"/>
      <c r="I320" s="384"/>
      <c r="J320" s="384"/>
      <c r="K320" s="384"/>
      <c r="L320" s="384"/>
      <c r="M320" s="384"/>
      <c r="N320" s="384"/>
      <c r="O320" s="384"/>
      <c r="P320" s="384"/>
      <c r="Q320" s="384"/>
      <c r="R320" s="384"/>
      <c r="S320" s="384"/>
      <c r="T320" s="384"/>
      <c r="U320" s="384"/>
      <c r="V320" s="384"/>
      <c r="W320" s="384"/>
      <c r="X320" s="384"/>
      <c r="Y320" s="384"/>
      <c r="Z320" s="384"/>
      <c r="AA320" s="384"/>
      <c r="AB320" s="384"/>
      <c r="AC320" s="384"/>
      <c r="AD320" s="384"/>
      <c r="AE320" s="384"/>
      <c r="AF320" s="384"/>
      <c r="AG320" s="384"/>
      <c r="AH320" s="384"/>
      <c r="AI320" s="384"/>
      <c r="AJ320" s="384"/>
      <c r="AK320" s="384"/>
      <c r="AL320" s="384"/>
      <c r="AM320" s="384"/>
      <c r="AN320" s="425"/>
      <c r="AO320" s="446"/>
      <c r="AU320" s="363"/>
      <c r="AV320" s="363"/>
    </row>
    <row r="321" spans="1:48" ht="12.75" customHeight="1" x14ac:dyDescent="0.2">
      <c r="A321" s="434"/>
      <c r="B321" s="417"/>
      <c r="C321" s="143"/>
      <c r="D321" s="454"/>
      <c r="E321" s="428"/>
      <c r="F321" s="142" t="s">
        <v>1361</v>
      </c>
      <c r="G321" s="99">
        <v>3534.3100000000004</v>
      </c>
      <c r="H321" s="384"/>
      <c r="I321" s="384"/>
      <c r="J321" s="384"/>
      <c r="K321" s="384"/>
      <c r="L321" s="384"/>
      <c r="M321" s="384"/>
      <c r="N321" s="384"/>
      <c r="O321" s="384"/>
      <c r="P321" s="384"/>
      <c r="Q321" s="384"/>
      <c r="R321" s="384"/>
      <c r="S321" s="384"/>
      <c r="T321" s="384"/>
      <c r="U321" s="384"/>
      <c r="V321" s="384"/>
      <c r="W321" s="384"/>
      <c r="X321" s="384"/>
      <c r="Y321" s="384"/>
      <c r="Z321" s="384"/>
      <c r="AA321" s="384"/>
      <c r="AB321" s="384"/>
      <c r="AC321" s="384"/>
      <c r="AD321" s="384"/>
      <c r="AE321" s="384"/>
      <c r="AF321" s="384"/>
      <c r="AG321" s="384"/>
      <c r="AH321" s="384"/>
      <c r="AI321" s="384"/>
      <c r="AJ321" s="384"/>
      <c r="AK321" s="384"/>
      <c r="AL321" s="384"/>
      <c r="AM321" s="384"/>
      <c r="AN321" s="425"/>
      <c r="AO321" s="446"/>
      <c r="AU321" s="363"/>
      <c r="AV321" s="363"/>
    </row>
    <row r="322" spans="1:48" ht="12.75" customHeight="1" x14ac:dyDescent="0.2">
      <c r="A322" s="434"/>
      <c r="B322" s="417"/>
      <c r="C322" s="143"/>
      <c r="D322" s="454"/>
      <c r="E322" s="428"/>
      <c r="F322" s="142" t="s">
        <v>1362</v>
      </c>
      <c r="G322" s="99">
        <v>24040.709999999995</v>
      </c>
      <c r="H322" s="384"/>
      <c r="I322" s="384"/>
      <c r="J322" s="384"/>
      <c r="K322" s="384"/>
      <c r="L322" s="384"/>
      <c r="M322" s="384"/>
      <c r="N322" s="384"/>
      <c r="O322" s="384"/>
      <c r="P322" s="384"/>
      <c r="Q322" s="384"/>
      <c r="R322" s="384"/>
      <c r="S322" s="384"/>
      <c r="T322" s="384"/>
      <c r="U322" s="384"/>
      <c r="V322" s="384"/>
      <c r="W322" s="384"/>
      <c r="X322" s="384"/>
      <c r="Y322" s="384"/>
      <c r="Z322" s="384"/>
      <c r="AA322" s="384"/>
      <c r="AB322" s="384"/>
      <c r="AC322" s="384"/>
      <c r="AD322" s="384"/>
      <c r="AE322" s="384"/>
      <c r="AF322" s="384"/>
      <c r="AG322" s="384"/>
      <c r="AH322" s="384"/>
      <c r="AI322" s="384"/>
      <c r="AJ322" s="384"/>
      <c r="AK322" s="384"/>
      <c r="AL322" s="384"/>
      <c r="AM322" s="384"/>
      <c r="AN322" s="425"/>
      <c r="AO322" s="446"/>
      <c r="AU322" s="363"/>
      <c r="AV322" s="363"/>
    </row>
    <row r="323" spans="1:48" ht="12.75" customHeight="1" x14ac:dyDescent="0.2">
      <c r="A323" s="434"/>
      <c r="B323" s="417"/>
      <c r="C323" s="143"/>
      <c r="D323" s="454"/>
      <c r="E323" s="428"/>
      <c r="F323" s="142" t="s">
        <v>1363</v>
      </c>
      <c r="G323" s="99">
        <v>7858.9</v>
      </c>
      <c r="H323" s="384"/>
      <c r="I323" s="384"/>
      <c r="J323" s="384"/>
      <c r="K323" s="384"/>
      <c r="L323" s="384"/>
      <c r="M323" s="384"/>
      <c r="N323" s="384"/>
      <c r="O323" s="384"/>
      <c r="P323" s="384"/>
      <c r="Q323" s="384"/>
      <c r="R323" s="384"/>
      <c r="S323" s="384"/>
      <c r="T323" s="384"/>
      <c r="U323" s="384"/>
      <c r="V323" s="384"/>
      <c r="W323" s="384"/>
      <c r="X323" s="384"/>
      <c r="Y323" s="384"/>
      <c r="Z323" s="384"/>
      <c r="AA323" s="384"/>
      <c r="AB323" s="384"/>
      <c r="AC323" s="384"/>
      <c r="AD323" s="384"/>
      <c r="AE323" s="384"/>
      <c r="AF323" s="384"/>
      <c r="AG323" s="384"/>
      <c r="AH323" s="384"/>
      <c r="AI323" s="384"/>
      <c r="AJ323" s="384"/>
      <c r="AK323" s="384"/>
      <c r="AL323" s="384"/>
      <c r="AM323" s="384"/>
      <c r="AN323" s="425"/>
      <c r="AO323" s="446"/>
      <c r="AU323" s="363"/>
      <c r="AV323" s="363"/>
    </row>
    <row r="324" spans="1:48" ht="12.75" customHeight="1" x14ac:dyDescent="0.2">
      <c r="A324" s="434"/>
      <c r="B324" s="417"/>
      <c r="C324" s="143"/>
      <c r="D324" s="454"/>
      <c r="E324" s="428"/>
      <c r="F324" s="142" t="s">
        <v>1364</v>
      </c>
      <c r="G324" s="99">
        <v>5818.2300000000005</v>
      </c>
      <c r="H324" s="384"/>
      <c r="I324" s="384"/>
      <c r="J324" s="384"/>
      <c r="K324" s="384"/>
      <c r="L324" s="384"/>
      <c r="M324" s="384"/>
      <c r="N324" s="384"/>
      <c r="O324" s="384"/>
      <c r="P324" s="384"/>
      <c r="Q324" s="384"/>
      <c r="R324" s="384"/>
      <c r="S324" s="384"/>
      <c r="T324" s="384"/>
      <c r="U324" s="384"/>
      <c r="V324" s="384"/>
      <c r="W324" s="384"/>
      <c r="X324" s="384"/>
      <c r="Y324" s="384"/>
      <c r="Z324" s="384"/>
      <c r="AA324" s="384"/>
      <c r="AB324" s="384"/>
      <c r="AC324" s="384"/>
      <c r="AD324" s="384"/>
      <c r="AE324" s="384"/>
      <c r="AF324" s="384"/>
      <c r="AG324" s="384"/>
      <c r="AH324" s="384"/>
      <c r="AI324" s="384"/>
      <c r="AJ324" s="384"/>
      <c r="AK324" s="384"/>
      <c r="AL324" s="384"/>
      <c r="AM324" s="384"/>
      <c r="AN324" s="425"/>
      <c r="AO324" s="446"/>
      <c r="AU324" s="363"/>
      <c r="AV324" s="363"/>
    </row>
    <row r="325" spans="1:48" ht="12.75" customHeight="1" x14ac:dyDescent="0.2">
      <c r="A325" s="434"/>
      <c r="B325" s="417"/>
      <c r="C325" s="143"/>
      <c r="D325" s="454"/>
      <c r="E325" s="428"/>
      <c r="F325" s="142" t="s">
        <v>1365</v>
      </c>
      <c r="G325" s="99">
        <v>3244.5</v>
      </c>
      <c r="H325" s="384"/>
      <c r="I325" s="384"/>
      <c r="J325" s="384"/>
      <c r="K325" s="384"/>
      <c r="L325" s="384"/>
      <c r="M325" s="384"/>
      <c r="N325" s="384"/>
      <c r="O325" s="384"/>
      <c r="P325" s="384"/>
      <c r="Q325" s="384"/>
      <c r="R325" s="384"/>
      <c r="S325" s="384"/>
      <c r="T325" s="384"/>
      <c r="U325" s="384"/>
      <c r="V325" s="384"/>
      <c r="W325" s="384"/>
      <c r="X325" s="384"/>
      <c r="Y325" s="384"/>
      <c r="Z325" s="384"/>
      <c r="AA325" s="384"/>
      <c r="AB325" s="384"/>
      <c r="AC325" s="384"/>
      <c r="AD325" s="384"/>
      <c r="AE325" s="384"/>
      <c r="AF325" s="384"/>
      <c r="AG325" s="384"/>
      <c r="AH325" s="384"/>
      <c r="AI325" s="384"/>
      <c r="AJ325" s="384"/>
      <c r="AK325" s="384"/>
      <c r="AL325" s="384"/>
      <c r="AM325" s="384"/>
      <c r="AN325" s="425"/>
      <c r="AO325" s="446"/>
      <c r="AU325" s="363"/>
      <c r="AV325" s="363"/>
    </row>
    <row r="326" spans="1:48" ht="12.75" customHeight="1" x14ac:dyDescent="0.2">
      <c r="A326" s="434"/>
      <c r="B326" s="417"/>
      <c r="C326" s="143"/>
      <c r="D326" s="454"/>
      <c r="E326" s="428"/>
      <c r="F326" s="142" t="s">
        <v>1366</v>
      </c>
      <c r="G326" s="99">
        <v>772.61</v>
      </c>
      <c r="H326" s="384"/>
      <c r="I326" s="384"/>
      <c r="J326" s="384"/>
      <c r="K326" s="384"/>
      <c r="L326" s="384"/>
      <c r="M326" s="384"/>
      <c r="N326" s="384"/>
      <c r="O326" s="384"/>
      <c r="P326" s="384"/>
      <c r="Q326" s="384"/>
      <c r="R326" s="384"/>
      <c r="S326" s="384"/>
      <c r="T326" s="384"/>
      <c r="U326" s="384"/>
      <c r="V326" s="384"/>
      <c r="W326" s="384"/>
      <c r="X326" s="384"/>
      <c r="Y326" s="384"/>
      <c r="Z326" s="384"/>
      <c r="AA326" s="384"/>
      <c r="AB326" s="384"/>
      <c r="AC326" s="384"/>
      <c r="AD326" s="384"/>
      <c r="AE326" s="384"/>
      <c r="AF326" s="384"/>
      <c r="AG326" s="384"/>
      <c r="AH326" s="384"/>
      <c r="AI326" s="384"/>
      <c r="AJ326" s="384"/>
      <c r="AK326" s="384"/>
      <c r="AL326" s="384"/>
      <c r="AM326" s="384"/>
      <c r="AN326" s="425"/>
      <c r="AO326" s="446"/>
      <c r="AU326" s="363"/>
      <c r="AV326" s="363"/>
    </row>
    <row r="327" spans="1:48" ht="12.75" customHeight="1" x14ac:dyDescent="0.2">
      <c r="A327" s="434"/>
      <c r="B327" s="417"/>
      <c r="C327" s="143"/>
      <c r="D327" s="454"/>
      <c r="E327" s="428"/>
      <c r="F327" s="142" t="s">
        <v>1367</v>
      </c>
      <c r="G327" s="99">
        <v>4234.0800000000008</v>
      </c>
      <c r="H327" s="384"/>
      <c r="I327" s="384"/>
      <c r="J327" s="384"/>
      <c r="K327" s="384"/>
      <c r="L327" s="384"/>
      <c r="M327" s="384"/>
      <c r="N327" s="384"/>
      <c r="O327" s="384"/>
      <c r="P327" s="384"/>
      <c r="Q327" s="384"/>
      <c r="R327" s="384"/>
      <c r="S327" s="384"/>
      <c r="T327" s="384"/>
      <c r="U327" s="384"/>
      <c r="V327" s="384"/>
      <c r="W327" s="384"/>
      <c r="X327" s="384"/>
      <c r="Y327" s="384"/>
      <c r="Z327" s="384"/>
      <c r="AA327" s="384"/>
      <c r="AB327" s="384"/>
      <c r="AC327" s="384"/>
      <c r="AD327" s="384"/>
      <c r="AE327" s="384"/>
      <c r="AF327" s="384"/>
      <c r="AG327" s="384"/>
      <c r="AH327" s="384"/>
      <c r="AI327" s="384"/>
      <c r="AJ327" s="384"/>
      <c r="AK327" s="384"/>
      <c r="AL327" s="384"/>
      <c r="AM327" s="384"/>
      <c r="AN327" s="425"/>
      <c r="AO327" s="446"/>
      <c r="AU327" s="363"/>
      <c r="AV327" s="363"/>
    </row>
    <row r="328" spans="1:48" ht="12.75" customHeight="1" x14ac:dyDescent="0.2">
      <c r="A328" s="434"/>
      <c r="B328" s="417"/>
      <c r="C328" s="143"/>
      <c r="D328" s="454"/>
      <c r="E328" s="428"/>
      <c r="F328" s="142" t="s">
        <v>1368</v>
      </c>
      <c r="G328" s="99">
        <v>8926.4999999999982</v>
      </c>
      <c r="H328" s="384"/>
      <c r="I328" s="384"/>
      <c r="J328" s="384"/>
      <c r="K328" s="384"/>
      <c r="L328" s="384"/>
      <c r="M328" s="384"/>
      <c r="N328" s="384"/>
      <c r="O328" s="384"/>
      <c r="P328" s="384"/>
      <c r="Q328" s="384"/>
      <c r="R328" s="384"/>
      <c r="S328" s="384"/>
      <c r="T328" s="384"/>
      <c r="U328" s="384"/>
      <c r="V328" s="384"/>
      <c r="W328" s="384"/>
      <c r="X328" s="384"/>
      <c r="Y328" s="384"/>
      <c r="Z328" s="384"/>
      <c r="AA328" s="384"/>
      <c r="AB328" s="384"/>
      <c r="AC328" s="384"/>
      <c r="AD328" s="384"/>
      <c r="AE328" s="384"/>
      <c r="AF328" s="384"/>
      <c r="AG328" s="384"/>
      <c r="AH328" s="384"/>
      <c r="AI328" s="384"/>
      <c r="AJ328" s="384"/>
      <c r="AK328" s="384"/>
      <c r="AL328" s="384"/>
      <c r="AM328" s="384"/>
      <c r="AN328" s="425"/>
      <c r="AO328" s="446"/>
      <c r="AU328" s="363"/>
      <c r="AV328" s="363"/>
    </row>
    <row r="329" spans="1:48" ht="12.75" customHeight="1" x14ac:dyDescent="0.2">
      <c r="A329" s="434"/>
      <c r="B329" s="417"/>
      <c r="C329" s="143"/>
      <c r="D329" s="454"/>
      <c r="E329" s="428"/>
      <c r="F329" s="142" t="s">
        <v>1369</v>
      </c>
      <c r="G329" s="99">
        <v>4995.71</v>
      </c>
      <c r="H329" s="384"/>
      <c r="I329" s="384"/>
      <c r="J329" s="384"/>
      <c r="K329" s="384"/>
      <c r="L329" s="384"/>
      <c r="M329" s="384"/>
      <c r="N329" s="384"/>
      <c r="O329" s="384"/>
      <c r="P329" s="384"/>
      <c r="Q329" s="384"/>
      <c r="R329" s="384"/>
      <c r="S329" s="384"/>
      <c r="T329" s="384"/>
      <c r="U329" s="384"/>
      <c r="V329" s="384"/>
      <c r="W329" s="384"/>
      <c r="X329" s="384"/>
      <c r="Y329" s="384"/>
      <c r="Z329" s="384"/>
      <c r="AA329" s="384"/>
      <c r="AB329" s="384"/>
      <c r="AC329" s="384"/>
      <c r="AD329" s="384"/>
      <c r="AE329" s="384"/>
      <c r="AF329" s="384"/>
      <c r="AG329" s="384"/>
      <c r="AH329" s="384"/>
      <c r="AI329" s="384"/>
      <c r="AJ329" s="384"/>
      <c r="AK329" s="384"/>
      <c r="AL329" s="384"/>
      <c r="AM329" s="384"/>
      <c r="AN329" s="425"/>
      <c r="AO329" s="446"/>
      <c r="AU329" s="363"/>
      <c r="AV329" s="363"/>
    </row>
    <row r="330" spans="1:48" ht="12.75" customHeight="1" x14ac:dyDescent="0.2">
      <c r="A330" s="434"/>
      <c r="B330" s="417"/>
      <c r="C330" s="143"/>
      <c r="D330" s="454"/>
      <c r="E330" s="428"/>
      <c r="F330" s="142" t="s">
        <v>1370</v>
      </c>
      <c r="G330" s="99">
        <v>13216.449999999999</v>
      </c>
      <c r="H330" s="384"/>
      <c r="I330" s="384"/>
      <c r="J330" s="384"/>
      <c r="K330" s="384"/>
      <c r="L330" s="384"/>
      <c r="M330" s="384"/>
      <c r="N330" s="384"/>
      <c r="O330" s="384"/>
      <c r="P330" s="384"/>
      <c r="Q330" s="384"/>
      <c r="R330" s="384"/>
      <c r="S330" s="384"/>
      <c r="T330" s="384"/>
      <c r="U330" s="384"/>
      <c r="V330" s="384"/>
      <c r="W330" s="384"/>
      <c r="X330" s="384"/>
      <c r="Y330" s="384"/>
      <c r="Z330" s="384"/>
      <c r="AA330" s="384"/>
      <c r="AB330" s="384"/>
      <c r="AC330" s="384"/>
      <c r="AD330" s="384"/>
      <c r="AE330" s="384"/>
      <c r="AF330" s="384"/>
      <c r="AG330" s="384"/>
      <c r="AH330" s="384"/>
      <c r="AI330" s="384"/>
      <c r="AJ330" s="384"/>
      <c r="AK330" s="384"/>
      <c r="AL330" s="384"/>
      <c r="AM330" s="384"/>
      <c r="AN330" s="425"/>
      <c r="AO330" s="446"/>
      <c r="AU330" s="363"/>
      <c r="AV330" s="363"/>
    </row>
    <row r="331" spans="1:48" ht="12.75" customHeight="1" x14ac:dyDescent="0.2">
      <c r="A331" s="434"/>
      <c r="B331" s="417"/>
      <c r="C331" s="143"/>
      <c r="D331" s="454"/>
      <c r="E331" s="428"/>
      <c r="F331" s="142" t="s">
        <v>1371</v>
      </c>
      <c r="G331" s="99">
        <v>6680.4100000000008</v>
      </c>
      <c r="H331" s="384"/>
      <c r="I331" s="384"/>
      <c r="J331" s="384"/>
      <c r="K331" s="384"/>
      <c r="L331" s="384"/>
      <c r="M331" s="384"/>
      <c r="N331" s="384"/>
      <c r="O331" s="384"/>
      <c r="P331" s="384"/>
      <c r="Q331" s="384"/>
      <c r="R331" s="384"/>
      <c r="S331" s="384"/>
      <c r="T331" s="384"/>
      <c r="U331" s="384"/>
      <c r="V331" s="384"/>
      <c r="W331" s="384"/>
      <c r="X331" s="384"/>
      <c r="Y331" s="384"/>
      <c r="Z331" s="384"/>
      <c r="AA331" s="384"/>
      <c r="AB331" s="384"/>
      <c r="AC331" s="384"/>
      <c r="AD331" s="384"/>
      <c r="AE331" s="384"/>
      <c r="AF331" s="384"/>
      <c r="AG331" s="384"/>
      <c r="AH331" s="384"/>
      <c r="AI331" s="384"/>
      <c r="AJ331" s="384"/>
      <c r="AK331" s="384"/>
      <c r="AL331" s="384"/>
      <c r="AM331" s="384"/>
      <c r="AN331" s="425"/>
      <c r="AO331" s="446"/>
      <c r="AU331" s="363"/>
      <c r="AV331" s="363"/>
    </row>
    <row r="332" spans="1:48" ht="12.75" customHeight="1" x14ac:dyDescent="0.2">
      <c r="A332" s="434"/>
      <c r="B332" s="417"/>
      <c r="C332" s="143"/>
      <c r="D332" s="454"/>
      <c r="E332" s="428"/>
      <c r="F332" s="142" t="s">
        <v>1372</v>
      </c>
      <c r="G332" s="99">
        <v>37953.770000000004</v>
      </c>
      <c r="H332" s="384"/>
      <c r="I332" s="384"/>
      <c r="J332" s="384"/>
      <c r="K332" s="384"/>
      <c r="L332" s="384"/>
      <c r="M332" s="384"/>
      <c r="N332" s="384"/>
      <c r="O332" s="384"/>
      <c r="P332" s="384"/>
      <c r="Q332" s="384"/>
      <c r="R332" s="384"/>
      <c r="S332" s="384"/>
      <c r="T332" s="384"/>
      <c r="U332" s="384"/>
      <c r="V332" s="384"/>
      <c r="W332" s="384"/>
      <c r="X332" s="384"/>
      <c r="Y332" s="384"/>
      <c r="Z332" s="384"/>
      <c r="AA332" s="384"/>
      <c r="AB332" s="384"/>
      <c r="AC332" s="384"/>
      <c r="AD332" s="384"/>
      <c r="AE332" s="384"/>
      <c r="AF332" s="384"/>
      <c r="AG332" s="384"/>
      <c r="AH332" s="384"/>
      <c r="AI332" s="384"/>
      <c r="AJ332" s="384"/>
      <c r="AK332" s="384"/>
      <c r="AL332" s="384"/>
      <c r="AM332" s="384"/>
      <c r="AN332" s="425"/>
      <c r="AO332" s="446"/>
      <c r="AU332" s="363"/>
      <c r="AV332" s="363"/>
    </row>
    <row r="333" spans="1:48" ht="12.75" customHeight="1" x14ac:dyDescent="0.2">
      <c r="A333" s="434"/>
      <c r="B333" s="417"/>
      <c r="C333" s="143"/>
      <c r="D333" s="454"/>
      <c r="E333" s="428"/>
      <c r="F333" s="142" t="s">
        <v>1373</v>
      </c>
      <c r="G333" s="99">
        <v>4509.130000000001</v>
      </c>
      <c r="H333" s="384"/>
      <c r="I333" s="384"/>
      <c r="J333" s="384"/>
      <c r="K333" s="384"/>
      <c r="L333" s="384"/>
      <c r="M333" s="384"/>
      <c r="N333" s="384"/>
      <c r="O333" s="384"/>
      <c r="P333" s="384"/>
      <c r="Q333" s="384"/>
      <c r="R333" s="384"/>
      <c r="S333" s="384"/>
      <c r="T333" s="384"/>
      <c r="U333" s="384"/>
      <c r="V333" s="384"/>
      <c r="W333" s="384"/>
      <c r="X333" s="384"/>
      <c r="Y333" s="384"/>
      <c r="Z333" s="384"/>
      <c r="AA333" s="384"/>
      <c r="AB333" s="384"/>
      <c r="AC333" s="384"/>
      <c r="AD333" s="384"/>
      <c r="AE333" s="384"/>
      <c r="AF333" s="384"/>
      <c r="AG333" s="384"/>
      <c r="AH333" s="384"/>
      <c r="AI333" s="384"/>
      <c r="AJ333" s="384"/>
      <c r="AK333" s="384"/>
      <c r="AL333" s="384"/>
      <c r="AM333" s="384"/>
      <c r="AN333" s="425"/>
      <c r="AO333" s="446"/>
      <c r="AU333" s="363"/>
      <c r="AV333" s="363"/>
    </row>
    <row r="334" spans="1:48" ht="12.75" customHeight="1" x14ac:dyDescent="0.2">
      <c r="A334" s="434"/>
      <c r="B334" s="417"/>
      <c r="C334" s="143"/>
      <c r="D334" s="454"/>
      <c r="E334" s="428"/>
      <c r="F334" s="142" t="s">
        <v>1374</v>
      </c>
      <c r="G334" s="99">
        <v>10920.140000000001</v>
      </c>
      <c r="H334" s="384"/>
      <c r="I334" s="384"/>
      <c r="J334" s="384"/>
      <c r="K334" s="384"/>
      <c r="L334" s="384"/>
      <c r="M334" s="384"/>
      <c r="N334" s="384"/>
      <c r="O334" s="384"/>
      <c r="P334" s="384"/>
      <c r="Q334" s="384"/>
      <c r="R334" s="384"/>
      <c r="S334" s="384"/>
      <c r="T334" s="384"/>
      <c r="U334" s="384"/>
      <c r="V334" s="384"/>
      <c r="W334" s="384"/>
      <c r="X334" s="384"/>
      <c r="Y334" s="384"/>
      <c r="Z334" s="384"/>
      <c r="AA334" s="384"/>
      <c r="AB334" s="384"/>
      <c r="AC334" s="384"/>
      <c r="AD334" s="384"/>
      <c r="AE334" s="384"/>
      <c r="AF334" s="384"/>
      <c r="AG334" s="384"/>
      <c r="AH334" s="384"/>
      <c r="AI334" s="384"/>
      <c r="AJ334" s="384"/>
      <c r="AK334" s="384"/>
      <c r="AL334" s="384"/>
      <c r="AM334" s="384"/>
      <c r="AN334" s="425"/>
      <c r="AO334" s="446"/>
      <c r="AU334" s="363"/>
      <c r="AV334" s="363"/>
    </row>
    <row r="335" spans="1:48" ht="12.75" customHeight="1" x14ac:dyDescent="0.2">
      <c r="A335" s="434"/>
      <c r="B335" s="417"/>
      <c r="C335" s="143"/>
      <c r="D335" s="454"/>
      <c r="E335" s="428"/>
      <c r="F335" s="142" t="s">
        <v>1375</v>
      </c>
      <c r="G335" s="99">
        <v>3733.8199999999997</v>
      </c>
      <c r="H335" s="384"/>
      <c r="I335" s="384"/>
      <c r="J335" s="384"/>
      <c r="K335" s="384"/>
      <c r="L335" s="384"/>
      <c r="M335" s="384"/>
      <c r="N335" s="384"/>
      <c r="O335" s="384"/>
      <c r="P335" s="384"/>
      <c r="Q335" s="384"/>
      <c r="R335" s="384"/>
      <c r="S335" s="384"/>
      <c r="T335" s="384"/>
      <c r="U335" s="384"/>
      <c r="V335" s="384"/>
      <c r="W335" s="384"/>
      <c r="X335" s="384"/>
      <c r="Y335" s="384"/>
      <c r="Z335" s="384"/>
      <c r="AA335" s="384"/>
      <c r="AB335" s="384"/>
      <c r="AC335" s="384"/>
      <c r="AD335" s="384"/>
      <c r="AE335" s="384"/>
      <c r="AF335" s="384"/>
      <c r="AG335" s="384"/>
      <c r="AH335" s="384"/>
      <c r="AI335" s="384"/>
      <c r="AJ335" s="384"/>
      <c r="AK335" s="384"/>
      <c r="AL335" s="384"/>
      <c r="AM335" s="384"/>
      <c r="AN335" s="425"/>
      <c r="AO335" s="446"/>
      <c r="AU335" s="363"/>
      <c r="AV335" s="363"/>
    </row>
    <row r="336" spans="1:48" ht="12.75" customHeight="1" x14ac:dyDescent="0.2">
      <c r="A336" s="434"/>
      <c r="B336" s="417"/>
      <c r="C336" s="143"/>
      <c r="D336" s="454"/>
      <c r="E336" s="428"/>
      <c r="F336" s="142" t="s">
        <v>1376</v>
      </c>
      <c r="G336" s="99">
        <v>6910.8399999999992</v>
      </c>
      <c r="H336" s="384"/>
      <c r="I336" s="384"/>
      <c r="J336" s="384"/>
      <c r="K336" s="384"/>
      <c r="L336" s="384"/>
      <c r="M336" s="384"/>
      <c r="N336" s="384"/>
      <c r="O336" s="384"/>
      <c r="P336" s="384"/>
      <c r="Q336" s="384"/>
      <c r="R336" s="384"/>
      <c r="S336" s="384"/>
      <c r="T336" s="384"/>
      <c r="U336" s="384"/>
      <c r="V336" s="384"/>
      <c r="W336" s="384"/>
      <c r="X336" s="384"/>
      <c r="Y336" s="384"/>
      <c r="Z336" s="384"/>
      <c r="AA336" s="384"/>
      <c r="AB336" s="384"/>
      <c r="AC336" s="384"/>
      <c r="AD336" s="384"/>
      <c r="AE336" s="384"/>
      <c r="AF336" s="384"/>
      <c r="AG336" s="384"/>
      <c r="AH336" s="384"/>
      <c r="AI336" s="384"/>
      <c r="AJ336" s="384"/>
      <c r="AK336" s="384"/>
      <c r="AL336" s="384"/>
      <c r="AM336" s="384"/>
      <c r="AN336" s="425"/>
      <c r="AO336" s="446"/>
      <c r="AU336" s="363"/>
      <c r="AV336" s="363"/>
    </row>
    <row r="337" spans="1:48" ht="12.75" customHeight="1" x14ac:dyDescent="0.2">
      <c r="A337" s="434"/>
      <c r="B337" s="417"/>
      <c r="C337" s="143"/>
      <c r="D337" s="454"/>
      <c r="E337" s="428"/>
      <c r="F337" s="142" t="s">
        <v>1377</v>
      </c>
      <c r="G337" s="99">
        <v>12875.949999999997</v>
      </c>
      <c r="H337" s="384"/>
      <c r="I337" s="384"/>
      <c r="J337" s="384"/>
      <c r="K337" s="384"/>
      <c r="L337" s="384"/>
      <c r="M337" s="384"/>
      <c r="N337" s="384"/>
      <c r="O337" s="384"/>
      <c r="P337" s="384"/>
      <c r="Q337" s="384"/>
      <c r="R337" s="384"/>
      <c r="S337" s="384"/>
      <c r="T337" s="384"/>
      <c r="U337" s="384"/>
      <c r="V337" s="384"/>
      <c r="W337" s="384"/>
      <c r="X337" s="384"/>
      <c r="Y337" s="384"/>
      <c r="Z337" s="384"/>
      <c r="AA337" s="384"/>
      <c r="AB337" s="384"/>
      <c r="AC337" s="384"/>
      <c r="AD337" s="384"/>
      <c r="AE337" s="384"/>
      <c r="AF337" s="384"/>
      <c r="AG337" s="384"/>
      <c r="AH337" s="384"/>
      <c r="AI337" s="384"/>
      <c r="AJ337" s="384"/>
      <c r="AK337" s="384"/>
      <c r="AL337" s="384"/>
      <c r="AM337" s="384"/>
      <c r="AN337" s="425"/>
      <c r="AO337" s="446"/>
      <c r="AU337" s="363"/>
      <c r="AV337" s="363"/>
    </row>
    <row r="338" spans="1:48" ht="12.75" customHeight="1" x14ac:dyDescent="0.2">
      <c r="A338" s="434"/>
      <c r="B338" s="417"/>
      <c r="C338" s="143"/>
      <c r="D338" s="454"/>
      <c r="E338" s="428"/>
      <c r="F338" s="142" t="s">
        <v>1378</v>
      </c>
      <c r="G338" s="99">
        <v>5231.13</v>
      </c>
      <c r="H338" s="384"/>
      <c r="I338" s="384"/>
      <c r="J338" s="384"/>
      <c r="K338" s="384"/>
      <c r="L338" s="384"/>
      <c r="M338" s="384"/>
      <c r="N338" s="384"/>
      <c r="O338" s="384"/>
      <c r="P338" s="384"/>
      <c r="Q338" s="384"/>
      <c r="R338" s="384"/>
      <c r="S338" s="384"/>
      <c r="T338" s="384"/>
      <c r="U338" s="384"/>
      <c r="V338" s="384"/>
      <c r="W338" s="384"/>
      <c r="X338" s="384"/>
      <c r="Y338" s="384"/>
      <c r="Z338" s="384"/>
      <c r="AA338" s="384"/>
      <c r="AB338" s="384"/>
      <c r="AC338" s="384"/>
      <c r="AD338" s="384"/>
      <c r="AE338" s="384"/>
      <c r="AF338" s="384"/>
      <c r="AG338" s="384"/>
      <c r="AH338" s="384"/>
      <c r="AI338" s="384"/>
      <c r="AJ338" s="384"/>
      <c r="AK338" s="384"/>
      <c r="AL338" s="384"/>
      <c r="AM338" s="384"/>
      <c r="AN338" s="425"/>
      <c r="AO338" s="446"/>
      <c r="AU338" s="363"/>
      <c r="AV338" s="363"/>
    </row>
    <row r="339" spans="1:48" ht="12.75" customHeight="1" x14ac:dyDescent="0.2">
      <c r="A339" s="434"/>
      <c r="B339" s="417"/>
      <c r="C339" s="143"/>
      <c r="D339" s="454"/>
      <c r="E339" s="428"/>
      <c r="F339" s="142" t="s">
        <v>1379</v>
      </c>
      <c r="G339" s="99">
        <v>82151.47</v>
      </c>
      <c r="H339" s="384"/>
      <c r="I339" s="384"/>
      <c r="J339" s="384"/>
      <c r="K339" s="384"/>
      <c r="L339" s="384"/>
      <c r="M339" s="384"/>
      <c r="N339" s="384"/>
      <c r="O339" s="384"/>
      <c r="P339" s="384"/>
      <c r="Q339" s="384"/>
      <c r="R339" s="384"/>
      <c r="S339" s="384"/>
      <c r="T339" s="384"/>
      <c r="U339" s="384"/>
      <c r="V339" s="384"/>
      <c r="W339" s="384"/>
      <c r="X339" s="384"/>
      <c r="Y339" s="384"/>
      <c r="Z339" s="384"/>
      <c r="AA339" s="384"/>
      <c r="AB339" s="384"/>
      <c r="AC339" s="384"/>
      <c r="AD339" s="384"/>
      <c r="AE339" s="384"/>
      <c r="AF339" s="384"/>
      <c r="AG339" s="384"/>
      <c r="AH339" s="384"/>
      <c r="AI339" s="384"/>
      <c r="AJ339" s="384"/>
      <c r="AK339" s="384"/>
      <c r="AL339" s="384"/>
      <c r="AM339" s="384"/>
      <c r="AN339" s="425"/>
      <c r="AO339" s="446"/>
      <c r="AU339" s="363"/>
      <c r="AV339" s="363"/>
    </row>
    <row r="340" spans="1:48" ht="12.75" customHeight="1" x14ac:dyDescent="0.2">
      <c r="A340" s="434"/>
      <c r="B340" s="417"/>
      <c r="C340" s="143"/>
      <c r="D340" s="454"/>
      <c r="E340" s="428"/>
      <c r="F340" s="142" t="s">
        <v>1380</v>
      </c>
      <c r="G340" s="99">
        <v>5354.36</v>
      </c>
      <c r="H340" s="384"/>
      <c r="I340" s="384"/>
      <c r="J340" s="384"/>
      <c r="K340" s="384"/>
      <c r="L340" s="384"/>
      <c r="M340" s="384"/>
      <c r="N340" s="384"/>
      <c r="O340" s="384"/>
      <c r="P340" s="384"/>
      <c r="Q340" s="384"/>
      <c r="R340" s="384"/>
      <c r="S340" s="384"/>
      <c r="T340" s="384"/>
      <c r="U340" s="384"/>
      <c r="V340" s="384"/>
      <c r="W340" s="384"/>
      <c r="X340" s="384"/>
      <c r="Y340" s="384"/>
      <c r="Z340" s="384"/>
      <c r="AA340" s="384"/>
      <c r="AB340" s="384"/>
      <c r="AC340" s="384"/>
      <c r="AD340" s="384"/>
      <c r="AE340" s="384"/>
      <c r="AF340" s="384"/>
      <c r="AG340" s="384"/>
      <c r="AH340" s="384"/>
      <c r="AI340" s="384"/>
      <c r="AJ340" s="384"/>
      <c r="AK340" s="384"/>
      <c r="AL340" s="384"/>
      <c r="AM340" s="384"/>
      <c r="AN340" s="425"/>
      <c r="AO340" s="446"/>
      <c r="AU340" s="363"/>
      <c r="AV340" s="363"/>
    </row>
    <row r="341" spans="1:48" ht="12.75" customHeight="1" x14ac:dyDescent="0.2">
      <c r="A341" s="434"/>
      <c r="B341" s="417"/>
      <c r="C341" s="143"/>
      <c r="D341" s="454"/>
      <c r="E341" s="428"/>
      <c r="F341" s="142" t="s">
        <v>1381</v>
      </c>
      <c r="G341" s="99">
        <v>9956.6899999999987</v>
      </c>
      <c r="H341" s="384"/>
      <c r="I341" s="384"/>
      <c r="J341" s="384"/>
      <c r="K341" s="384"/>
      <c r="L341" s="384"/>
      <c r="M341" s="384"/>
      <c r="N341" s="384"/>
      <c r="O341" s="384"/>
      <c r="P341" s="384"/>
      <c r="Q341" s="384"/>
      <c r="R341" s="384"/>
      <c r="S341" s="384"/>
      <c r="T341" s="384"/>
      <c r="U341" s="384"/>
      <c r="V341" s="384"/>
      <c r="W341" s="384"/>
      <c r="X341" s="384"/>
      <c r="Y341" s="384"/>
      <c r="Z341" s="384"/>
      <c r="AA341" s="384"/>
      <c r="AB341" s="384"/>
      <c r="AC341" s="384"/>
      <c r="AD341" s="384"/>
      <c r="AE341" s="384"/>
      <c r="AF341" s="384"/>
      <c r="AG341" s="384"/>
      <c r="AH341" s="384"/>
      <c r="AI341" s="384"/>
      <c r="AJ341" s="384"/>
      <c r="AK341" s="384"/>
      <c r="AL341" s="384"/>
      <c r="AM341" s="384"/>
      <c r="AN341" s="425"/>
      <c r="AO341" s="446"/>
      <c r="AU341" s="363"/>
      <c r="AV341" s="363"/>
    </row>
    <row r="342" spans="1:48" ht="12.75" customHeight="1" x14ac:dyDescent="0.2">
      <c r="A342" s="434"/>
      <c r="B342" s="417"/>
      <c r="C342" s="143"/>
      <c r="D342" s="454"/>
      <c r="E342" s="428"/>
      <c r="F342" s="142" t="s">
        <v>1382</v>
      </c>
      <c r="G342" s="99">
        <v>12669.24</v>
      </c>
      <c r="H342" s="384"/>
      <c r="I342" s="384"/>
      <c r="J342" s="384"/>
      <c r="K342" s="384"/>
      <c r="L342" s="384"/>
      <c r="M342" s="384"/>
      <c r="N342" s="384"/>
      <c r="O342" s="384"/>
      <c r="P342" s="384"/>
      <c r="Q342" s="384"/>
      <c r="R342" s="384"/>
      <c r="S342" s="384"/>
      <c r="T342" s="384"/>
      <c r="U342" s="384"/>
      <c r="V342" s="384"/>
      <c r="W342" s="384"/>
      <c r="X342" s="384"/>
      <c r="Y342" s="384"/>
      <c r="Z342" s="384"/>
      <c r="AA342" s="384"/>
      <c r="AB342" s="384"/>
      <c r="AC342" s="384"/>
      <c r="AD342" s="384"/>
      <c r="AE342" s="384"/>
      <c r="AF342" s="384"/>
      <c r="AG342" s="384"/>
      <c r="AH342" s="384"/>
      <c r="AI342" s="384"/>
      <c r="AJ342" s="384"/>
      <c r="AK342" s="384"/>
      <c r="AL342" s="384"/>
      <c r="AM342" s="384"/>
      <c r="AN342" s="425"/>
      <c r="AO342" s="446"/>
      <c r="AU342" s="363"/>
      <c r="AV342" s="363"/>
    </row>
    <row r="343" spans="1:48" ht="12.75" customHeight="1" x14ac:dyDescent="0.2">
      <c r="A343" s="434"/>
      <c r="B343" s="417"/>
      <c r="C343" s="143"/>
      <c r="D343" s="454"/>
      <c r="E343" s="428"/>
      <c r="F343" s="142" t="s">
        <v>1383</v>
      </c>
      <c r="G343" s="99">
        <v>3468.4500000000003</v>
      </c>
      <c r="H343" s="384"/>
      <c r="I343" s="384"/>
      <c r="J343" s="384"/>
      <c r="K343" s="384"/>
      <c r="L343" s="384"/>
      <c r="M343" s="384"/>
      <c r="N343" s="384"/>
      <c r="O343" s="384"/>
      <c r="P343" s="384"/>
      <c r="Q343" s="384"/>
      <c r="R343" s="384"/>
      <c r="S343" s="384"/>
      <c r="T343" s="384"/>
      <c r="U343" s="384"/>
      <c r="V343" s="384"/>
      <c r="W343" s="384"/>
      <c r="X343" s="384"/>
      <c r="Y343" s="384"/>
      <c r="Z343" s="384"/>
      <c r="AA343" s="384"/>
      <c r="AB343" s="384"/>
      <c r="AC343" s="384"/>
      <c r="AD343" s="384"/>
      <c r="AE343" s="384"/>
      <c r="AF343" s="384"/>
      <c r="AG343" s="384"/>
      <c r="AH343" s="384"/>
      <c r="AI343" s="384"/>
      <c r="AJ343" s="384"/>
      <c r="AK343" s="384"/>
      <c r="AL343" s="384"/>
      <c r="AM343" s="384"/>
      <c r="AN343" s="425"/>
      <c r="AO343" s="446"/>
      <c r="AU343" s="363"/>
      <c r="AV343" s="363"/>
    </row>
    <row r="344" spans="1:48" ht="12.75" customHeight="1" x14ac:dyDescent="0.2">
      <c r="A344" s="434"/>
      <c r="B344" s="417"/>
      <c r="C344" s="143"/>
      <c r="D344" s="454"/>
      <c r="E344" s="428"/>
      <c r="F344" s="142" t="s">
        <v>1384</v>
      </c>
      <c r="G344" s="99">
        <v>-12.750000000000002</v>
      </c>
      <c r="H344" s="384"/>
      <c r="I344" s="384"/>
      <c r="J344" s="384"/>
      <c r="K344" s="384"/>
      <c r="L344" s="384"/>
      <c r="M344" s="384"/>
      <c r="N344" s="384"/>
      <c r="O344" s="384"/>
      <c r="P344" s="384"/>
      <c r="Q344" s="384"/>
      <c r="R344" s="384"/>
      <c r="S344" s="384"/>
      <c r="T344" s="384"/>
      <c r="U344" s="384"/>
      <c r="V344" s="384"/>
      <c r="W344" s="384"/>
      <c r="X344" s="384"/>
      <c r="Y344" s="384"/>
      <c r="Z344" s="384"/>
      <c r="AA344" s="384"/>
      <c r="AB344" s="384"/>
      <c r="AC344" s="384"/>
      <c r="AD344" s="384"/>
      <c r="AE344" s="384"/>
      <c r="AF344" s="384"/>
      <c r="AG344" s="384"/>
      <c r="AH344" s="384"/>
      <c r="AI344" s="384"/>
      <c r="AJ344" s="384"/>
      <c r="AK344" s="384"/>
      <c r="AL344" s="384"/>
      <c r="AM344" s="384"/>
      <c r="AN344" s="425"/>
      <c r="AO344" s="446"/>
      <c r="AU344" s="363"/>
      <c r="AV344" s="363"/>
    </row>
    <row r="345" spans="1:48" ht="12.75" customHeight="1" x14ac:dyDescent="0.2">
      <c r="A345" s="434"/>
      <c r="B345" s="417"/>
      <c r="C345" s="143"/>
      <c r="D345" s="454"/>
      <c r="E345" s="428"/>
      <c r="F345" s="142" t="s">
        <v>1385</v>
      </c>
      <c r="G345" s="99">
        <v>9579.74</v>
      </c>
      <c r="H345" s="384"/>
      <c r="I345" s="384"/>
      <c r="J345" s="384"/>
      <c r="K345" s="384"/>
      <c r="L345" s="384"/>
      <c r="M345" s="384"/>
      <c r="N345" s="384"/>
      <c r="O345" s="384"/>
      <c r="P345" s="384"/>
      <c r="Q345" s="384"/>
      <c r="R345" s="384"/>
      <c r="S345" s="384"/>
      <c r="T345" s="384"/>
      <c r="U345" s="384"/>
      <c r="V345" s="384"/>
      <c r="W345" s="384"/>
      <c r="X345" s="384"/>
      <c r="Y345" s="384"/>
      <c r="Z345" s="384"/>
      <c r="AA345" s="384"/>
      <c r="AB345" s="384"/>
      <c r="AC345" s="384"/>
      <c r="AD345" s="384"/>
      <c r="AE345" s="384"/>
      <c r="AF345" s="384"/>
      <c r="AG345" s="384"/>
      <c r="AH345" s="384"/>
      <c r="AI345" s="384"/>
      <c r="AJ345" s="384"/>
      <c r="AK345" s="384"/>
      <c r="AL345" s="384"/>
      <c r="AM345" s="384"/>
      <c r="AN345" s="425"/>
      <c r="AO345" s="446"/>
      <c r="AU345" s="363"/>
      <c r="AV345" s="363"/>
    </row>
    <row r="346" spans="1:48" ht="12.75" customHeight="1" x14ac:dyDescent="0.2">
      <c r="A346" s="434"/>
      <c r="B346" s="417"/>
      <c r="C346" s="143"/>
      <c r="D346" s="454"/>
      <c r="E346" s="428"/>
      <c r="F346" s="142" t="s">
        <v>1386</v>
      </c>
      <c r="G346" s="99">
        <v>46328.939999999995</v>
      </c>
      <c r="H346" s="384"/>
      <c r="I346" s="384"/>
      <c r="J346" s="384"/>
      <c r="K346" s="384"/>
      <c r="L346" s="384"/>
      <c r="M346" s="384"/>
      <c r="N346" s="384"/>
      <c r="O346" s="384"/>
      <c r="P346" s="384"/>
      <c r="Q346" s="384"/>
      <c r="R346" s="384"/>
      <c r="S346" s="384"/>
      <c r="T346" s="384"/>
      <c r="U346" s="384"/>
      <c r="V346" s="384"/>
      <c r="W346" s="384"/>
      <c r="X346" s="384"/>
      <c r="Y346" s="384"/>
      <c r="Z346" s="384"/>
      <c r="AA346" s="384"/>
      <c r="AB346" s="384"/>
      <c r="AC346" s="384"/>
      <c r="AD346" s="384"/>
      <c r="AE346" s="384"/>
      <c r="AF346" s="384"/>
      <c r="AG346" s="384"/>
      <c r="AH346" s="384"/>
      <c r="AI346" s="384"/>
      <c r="AJ346" s="384"/>
      <c r="AK346" s="384"/>
      <c r="AL346" s="384"/>
      <c r="AM346" s="384"/>
      <c r="AN346" s="425"/>
      <c r="AO346" s="446"/>
      <c r="AU346" s="363"/>
      <c r="AV346" s="363"/>
    </row>
    <row r="347" spans="1:48" ht="12.75" customHeight="1" x14ac:dyDescent="0.2">
      <c r="A347" s="434"/>
      <c r="B347" s="417"/>
      <c r="C347" s="143"/>
      <c r="D347" s="454"/>
      <c r="E347" s="428"/>
      <c r="F347" s="142" t="s">
        <v>1387</v>
      </c>
      <c r="G347" s="99">
        <v>7111.0599999999995</v>
      </c>
      <c r="H347" s="384"/>
      <c r="I347" s="384"/>
      <c r="J347" s="384"/>
      <c r="K347" s="384"/>
      <c r="L347" s="384"/>
      <c r="M347" s="384"/>
      <c r="N347" s="384"/>
      <c r="O347" s="384"/>
      <c r="P347" s="384"/>
      <c r="Q347" s="384"/>
      <c r="R347" s="384"/>
      <c r="S347" s="384"/>
      <c r="T347" s="384"/>
      <c r="U347" s="384"/>
      <c r="V347" s="384"/>
      <c r="W347" s="384"/>
      <c r="X347" s="384"/>
      <c r="Y347" s="384"/>
      <c r="Z347" s="384"/>
      <c r="AA347" s="384"/>
      <c r="AB347" s="384"/>
      <c r="AC347" s="384"/>
      <c r="AD347" s="384"/>
      <c r="AE347" s="384"/>
      <c r="AF347" s="384"/>
      <c r="AG347" s="384"/>
      <c r="AH347" s="384"/>
      <c r="AI347" s="384"/>
      <c r="AJ347" s="384"/>
      <c r="AK347" s="384"/>
      <c r="AL347" s="384"/>
      <c r="AM347" s="384"/>
      <c r="AN347" s="425"/>
      <c r="AO347" s="446"/>
      <c r="AU347" s="363"/>
      <c r="AV347" s="363"/>
    </row>
    <row r="348" spans="1:48" ht="12.75" customHeight="1" x14ac:dyDescent="0.2">
      <c r="A348" s="434"/>
      <c r="B348" s="417"/>
      <c r="C348" s="143"/>
      <c r="D348" s="454"/>
      <c r="E348" s="428"/>
      <c r="F348" s="142" t="s">
        <v>1388</v>
      </c>
      <c r="G348" s="99">
        <v>93091.39999999998</v>
      </c>
      <c r="H348" s="384"/>
      <c r="I348" s="384"/>
      <c r="J348" s="384"/>
      <c r="K348" s="384"/>
      <c r="L348" s="384"/>
      <c r="M348" s="384"/>
      <c r="N348" s="384"/>
      <c r="O348" s="384"/>
      <c r="P348" s="384"/>
      <c r="Q348" s="384"/>
      <c r="R348" s="384"/>
      <c r="S348" s="384"/>
      <c r="T348" s="384"/>
      <c r="U348" s="384"/>
      <c r="V348" s="384"/>
      <c r="W348" s="384"/>
      <c r="X348" s="384"/>
      <c r="Y348" s="384"/>
      <c r="Z348" s="384"/>
      <c r="AA348" s="384"/>
      <c r="AB348" s="384"/>
      <c r="AC348" s="384"/>
      <c r="AD348" s="384"/>
      <c r="AE348" s="384"/>
      <c r="AF348" s="384"/>
      <c r="AG348" s="384"/>
      <c r="AH348" s="384"/>
      <c r="AI348" s="384"/>
      <c r="AJ348" s="384"/>
      <c r="AK348" s="384"/>
      <c r="AL348" s="384"/>
      <c r="AM348" s="384"/>
      <c r="AN348" s="425"/>
      <c r="AO348" s="446"/>
      <c r="AU348" s="363"/>
      <c r="AV348" s="363"/>
    </row>
    <row r="349" spans="1:48" ht="12.75" customHeight="1" x14ac:dyDescent="0.2">
      <c r="A349" s="434"/>
      <c r="B349" s="417"/>
      <c r="C349" s="143"/>
      <c r="D349" s="454"/>
      <c r="E349" s="428"/>
      <c r="F349" s="142" t="s">
        <v>1389</v>
      </c>
      <c r="G349" s="99">
        <v>9880.0300000000007</v>
      </c>
      <c r="H349" s="384"/>
      <c r="I349" s="384"/>
      <c r="J349" s="384"/>
      <c r="K349" s="384"/>
      <c r="L349" s="384"/>
      <c r="M349" s="384"/>
      <c r="N349" s="384"/>
      <c r="O349" s="384"/>
      <c r="P349" s="384"/>
      <c r="Q349" s="384"/>
      <c r="R349" s="384"/>
      <c r="S349" s="384"/>
      <c r="T349" s="384"/>
      <c r="U349" s="384"/>
      <c r="V349" s="384"/>
      <c r="W349" s="384"/>
      <c r="X349" s="384"/>
      <c r="Y349" s="384"/>
      <c r="Z349" s="384"/>
      <c r="AA349" s="384"/>
      <c r="AB349" s="384"/>
      <c r="AC349" s="384"/>
      <c r="AD349" s="384"/>
      <c r="AE349" s="384"/>
      <c r="AF349" s="384"/>
      <c r="AG349" s="384"/>
      <c r="AH349" s="384"/>
      <c r="AI349" s="384"/>
      <c r="AJ349" s="384"/>
      <c r="AK349" s="384"/>
      <c r="AL349" s="384"/>
      <c r="AM349" s="384"/>
      <c r="AN349" s="425"/>
      <c r="AO349" s="446"/>
      <c r="AU349" s="363"/>
      <c r="AV349" s="363"/>
    </row>
    <row r="350" spans="1:48" ht="12.75" customHeight="1" x14ac:dyDescent="0.2">
      <c r="A350" s="434"/>
      <c r="B350" s="417"/>
      <c r="C350" s="143"/>
      <c r="D350" s="454"/>
      <c r="E350" s="428"/>
      <c r="F350" s="142" t="s">
        <v>1390</v>
      </c>
      <c r="G350" s="99">
        <v>15303.019999999999</v>
      </c>
      <c r="H350" s="384"/>
      <c r="I350" s="384"/>
      <c r="J350" s="384"/>
      <c r="K350" s="384"/>
      <c r="L350" s="384"/>
      <c r="M350" s="384"/>
      <c r="N350" s="384"/>
      <c r="O350" s="384"/>
      <c r="P350" s="384"/>
      <c r="Q350" s="384"/>
      <c r="R350" s="384"/>
      <c r="S350" s="384"/>
      <c r="T350" s="384"/>
      <c r="U350" s="384"/>
      <c r="V350" s="384"/>
      <c r="W350" s="384"/>
      <c r="X350" s="384"/>
      <c r="Y350" s="384"/>
      <c r="Z350" s="384"/>
      <c r="AA350" s="384"/>
      <c r="AB350" s="384"/>
      <c r="AC350" s="384"/>
      <c r="AD350" s="384"/>
      <c r="AE350" s="384"/>
      <c r="AF350" s="384"/>
      <c r="AG350" s="384"/>
      <c r="AH350" s="384"/>
      <c r="AI350" s="384"/>
      <c r="AJ350" s="384"/>
      <c r="AK350" s="384"/>
      <c r="AL350" s="384"/>
      <c r="AM350" s="384"/>
      <c r="AN350" s="425"/>
      <c r="AO350" s="446"/>
      <c r="AU350" s="363"/>
      <c r="AV350" s="363"/>
    </row>
    <row r="351" spans="1:48" ht="12.75" customHeight="1" x14ac:dyDescent="0.2">
      <c r="A351" s="434"/>
      <c r="B351" s="417"/>
      <c r="C351" s="143"/>
      <c r="D351" s="454"/>
      <c r="E351" s="428"/>
      <c r="F351" s="142" t="s">
        <v>1391</v>
      </c>
      <c r="G351" s="99">
        <v>24816.780000000002</v>
      </c>
      <c r="H351" s="384"/>
      <c r="I351" s="384"/>
      <c r="J351" s="384"/>
      <c r="K351" s="384"/>
      <c r="L351" s="384"/>
      <c r="M351" s="384"/>
      <c r="N351" s="384"/>
      <c r="O351" s="384"/>
      <c r="P351" s="384"/>
      <c r="Q351" s="384"/>
      <c r="R351" s="384"/>
      <c r="S351" s="384"/>
      <c r="T351" s="384"/>
      <c r="U351" s="384"/>
      <c r="V351" s="384"/>
      <c r="W351" s="384"/>
      <c r="X351" s="384"/>
      <c r="Y351" s="384"/>
      <c r="Z351" s="384"/>
      <c r="AA351" s="384"/>
      <c r="AB351" s="384"/>
      <c r="AC351" s="384"/>
      <c r="AD351" s="384"/>
      <c r="AE351" s="384"/>
      <c r="AF351" s="384"/>
      <c r="AG351" s="384"/>
      <c r="AH351" s="384"/>
      <c r="AI351" s="384"/>
      <c r="AJ351" s="384"/>
      <c r="AK351" s="384"/>
      <c r="AL351" s="384"/>
      <c r="AM351" s="384"/>
      <c r="AN351" s="425"/>
      <c r="AO351" s="446"/>
      <c r="AU351" s="363"/>
      <c r="AV351" s="363"/>
    </row>
    <row r="352" spans="1:48" ht="12.75" customHeight="1" x14ac:dyDescent="0.2">
      <c r="A352" s="434"/>
      <c r="B352" s="417"/>
      <c r="C352" s="143"/>
      <c r="D352" s="454"/>
      <c r="E352" s="428"/>
      <c r="F352" s="142" t="s">
        <v>1392</v>
      </c>
      <c r="G352" s="99">
        <v>12761.64</v>
      </c>
      <c r="H352" s="384"/>
      <c r="I352" s="384"/>
      <c r="J352" s="384"/>
      <c r="K352" s="384"/>
      <c r="L352" s="384"/>
      <c r="M352" s="384"/>
      <c r="N352" s="384"/>
      <c r="O352" s="384"/>
      <c r="P352" s="384"/>
      <c r="Q352" s="384"/>
      <c r="R352" s="384"/>
      <c r="S352" s="384"/>
      <c r="T352" s="384"/>
      <c r="U352" s="384"/>
      <c r="V352" s="384"/>
      <c r="W352" s="384"/>
      <c r="X352" s="384"/>
      <c r="Y352" s="384"/>
      <c r="Z352" s="384"/>
      <c r="AA352" s="384"/>
      <c r="AB352" s="384"/>
      <c r="AC352" s="384"/>
      <c r="AD352" s="384"/>
      <c r="AE352" s="384"/>
      <c r="AF352" s="384"/>
      <c r="AG352" s="384"/>
      <c r="AH352" s="384"/>
      <c r="AI352" s="384"/>
      <c r="AJ352" s="384"/>
      <c r="AK352" s="384"/>
      <c r="AL352" s="384"/>
      <c r="AM352" s="384"/>
      <c r="AN352" s="425"/>
      <c r="AO352" s="446"/>
      <c r="AU352" s="363"/>
      <c r="AV352" s="363"/>
    </row>
    <row r="353" spans="1:48" ht="12.75" customHeight="1" x14ac:dyDescent="0.2">
      <c r="A353" s="434"/>
      <c r="B353" s="417"/>
      <c r="C353" s="143"/>
      <c r="D353" s="454"/>
      <c r="E353" s="428"/>
      <c r="F353" s="142" t="s">
        <v>1393</v>
      </c>
      <c r="G353" s="99">
        <v>22678.070000000003</v>
      </c>
      <c r="H353" s="384"/>
      <c r="I353" s="384"/>
      <c r="J353" s="384"/>
      <c r="K353" s="384"/>
      <c r="L353" s="384"/>
      <c r="M353" s="384"/>
      <c r="N353" s="384"/>
      <c r="O353" s="384"/>
      <c r="P353" s="384"/>
      <c r="Q353" s="384"/>
      <c r="R353" s="384"/>
      <c r="S353" s="384"/>
      <c r="T353" s="384"/>
      <c r="U353" s="384"/>
      <c r="V353" s="384"/>
      <c r="W353" s="384"/>
      <c r="X353" s="384"/>
      <c r="Y353" s="384"/>
      <c r="Z353" s="384"/>
      <c r="AA353" s="384"/>
      <c r="AB353" s="384"/>
      <c r="AC353" s="384"/>
      <c r="AD353" s="384"/>
      <c r="AE353" s="384"/>
      <c r="AF353" s="384"/>
      <c r="AG353" s="384"/>
      <c r="AH353" s="384"/>
      <c r="AI353" s="384"/>
      <c r="AJ353" s="384"/>
      <c r="AK353" s="384"/>
      <c r="AL353" s="384"/>
      <c r="AM353" s="384"/>
      <c r="AN353" s="425"/>
      <c r="AO353" s="446"/>
      <c r="AU353" s="363"/>
      <c r="AV353" s="363"/>
    </row>
    <row r="354" spans="1:48" ht="12.75" customHeight="1" x14ac:dyDescent="0.2">
      <c r="A354" s="434"/>
      <c r="B354" s="417"/>
      <c r="C354" s="143"/>
      <c r="D354" s="454"/>
      <c r="E354" s="428"/>
      <c r="F354" s="142" t="s">
        <v>1394</v>
      </c>
      <c r="G354" s="99">
        <v>1924.0300000000002</v>
      </c>
      <c r="H354" s="384"/>
      <c r="I354" s="384"/>
      <c r="J354" s="384"/>
      <c r="K354" s="384"/>
      <c r="L354" s="384"/>
      <c r="M354" s="384"/>
      <c r="N354" s="384"/>
      <c r="O354" s="384"/>
      <c r="P354" s="384"/>
      <c r="Q354" s="384"/>
      <c r="R354" s="384"/>
      <c r="S354" s="384"/>
      <c r="T354" s="384"/>
      <c r="U354" s="384"/>
      <c r="V354" s="384"/>
      <c r="W354" s="384"/>
      <c r="X354" s="384"/>
      <c r="Y354" s="384"/>
      <c r="Z354" s="384"/>
      <c r="AA354" s="384"/>
      <c r="AB354" s="384"/>
      <c r="AC354" s="384"/>
      <c r="AD354" s="384"/>
      <c r="AE354" s="384"/>
      <c r="AF354" s="384"/>
      <c r="AG354" s="384"/>
      <c r="AH354" s="384"/>
      <c r="AI354" s="384"/>
      <c r="AJ354" s="384"/>
      <c r="AK354" s="384"/>
      <c r="AL354" s="384"/>
      <c r="AM354" s="384"/>
      <c r="AN354" s="425"/>
      <c r="AO354" s="446"/>
      <c r="AU354" s="363"/>
      <c r="AV354" s="363"/>
    </row>
    <row r="355" spans="1:48" ht="12.75" customHeight="1" x14ac:dyDescent="0.2">
      <c r="A355" s="434"/>
      <c r="B355" s="417"/>
      <c r="C355" s="143"/>
      <c r="D355" s="454"/>
      <c r="E355" s="428"/>
      <c r="F355" s="142" t="s">
        <v>1395</v>
      </c>
      <c r="G355" s="99">
        <v>0</v>
      </c>
      <c r="H355" s="384"/>
      <c r="I355" s="384"/>
      <c r="J355" s="384"/>
      <c r="K355" s="384"/>
      <c r="L355" s="384"/>
      <c r="M355" s="384"/>
      <c r="N355" s="384"/>
      <c r="O355" s="384"/>
      <c r="P355" s="384"/>
      <c r="Q355" s="384"/>
      <c r="R355" s="384"/>
      <c r="S355" s="384"/>
      <c r="T355" s="384"/>
      <c r="U355" s="384"/>
      <c r="V355" s="384"/>
      <c r="W355" s="384"/>
      <c r="X355" s="384"/>
      <c r="Y355" s="384"/>
      <c r="Z355" s="384"/>
      <c r="AA355" s="384"/>
      <c r="AB355" s="384"/>
      <c r="AC355" s="384"/>
      <c r="AD355" s="384"/>
      <c r="AE355" s="384"/>
      <c r="AF355" s="384"/>
      <c r="AG355" s="384"/>
      <c r="AH355" s="384"/>
      <c r="AI355" s="384"/>
      <c r="AJ355" s="384"/>
      <c r="AK355" s="384"/>
      <c r="AL355" s="384"/>
      <c r="AM355" s="384"/>
      <c r="AN355" s="425"/>
      <c r="AO355" s="446"/>
      <c r="AU355" s="363"/>
      <c r="AV355" s="363"/>
    </row>
    <row r="356" spans="1:48" ht="12.75" customHeight="1" x14ac:dyDescent="0.2">
      <c r="A356" s="434"/>
      <c r="B356" s="417"/>
      <c r="C356" s="143"/>
      <c r="D356" s="454"/>
      <c r="E356" s="428"/>
      <c r="F356" s="142" t="s">
        <v>1396</v>
      </c>
      <c r="G356" s="99">
        <v>0</v>
      </c>
      <c r="H356" s="384"/>
      <c r="I356" s="384"/>
      <c r="J356" s="384"/>
      <c r="K356" s="384"/>
      <c r="L356" s="384"/>
      <c r="M356" s="384"/>
      <c r="N356" s="384"/>
      <c r="O356" s="384"/>
      <c r="P356" s="384"/>
      <c r="Q356" s="384"/>
      <c r="R356" s="384"/>
      <c r="S356" s="384"/>
      <c r="T356" s="384"/>
      <c r="U356" s="384"/>
      <c r="V356" s="384"/>
      <c r="W356" s="384"/>
      <c r="X356" s="384"/>
      <c r="Y356" s="384"/>
      <c r="Z356" s="384"/>
      <c r="AA356" s="384"/>
      <c r="AB356" s="384"/>
      <c r="AC356" s="384"/>
      <c r="AD356" s="384"/>
      <c r="AE356" s="384"/>
      <c r="AF356" s="384"/>
      <c r="AG356" s="384"/>
      <c r="AH356" s="384"/>
      <c r="AI356" s="384"/>
      <c r="AJ356" s="384"/>
      <c r="AK356" s="384"/>
      <c r="AL356" s="384"/>
      <c r="AM356" s="384"/>
      <c r="AN356" s="425"/>
      <c r="AO356" s="446"/>
      <c r="AU356" s="363"/>
      <c r="AV356" s="363"/>
    </row>
    <row r="357" spans="1:48" ht="12.75" customHeight="1" x14ac:dyDescent="0.2">
      <c r="A357" s="434"/>
      <c r="B357" s="417"/>
      <c r="C357" s="143"/>
      <c r="D357" s="454"/>
      <c r="E357" s="428"/>
      <c r="F357" s="142" t="s">
        <v>1397</v>
      </c>
      <c r="G357" s="99">
        <v>0</v>
      </c>
      <c r="H357" s="384"/>
      <c r="I357" s="384"/>
      <c r="J357" s="384"/>
      <c r="K357" s="384"/>
      <c r="L357" s="384"/>
      <c r="M357" s="384"/>
      <c r="N357" s="384"/>
      <c r="O357" s="384"/>
      <c r="P357" s="384"/>
      <c r="Q357" s="384"/>
      <c r="R357" s="384"/>
      <c r="S357" s="384"/>
      <c r="T357" s="384"/>
      <c r="U357" s="384"/>
      <c r="V357" s="384"/>
      <c r="W357" s="384"/>
      <c r="X357" s="384"/>
      <c r="Y357" s="384"/>
      <c r="Z357" s="384"/>
      <c r="AA357" s="384"/>
      <c r="AB357" s="384"/>
      <c r="AC357" s="384"/>
      <c r="AD357" s="384"/>
      <c r="AE357" s="384"/>
      <c r="AF357" s="384"/>
      <c r="AG357" s="384"/>
      <c r="AH357" s="384"/>
      <c r="AI357" s="384"/>
      <c r="AJ357" s="384"/>
      <c r="AK357" s="384"/>
      <c r="AL357" s="384"/>
      <c r="AM357" s="384"/>
      <c r="AN357" s="425"/>
      <c r="AO357" s="446"/>
      <c r="AU357" s="363"/>
      <c r="AV357" s="363"/>
    </row>
    <row r="358" spans="1:48" ht="12.75" customHeight="1" x14ac:dyDescent="0.2">
      <c r="A358" s="434"/>
      <c r="B358" s="417"/>
      <c r="C358" s="143"/>
      <c r="D358" s="454"/>
      <c r="E358" s="428"/>
      <c r="F358" s="142" t="s">
        <v>1398</v>
      </c>
      <c r="G358" s="99">
        <v>0</v>
      </c>
      <c r="H358" s="384"/>
      <c r="I358" s="384"/>
      <c r="J358" s="384"/>
      <c r="K358" s="384"/>
      <c r="L358" s="384"/>
      <c r="M358" s="384"/>
      <c r="N358" s="384"/>
      <c r="O358" s="384"/>
      <c r="P358" s="384"/>
      <c r="Q358" s="384"/>
      <c r="R358" s="384"/>
      <c r="S358" s="384"/>
      <c r="T358" s="384"/>
      <c r="U358" s="384"/>
      <c r="V358" s="384"/>
      <c r="W358" s="384"/>
      <c r="X358" s="384"/>
      <c r="Y358" s="384"/>
      <c r="Z358" s="384"/>
      <c r="AA358" s="384"/>
      <c r="AB358" s="384"/>
      <c r="AC358" s="384"/>
      <c r="AD358" s="384"/>
      <c r="AE358" s="384"/>
      <c r="AF358" s="384"/>
      <c r="AG358" s="384"/>
      <c r="AH358" s="384"/>
      <c r="AI358" s="384"/>
      <c r="AJ358" s="384"/>
      <c r="AK358" s="384"/>
      <c r="AL358" s="384"/>
      <c r="AM358" s="384"/>
      <c r="AN358" s="425"/>
      <c r="AO358" s="446"/>
      <c r="AU358" s="363"/>
      <c r="AV358" s="363"/>
    </row>
    <row r="359" spans="1:48" ht="12.75" customHeight="1" x14ac:dyDescent="0.2">
      <c r="A359" s="434"/>
      <c r="B359" s="417"/>
      <c r="C359" s="143"/>
      <c r="D359" s="454"/>
      <c r="E359" s="428"/>
      <c r="F359" s="142" t="s">
        <v>1399</v>
      </c>
      <c r="G359" s="99">
        <v>211.64999999999998</v>
      </c>
      <c r="H359" s="384"/>
      <c r="I359" s="384"/>
      <c r="J359" s="384"/>
      <c r="K359" s="384"/>
      <c r="L359" s="384"/>
      <c r="M359" s="384"/>
      <c r="N359" s="384"/>
      <c r="O359" s="384"/>
      <c r="P359" s="384"/>
      <c r="Q359" s="384"/>
      <c r="R359" s="384"/>
      <c r="S359" s="384"/>
      <c r="T359" s="384"/>
      <c r="U359" s="384"/>
      <c r="V359" s="384"/>
      <c r="W359" s="384"/>
      <c r="X359" s="384"/>
      <c r="Y359" s="384"/>
      <c r="Z359" s="384"/>
      <c r="AA359" s="384"/>
      <c r="AB359" s="384"/>
      <c r="AC359" s="384"/>
      <c r="AD359" s="384"/>
      <c r="AE359" s="384"/>
      <c r="AF359" s="384"/>
      <c r="AG359" s="384"/>
      <c r="AH359" s="384"/>
      <c r="AI359" s="384"/>
      <c r="AJ359" s="384"/>
      <c r="AK359" s="384"/>
      <c r="AL359" s="384"/>
      <c r="AM359" s="384"/>
      <c r="AN359" s="425"/>
      <c r="AO359" s="446"/>
      <c r="AU359" s="363"/>
      <c r="AV359" s="363"/>
    </row>
    <row r="360" spans="1:48" ht="12.75" customHeight="1" x14ac:dyDescent="0.2">
      <c r="A360" s="434"/>
      <c r="B360" s="417"/>
      <c r="C360" s="143"/>
      <c r="D360" s="454"/>
      <c r="E360" s="428"/>
      <c r="F360" s="142" t="s">
        <v>1400</v>
      </c>
      <c r="G360" s="99">
        <v>3961.52</v>
      </c>
      <c r="H360" s="384"/>
      <c r="I360" s="384"/>
      <c r="J360" s="384"/>
      <c r="K360" s="384"/>
      <c r="L360" s="384"/>
      <c r="M360" s="384"/>
      <c r="N360" s="384"/>
      <c r="O360" s="384"/>
      <c r="P360" s="384"/>
      <c r="Q360" s="384"/>
      <c r="R360" s="384"/>
      <c r="S360" s="384"/>
      <c r="T360" s="384"/>
      <c r="U360" s="384"/>
      <c r="V360" s="384"/>
      <c r="W360" s="384"/>
      <c r="X360" s="384"/>
      <c r="Y360" s="384"/>
      <c r="Z360" s="384"/>
      <c r="AA360" s="384"/>
      <c r="AB360" s="384"/>
      <c r="AC360" s="384"/>
      <c r="AD360" s="384"/>
      <c r="AE360" s="384"/>
      <c r="AF360" s="384"/>
      <c r="AG360" s="384"/>
      <c r="AH360" s="384"/>
      <c r="AI360" s="384"/>
      <c r="AJ360" s="384"/>
      <c r="AK360" s="384"/>
      <c r="AL360" s="384"/>
      <c r="AM360" s="384"/>
      <c r="AN360" s="425"/>
      <c r="AO360" s="446"/>
      <c r="AU360" s="363"/>
      <c r="AV360" s="363"/>
    </row>
    <row r="361" spans="1:48" ht="12.75" customHeight="1" x14ac:dyDescent="0.2">
      <c r="A361" s="434"/>
      <c r="B361" s="417"/>
      <c r="C361" s="143"/>
      <c r="D361" s="454"/>
      <c r="E361" s="428"/>
      <c r="F361" s="142" t="s">
        <v>1401</v>
      </c>
      <c r="G361" s="99">
        <v>0</v>
      </c>
      <c r="H361" s="384"/>
      <c r="I361" s="384"/>
      <c r="J361" s="384"/>
      <c r="K361" s="384"/>
      <c r="L361" s="384"/>
      <c r="M361" s="384"/>
      <c r="N361" s="384"/>
      <c r="O361" s="384"/>
      <c r="P361" s="384"/>
      <c r="Q361" s="384"/>
      <c r="R361" s="384"/>
      <c r="S361" s="384"/>
      <c r="T361" s="384"/>
      <c r="U361" s="384"/>
      <c r="V361" s="384"/>
      <c r="W361" s="384"/>
      <c r="X361" s="384"/>
      <c r="Y361" s="384"/>
      <c r="Z361" s="384"/>
      <c r="AA361" s="384"/>
      <c r="AB361" s="384"/>
      <c r="AC361" s="384"/>
      <c r="AD361" s="384"/>
      <c r="AE361" s="384"/>
      <c r="AF361" s="384"/>
      <c r="AG361" s="384"/>
      <c r="AH361" s="384"/>
      <c r="AI361" s="384"/>
      <c r="AJ361" s="384"/>
      <c r="AK361" s="384"/>
      <c r="AL361" s="384"/>
      <c r="AM361" s="384"/>
      <c r="AN361" s="425"/>
      <c r="AO361" s="446"/>
      <c r="AU361" s="363"/>
      <c r="AV361" s="363"/>
    </row>
    <row r="362" spans="1:48" ht="12.75" customHeight="1" x14ac:dyDescent="0.2">
      <c r="A362" s="434"/>
      <c r="B362" s="417"/>
      <c r="C362" s="143"/>
      <c r="D362" s="454"/>
      <c r="E362" s="428"/>
      <c r="F362" s="142" t="s">
        <v>1402</v>
      </c>
      <c r="G362" s="99">
        <v>25608.52</v>
      </c>
      <c r="H362" s="384"/>
      <c r="I362" s="384"/>
      <c r="J362" s="384"/>
      <c r="K362" s="384"/>
      <c r="L362" s="384"/>
      <c r="M362" s="384"/>
      <c r="N362" s="384"/>
      <c r="O362" s="384"/>
      <c r="P362" s="384"/>
      <c r="Q362" s="384"/>
      <c r="R362" s="384"/>
      <c r="S362" s="384"/>
      <c r="T362" s="384"/>
      <c r="U362" s="384"/>
      <c r="V362" s="384"/>
      <c r="W362" s="384"/>
      <c r="X362" s="384"/>
      <c r="Y362" s="384"/>
      <c r="Z362" s="384"/>
      <c r="AA362" s="384"/>
      <c r="AB362" s="384"/>
      <c r="AC362" s="384"/>
      <c r="AD362" s="384"/>
      <c r="AE362" s="384"/>
      <c r="AF362" s="384"/>
      <c r="AG362" s="384"/>
      <c r="AH362" s="384"/>
      <c r="AI362" s="384"/>
      <c r="AJ362" s="384"/>
      <c r="AK362" s="384"/>
      <c r="AL362" s="384"/>
      <c r="AM362" s="384"/>
      <c r="AN362" s="425"/>
      <c r="AO362" s="446"/>
      <c r="AU362" s="363"/>
      <c r="AV362" s="363"/>
    </row>
    <row r="363" spans="1:48" ht="12.75" customHeight="1" x14ac:dyDescent="0.2">
      <c r="A363" s="434"/>
      <c r="B363" s="417"/>
      <c r="C363" s="143"/>
      <c r="D363" s="454"/>
      <c r="E363" s="428"/>
      <c r="F363" s="142" t="s">
        <v>1403</v>
      </c>
      <c r="G363" s="99">
        <v>0.64</v>
      </c>
      <c r="H363" s="384"/>
      <c r="I363" s="384"/>
      <c r="J363" s="384"/>
      <c r="K363" s="384"/>
      <c r="L363" s="384"/>
      <c r="M363" s="384"/>
      <c r="N363" s="384"/>
      <c r="O363" s="384"/>
      <c r="P363" s="384"/>
      <c r="Q363" s="384"/>
      <c r="R363" s="384"/>
      <c r="S363" s="384"/>
      <c r="T363" s="384"/>
      <c r="U363" s="384"/>
      <c r="V363" s="384"/>
      <c r="W363" s="384"/>
      <c r="X363" s="384"/>
      <c r="Y363" s="384"/>
      <c r="Z363" s="384"/>
      <c r="AA363" s="384"/>
      <c r="AB363" s="384"/>
      <c r="AC363" s="384"/>
      <c r="AD363" s="384"/>
      <c r="AE363" s="384"/>
      <c r="AF363" s="384"/>
      <c r="AG363" s="384"/>
      <c r="AH363" s="384"/>
      <c r="AI363" s="384"/>
      <c r="AJ363" s="384"/>
      <c r="AK363" s="384"/>
      <c r="AL363" s="384"/>
      <c r="AM363" s="384"/>
      <c r="AN363" s="425"/>
      <c r="AO363" s="446"/>
      <c r="AU363" s="363"/>
      <c r="AV363" s="363"/>
    </row>
    <row r="364" spans="1:48" ht="12.75" customHeight="1" x14ac:dyDescent="0.2">
      <c r="A364" s="434"/>
      <c r="B364" s="417"/>
      <c r="C364" s="143"/>
      <c r="D364" s="454"/>
      <c r="E364" s="428"/>
      <c r="F364" s="142" t="s">
        <v>1404</v>
      </c>
      <c r="G364" s="99">
        <v>13641.2</v>
      </c>
      <c r="H364" s="384"/>
      <c r="I364" s="384"/>
      <c r="J364" s="384"/>
      <c r="K364" s="384"/>
      <c r="L364" s="384"/>
      <c r="M364" s="384"/>
      <c r="N364" s="384"/>
      <c r="O364" s="384"/>
      <c r="P364" s="384"/>
      <c r="Q364" s="384"/>
      <c r="R364" s="384"/>
      <c r="S364" s="384"/>
      <c r="T364" s="384"/>
      <c r="U364" s="384"/>
      <c r="V364" s="384"/>
      <c r="W364" s="384"/>
      <c r="X364" s="384"/>
      <c r="Y364" s="384"/>
      <c r="Z364" s="384"/>
      <c r="AA364" s="384"/>
      <c r="AB364" s="384"/>
      <c r="AC364" s="384"/>
      <c r="AD364" s="384"/>
      <c r="AE364" s="384"/>
      <c r="AF364" s="384"/>
      <c r="AG364" s="384"/>
      <c r="AH364" s="384"/>
      <c r="AI364" s="384"/>
      <c r="AJ364" s="384"/>
      <c r="AK364" s="384"/>
      <c r="AL364" s="384"/>
      <c r="AM364" s="384"/>
      <c r="AN364" s="425"/>
      <c r="AO364" s="446"/>
      <c r="AU364" s="363"/>
      <c r="AV364" s="363"/>
    </row>
    <row r="365" spans="1:48" ht="12.75" customHeight="1" x14ac:dyDescent="0.2">
      <c r="A365" s="434"/>
      <c r="B365" s="417"/>
      <c r="C365" s="143"/>
      <c r="D365" s="455"/>
      <c r="E365" s="429"/>
      <c r="F365" s="142" t="s">
        <v>1405</v>
      </c>
      <c r="G365" s="99">
        <v>3791.91</v>
      </c>
      <c r="H365" s="385"/>
      <c r="I365" s="385"/>
      <c r="J365" s="385"/>
      <c r="K365" s="385"/>
      <c r="L365" s="385"/>
      <c r="M365" s="385"/>
      <c r="N365" s="385"/>
      <c r="O365" s="385"/>
      <c r="P365" s="385"/>
      <c r="Q365" s="385"/>
      <c r="R365" s="385"/>
      <c r="S365" s="385"/>
      <c r="T365" s="385"/>
      <c r="U365" s="385"/>
      <c r="V365" s="385"/>
      <c r="W365" s="385"/>
      <c r="X365" s="385"/>
      <c r="Y365" s="385"/>
      <c r="Z365" s="385"/>
      <c r="AA365" s="385"/>
      <c r="AB365" s="385"/>
      <c r="AC365" s="385"/>
      <c r="AD365" s="385"/>
      <c r="AE365" s="385"/>
      <c r="AF365" s="385"/>
      <c r="AG365" s="385"/>
      <c r="AH365" s="385"/>
      <c r="AI365" s="385"/>
      <c r="AJ365" s="385"/>
      <c r="AK365" s="385"/>
      <c r="AL365" s="385"/>
      <c r="AM365" s="385"/>
      <c r="AN365" s="426"/>
      <c r="AO365" s="446"/>
      <c r="AU365" s="373"/>
      <c r="AV365" s="373"/>
    </row>
    <row r="366" spans="1:48" ht="12.75" customHeight="1" x14ac:dyDescent="0.2">
      <c r="A366" s="434"/>
      <c r="B366" s="417"/>
      <c r="C366" s="144"/>
      <c r="D366" s="449" t="s">
        <v>382</v>
      </c>
      <c r="E366" s="427" t="s">
        <v>383</v>
      </c>
      <c r="F366" s="142" t="s">
        <v>1406</v>
      </c>
      <c r="G366" s="99">
        <v>29975.889999999996</v>
      </c>
      <c r="H366" s="383">
        <v>-6536.2300000000005</v>
      </c>
      <c r="I366" s="383">
        <v>5511.0667471655324</v>
      </c>
      <c r="J366" s="383">
        <v>0</v>
      </c>
      <c r="K366" s="383"/>
      <c r="L366" s="383"/>
      <c r="M366" s="383">
        <v>-495.54500000000007</v>
      </c>
      <c r="N366" s="383">
        <v>0</v>
      </c>
      <c r="O366" s="383">
        <v>0</v>
      </c>
      <c r="P366" s="383">
        <v>0</v>
      </c>
      <c r="Q366" s="383">
        <v>0</v>
      </c>
      <c r="R366" s="383">
        <v>-40.93</v>
      </c>
      <c r="S366" s="383">
        <v>0</v>
      </c>
      <c r="T366" s="383">
        <v>-18556.02999999997</v>
      </c>
      <c r="U366" s="383">
        <v>-1153.6722105555546</v>
      </c>
      <c r="V366" s="383">
        <v>0</v>
      </c>
      <c r="W366" s="383">
        <v>0</v>
      </c>
      <c r="X366" s="383">
        <v>0</v>
      </c>
      <c r="Y366" s="383">
        <v>-106.779838</v>
      </c>
      <c r="Z366" s="383">
        <v>0</v>
      </c>
      <c r="AA366" s="383">
        <v>-33.689999999999898</v>
      </c>
      <c r="AB366" s="383">
        <v>0</v>
      </c>
      <c r="AC366" s="383">
        <v>0</v>
      </c>
      <c r="AD366" s="383">
        <v>0</v>
      </c>
      <c r="AE366" s="383">
        <v>0</v>
      </c>
      <c r="AF366" s="383">
        <v>0</v>
      </c>
      <c r="AG366" s="383">
        <v>1357.9976050709572</v>
      </c>
      <c r="AH366" s="383">
        <v>-1481.63</v>
      </c>
      <c r="AI366" s="383">
        <v>0</v>
      </c>
      <c r="AJ366" s="383">
        <v>118.92000000001281</v>
      </c>
      <c r="AK366" s="383">
        <v>0</v>
      </c>
      <c r="AL366" s="383">
        <v>0</v>
      </c>
      <c r="AM366" s="383">
        <v>0</v>
      </c>
      <c r="AN366" s="421">
        <f>SUM(G366:AM405)</f>
        <v>625095.21730368119</v>
      </c>
      <c r="AO366" s="446"/>
      <c r="AU366" s="362">
        <f>+'[2]4'!$Q$29*1000</f>
        <v>625095.21730368095</v>
      </c>
      <c r="AV366" s="362">
        <f>AN366-AU366</f>
        <v>0</v>
      </c>
    </row>
    <row r="367" spans="1:48" ht="12.75" customHeight="1" x14ac:dyDescent="0.2">
      <c r="A367" s="434"/>
      <c r="B367" s="417"/>
      <c r="C367" s="144"/>
      <c r="D367" s="450"/>
      <c r="E367" s="428"/>
      <c r="F367" s="142" t="s">
        <v>1407</v>
      </c>
      <c r="G367" s="99">
        <v>6166.9500000000007</v>
      </c>
      <c r="H367" s="384"/>
      <c r="I367" s="384"/>
      <c r="J367" s="384"/>
      <c r="K367" s="384"/>
      <c r="L367" s="384"/>
      <c r="M367" s="384"/>
      <c r="N367" s="384"/>
      <c r="O367" s="384"/>
      <c r="P367" s="384"/>
      <c r="Q367" s="384"/>
      <c r="R367" s="384"/>
      <c r="S367" s="384"/>
      <c r="T367" s="384"/>
      <c r="U367" s="384"/>
      <c r="V367" s="384"/>
      <c r="W367" s="384"/>
      <c r="X367" s="384"/>
      <c r="Y367" s="384"/>
      <c r="Z367" s="384"/>
      <c r="AA367" s="384"/>
      <c r="AB367" s="384"/>
      <c r="AC367" s="384"/>
      <c r="AD367" s="384"/>
      <c r="AE367" s="384"/>
      <c r="AF367" s="384"/>
      <c r="AG367" s="384"/>
      <c r="AH367" s="384"/>
      <c r="AI367" s="384"/>
      <c r="AJ367" s="384"/>
      <c r="AK367" s="384"/>
      <c r="AL367" s="384"/>
      <c r="AM367" s="384"/>
      <c r="AN367" s="422"/>
      <c r="AO367" s="446"/>
      <c r="AU367" s="363"/>
      <c r="AV367" s="363"/>
    </row>
    <row r="368" spans="1:48" ht="12.75" customHeight="1" x14ac:dyDescent="0.2">
      <c r="A368" s="434"/>
      <c r="B368" s="417"/>
      <c r="C368" s="144"/>
      <c r="D368" s="450"/>
      <c r="E368" s="428"/>
      <c r="F368" s="142" t="s">
        <v>1408</v>
      </c>
      <c r="G368" s="99">
        <v>12689.930000000002</v>
      </c>
      <c r="H368" s="384"/>
      <c r="I368" s="384"/>
      <c r="J368" s="384"/>
      <c r="K368" s="384"/>
      <c r="L368" s="384"/>
      <c r="M368" s="384"/>
      <c r="N368" s="384"/>
      <c r="O368" s="384"/>
      <c r="P368" s="384"/>
      <c r="Q368" s="384"/>
      <c r="R368" s="384"/>
      <c r="S368" s="384"/>
      <c r="T368" s="384"/>
      <c r="U368" s="384"/>
      <c r="V368" s="384"/>
      <c r="W368" s="384"/>
      <c r="X368" s="384"/>
      <c r="Y368" s="384"/>
      <c r="Z368" s="384"/>
      <c r="AA368" s="384"/>
      <c r="AB368" s="384"/>
      <c r="AC368" s="384"/>
      <c r="AD368" s="384"/>
      <c r="AE368" s="384"/>
      <c r="AF368" s="384"/>
      <c r="AG368" s="384"/>
      <c r="AH368" s="384"/>
      <c r="AI368" s="384"/>
      <c r="AJ368" s="384"/>
      <c r="AK368" s="384"/>
      <c r="AL368" s="384"/>
      <c r="AM368" s="384"/>
      <c r="AN368" s="422"/>
      <c r="AO368" s="446"/>
      <c r="AU368" s="363"/>
      <c r="AV368" s="363"/>
    </row>
    <row r="369" spans="1:48" ht="12.75" customHeight="1" x14ac:dyDescent="0.2">
      <c r="A369" s="434"/>
      <c r="B369" s="417"/>
      <c r="C369" s="144"/>
      <c r="D369" s="450"/>
      <c r="E369" s="428"/>
      <c r="F369" s="142" t="s">
        <v>1409</v>
      </c>
      <c r="G369" s="99">
        <v>213858.40999999997</v>
      </c>
      <c r="H369" s="384"/>
      <c r="I369" s="384"/>
      <c r="J369" s="384"/>
      <c r="K369" s="384"/>
      <c r="L369" s="384"/>
      <c r="M369" s="384"/>
      <c r="N369" s="384"/>
      <c r="O369" s="384"/>
      <c r="P369" s="384"/>
      <c r="Q369" s="384"/>
      <c r="R369" s="384"/>
      <c r="S369" s="384"/>
      <c r="T369" s="384"/>
      <c r="U369" s="384"/>
      <c r="V369" s="384"/>
      <c r="W369" s="384"/>
      <c r="X369" s="384"/>
      <c r="Y369" s="384"/>
      <c r="Z369" s="384"/>
      <c r="AA369" s="384"/>
      <c r="AB369" s="384"/>
      <c r="AC369" s="384"/>
      <c r="AD369" s="384"/>
      <c r="AE369" s="384"/>
      <c r="AF369" s="384"/>
      <c r="AG369" s="384"/>
      <c r="AH369" s="384"/>
      <c r="AI369" s="384"/>
      <c r="AJ369" s="384"/>
      <c r="AK369" s="384"/>
      <c r="AL369" s="384"/>
      <c r="AM369" s="384"/>
      <c r="AN369" s="422"/>
      <c r="AO369" s="446"/>
      <c r="AU369" s="363"/>
      <c r="AV369" s="363"/>
    </row>
    <row r="370" spans="1:48" ht="12.75" customHeight="1" x14ac:dyDescent="0.2">
      <c r="A370" s="434"/>
      <c r="B370" s="417"/>
      <c r="C370" s="144"/>
      <c r="D370" s="450"/>
      <c r="E370" s="428"/>
      <c r="F370" s="142" t="s">
        <v>1410</v>
      </c>
      <c r="G370" s="99">
        <v>184.04</v>
      </c>
      <c r="H370" s="384"/>
      <c r="I370" s="384"/>
      <c r="J370" s="384"/>
      <c r="K370" s="384"/>
      <c r="L370" s="384"/>
      <c r="M370" s="384"/>
      <c r="N370" s="384"/>
      <c r="O370" s="384"/>
      <c r="P370" s="384"/>
      <c r="Q370" s="384"/>
      <c r="R370" s="384"/>
      <c r="S370" s="384"/>
      <c r="T370" s="384"/>
      <c r="U370" s="384"/>
      <c r="V370" s="384"/>
      <c r="W370" s="384"/>
      <c r="X370" s="384"/>
      <c r="Y370" s="384"/>
      <c r="Z370" s="384"/>
      <c r="AA370" s="384"/>
      <c r="AB370" s="384"/>
      <c r="AC370" s="384"/>
      <c r="AD370" s="384"/>
      <c r="AE370" s="384"/>
      <c r="AF370" s="384"/>
      <c r="AG370" s="384"/>
      <c r="AH370" s="384"/>
      <c r="AI370" s="384"/>
      <c r="AJ370" s="384"/>
      <c r="AK370" s="384"/>
      <c r="AL370" s="384"/>
      <c r="AM370" s="384"/>
      <c r="AN370" s="422"/>
      <c r="AO370" s="446"/>
      <c r="AU370" s="363"/>
      <c r="AV370" s="363"/>
    </row>
    <row r="371" spans="1:48" ht="12.75" customHeight="1" x14ac:dyDescent="0.2">
      <c r="A371" s="434"/>
      <c r="B371" s="417"/>
      <c r="C371" s="144"/>
      <c r="D371" s="450"/>
      <c r="E371" s="428"/>
      <c r="F371" s="142" t="s">
        <v>1411</v>
      </c>
      <c r="G371" s="99">
        <v>10083.530000000002</v>
      </c>
      <c r="H371" s="384"/>
      <c r="I371" s="384"/>
      <c r="J371" s="384"/>
      <c r="K371" s="384"/>
      <c r="L371" s="384"/>
      <c r="M371" s="384"/>
      <c r="N371" s="384"/>
      <c r="O371" s="384"/>
      <c r="P371" s="384"/>
      <c r="Q371" s="384"/>
      <c r="R371" s="384"/>
      <c r="S371" s="384"/>
      <c r="T371" s="384"/>
      <c r="U371" s="384"/>
      <c r="V371" s="384"/>
      <c r="W371" s="384"/>
      <c r="X371" s="384"/>
      <c r="Y371" s="384"/>
      <c r="Z371" s="384"/>
      <c r="AA371" s="384"/>
      <c r="AB371" s="384"/>
      <c r="AC371" s="384"/>
      <c r="AD371" s="384"/>
      <c r="AE371" s="384"/>
      <c r="AF371" s="384"/>
      <c r="AG371" s="384"/>
      <c r="AH371" s="384"/>
      <c r="AI371" s="384"/>
      <c r="AJ371" s="384"/>
      <c r="AK371" s="384"/>
      <c r="AL371" s="384"/>
      <c r="AM371" s="384"/>
      <c r="AN371" s="422"/>
      <c r="AO371" s="446"/>
      <c r="AU371" s="363"/>
      <c r="AV371" s="363"/>
    </row>
    <row r="372" spans="1:48" ht="12.75" customHeight="1" x14ac:dyDescent="0.2">
      <c r="A372" s="434"/>
      <c r="B372" s="417"/>
      <c r="C372" s="144"/>
      <c r="D372" s="450"/>
      <c r="E372" s="428"/>
      <c r="F372" s="142" t="s">
        <v>1412</v>
      </c>
      <c r="G372" s="99">
        <v>12931.33</v>
      </c>
      <c r="H372" s="384"/>
      <c r="I372" s="384"/>
      <c r="J372" s="384"/>
      <c r="K372" s="384"/>
      <c r="L372" s="384"/>
      <c r="M372" s="384"/>
      <c r="N372" s="384"/>
      <c r="O372" s="384"/>
      <c r="P372" s="384"/>
      <c r="Q372" s="384"/>
      <c r="R372" s="384"/>
      <c r="S372" s="384"/>
      <c r="T372" s="384"/>
      <c r="U372" s="384"/>
      <c r="V372" s="384"/>
      <c r="W372" s="384"/>
      <c r="X372" s="384"/>
      <c r="Y372" s="384"/>
      <c r="Z372" s="384"/>
      <c r="AA372" s="384"/>
      <c r="AB372" s="384"/>
      <c r="AC372" s="384"/>
      <c r="AD372" s="384"/>
      <c r="AE372" s="384"/>
      <c r="AF372" s="384"/>
      <c r="AG372" s="384"/>
      <c r="AH372" s="384"/>
      <c r="AI372" s="384"/>
      <c r="AJ372" s="384"/>
      <c r="AK372" s="384"/>
      <c r="AL372" s="384"/>
      <c r="AM372" s="384"/>
      <c r="AN372" s="422"/>
      <c r="AO372" s="446"/>
      <c r="AU372" s="363"/>
      <c r="AV372" s="363"/>
    </row>
    <row r="373" spans="1:48" ht="12.75" customHeight="1" x14ac:dyDescent="0.2">
      <c r="A373" s="434"/>
      <c r="B373" s="417"/>
      <c r="C373" s="144"/>
      <c r="D373" s="450"/>
      <c r="E373" s="428"/>
      <c r="F373" s="142" t="s">
        <v>1413</v>
      </c>
      <c r="G373" s="99">
        <v>4227.46</v>
      </c>
      <c r="H373" s="384"/>
      <c r="I373" s="384"/>
      <c r="J373" s="384"/>
      <c r="K373" s="384"/>
      <c r="L373" s="384"/>
      <c r="M373" s="384"/>
      <c r="N373" s="384"/>
      <c r="O373" s="384"/>
      <c r="P373" s="384"/>
      <c r="Q373" s="384"/>
      <c r="R373" s="384"/>
      <c r="S373" s="384"/>
      <c r="T373" s="384"/>
      <c r="U373" s="384"/>
      <c r="V373" s="384"/>
      <c r="W373" s="384"/>
      <c r="X373" s="384"/>
      <c r="Y373" s="384"/>
      <c r="Z373" s="384"/>
      <c r="AA373" s="384"/>
      <c r="AB373" s="384"/>
      <c r="AC373" s="384"/>
      <c r="AD373" s="384"/>
      <c r="AE373" s="384"/>
      <c r="AF373" s="384"/>
      <c r="AG373" s="384"/>
      <c r="AH373" s="384"/>
      <c r="AI373" s="384"/>
      <c r="AJ373" s="384"/>
      <c r="AK373" s="384"/>
      <c r="AL373" s="384"/>
      <c r="AM373" s="384"/>
      <c r="AN373" s="422"/>
      <c r="AO373" s="446"/>
      <c r="AU373" s="363"/>
      <c r="AV373" s="363"/>
    </row>
    <row r="374" spans="1:48" ht="12.75" customHeight="1" x14ac:dyDescent="0.2">
      <c r="A374" s="434"/>
      <c r="B374" s="417"/>
      <c r="C374" s="144"/>
      <c r="D374" s="450"/>
      <c r="E374" s="428"/>
      <c r="F374" s="142" t="s">
        <v>1414</v>
      </c>
      <c r="G374" s="99">
        <v>9722.7699999999986</v>
      </c>
      <c r="H374" s="384"/>
      <c r="I374" s="384"/>
      <c r="J374" s="384"/>
      <c r="K374" s="384"/>
      <c r="L374" s="384"/>
      <c r="M374" s="384"/>
      <c r="N374" s="384"/>
      <c r="O374" s="384"/>
      <c r="P374" s="384"/>
      <c r="Q374" s="384"/>
      <c r="R374" s="384"/>
      <c r="S374" s="384"/>
      <c r="T374" s="384"/>
      <c r="U374" s="384"/>
      <c r="V374" s="384"/>
      <c r="W374" s="384"/>
      <c r="X374" s="384"/>
      <c r="Y374" s="384"/>
      <c r="Z374" s="384"/>
      <c r="AA374" s="384"/>
      <c r="AB374" s="384"/>
      <c r="AC374" s="384"/>
      <c r="AD374" s="384"/>
      <c r="AE374" s="384"/>
      <c r="AF374" s="384"/>
      <c r="AG374" s="384"/>
      <c r="AH374" s="384"/>
      <c r="AI374" s="384"/>
      <c r="AJ374" s="384"/>
      <c r="AK374" s="384"/>
      <c r="AL374" s="384"/>
      <c r="AM374" s="384"/>
      <c r="AN374" s="422"/>
      <c r="AO374" s="446"/>
      <c r="AU374" s="363"/>
      <c r="AV374" s="363"/>
    </row>
    <row r="375" spans="1:48" ht="12.75" customHeight="1" x14ac:dyDescent="0.2">
      <c r="A375" s="434"/>
      <c r="B375" s="417"/>
      <c r="C375" s="144"/>
      <c r="D375" s="450"/>
      <c r="E375" s="428"/>
      <c r="F375" s="142" t="s">
        <v>1415</v>
      </c>
      <c r="G375" s="99">
        <v>29703.809999999998</v>
      </c>
      <c r="H375" s="384"/>
      <c r="I375" s="384"/>
      <c r="J375" s="384"/>
      <c r="K375" s="384"/>
      <c r="L375" s="384"/>
      <c r="M375" s="384"/>
      <c r="N375" s="384"/>
      <c r="O375" s="384"/>
      <c r="P375" s="384"/>
      <c r="Q375" s="384"/>
      <c r="R375" s="384"/>
      <c r="S375" s="384"/>
      <c r="T375" s="384"/>
      <c r="U375" s="384"/>
      <c r="V375" s="384"/>
      <c r="W375" s="384"/>
      <c r="X375" s="384"/>
      <c r="Y375" s="384"/>
      <c r="Z375" s="384"/>
      <c r="AA375" s="384"/>
      <c r="AB375" s="384"/>
      <c r="AC375" s="384"/>
      <c r="AD375" s="384"/>
      <c r="AE375" s="384"/>
      <c r="AF375" s="384"/>
      <c r="AG375" s="384"/>
      <c r="AH375" s="384"/>
      <c r="AI375" s="384"/>
      <c r="AJ375" s="384"/>
      <c r="AK375" s="384"/>
      <c r="AL375" s="384"/>
      <c r="AM375" s="384"/>
      <c r="AN375" s="422"/>
      <c r="AO375" s="446"/>
      <c r="AU375" s="363"/>
      <c r="AV375" s="363"/>
    </row>
    <row r="376" spans="1:48" ht="12.75" customHeight="1" x14ac:dyDescent="0.2">
      <c r="A376" s="434"/>
      <c r="B376" s="417"/>
      <c r="C376" s="144"/>
      <c r="D376" s="450"/>
      <c r="E376" s="428"/>
      <c r="F376" s="142" t="s">
        <v>1416</v>
      </c>
      <c r="G376" s="99">
        <v>15245.44</v>
      </c>
      <c r="H376" s="384"/>
      <c r="I376" s="384"/>
      <c r="J376" s="384"/>
      <c r="K376" s="384"/>
      <c r="L376" s="384"/>
      <c r="M376" s="384"/>
      <c r="N376" s="384"/>
      <c r="O376" s="384"/>
      <c r="P376" s="384"/>
      <c r="Q376" s="384"/>
      <c r="R376" s="384"/>
      <c r="S376" s="384"/>
      <c r="T376" s="384"/>
      <c r="U376" s="384"/>
      <c r="V376" s="384"/>
      <c r="W376" s="384"/>
      <c r="X376" s="384"/>
      <c r="Y376" s="384"/>
      <c r="Z376" s="384"/>
      <c r="AA376" s="384"/>
      <c r="AB376" s="384"/>
      <c r="AC376" s="384"/>
      <c r="AD376" s="384"/>
      <c r="AE376" s="384"/>
      <c r="AF376" s="384"/>
      <c r="AG376" s="384"/>
      <c r="AH376" s="384"/>
      <c r="AI376" s="384"/>
      <c r="AJ376" s="384"/>
      <c r="AK376" s="384"/>
      <c r="AL376" s="384"/>
      <c r="AM376" s="384"/>
      <c r="AN376" s="422"/>
      <c r="AO376" s="446"/>
      <c r="AU376" s="363"/>
      <c r="AV376" s="363"/>
    </row>
    <row r="377" spans="1:48" ht="12.75" customHeight="1" x14ac:dyDescent="0.2">
      <c r="A377" s="434"/>
      <c r="B377" s="417"/>
      <c r="C377" s="144"/>
      <c r="D377" s="450"/>
      <c r="E377" s="428"/>
      <c r="F377" s="142" t="s">
        <v>1417</v>
      </c>
      <c r="G377" s="99">
        <v>0</v>
      </c>
      <c r="H377" s="384"/>
      <c r="I377" s="384"/>
      <c r="J377" s="384"/>
      <c r="K377" s="384"/>
      <c r="L377" s="384"/>
      <c r="M377" s="384"/>
      <c r="N377" s="384"/>
      <c r="O377" s="384"/>
      <c r="P377" s="384"/>
      <c r="Q377" s="384"/>
      <c r="R377" s="384"/>
      <c r="S377" s="384"/>
      <c r="T377" s="384"/>
      <c r="U377" s="384"/>
      <c r="V377" s="384"/>
      <c r="W377" s="384"/>
      <c r="X377" s="384"/>
      <c r="Y377" s="384"/>
      <c r="Z377" s="384"/>
      <c r="AA377" s="384"/>
      <c r="AB377" s="384"/>
      <c r="AC377" s="384"/>
      <c r="AD377" s="384"/>
      <c r="AE377" s="384"/>
      <c r="AF377" s="384"/>
      <c r="AG377" s="384"/>
      <c r="AH377" s="384"/>
      <c r="AI377" s="384"/>
      <c r="AJ377" s="384"/>
      <c r="AK377" s="384"/>
      <c r="AL377" s="384"/>
      <c r="AM377" s="384"/>
      <c r="AN377" s="422"/>
      <c r="AO377" s="446"/>
      <c r="AU377" s="363"/>
      <c r="AV377" s="363"/>
    </row>
    <row r="378" spans="1:48" ht="12.75" customHeight="1" x14ac:dyDescent="0.2">
      <c r="A378" s="434"/>
      <c r="B378" s="417"/>
      <c r="C378" s="144"/>
      <c r="D378" s="450"/>
      <c r="E378" s="428"/>
      <c r="F378" s="142" t="s">
        <v>1418</v>
      </c>
      <c r="G378" s="99">
        <v>0</v>
      </c>
      <c r="H378" s="384"/>
      <c r="I378" s="384"/>
      <c r="J378" s="384"/>
      <c r="K378" s="384"/>
      <c r="L378" s="384"/>
      <c r="M378" s="384"/>
      <c r="N378" s="384"/>
      <c r="O378" s="384"/>
      <c r="P378" s="384"/>
      <c r="Q378" s="384"/>
      <c r="R378" s="384"/>
      <c r="S378" s="384"/>
      <c r="T378" s="384"/>
      <c r="U378" s="384"/>
      <c r="V378" s="384"/>
      <c r="W378" s="384"/>
      <c r="X378" s="384"/>
      <c r="Y378" s="384"/>
      <c r="Z378" s="384"/>
      <c r="AA378" s="384"/>
      <c r="AB378" s="384"/>
      <c r="AC378" s="384"/>
      <c r="AD378" s="384"/>
      <c r="AE378" s="384"/>
      <c r="AF378" s="384"/>
      <c r="AG378" s="384"/>
      <c r="AH378" s="384"/>
      <c r="AI378" s="384"/>
      <c r="AJ378" s="384"/>
      <c r="AK378" s="384"/>
      <c r="AL378" s="384"/>
      <c r="AM378" s="384"/>
      <c r="AN378" s="422"/>
      <c r="AO378" s="446"/>
      <c r="AU378" s="363"/>
      <c r="AV378" s="363"/>
    </row>
    <row r="379" spans="1:48" ht="12.75" customHeight="1" x14ac:dyDescent="0.2">
      <c r="A379" s="434"/>
      <c r="B379" s="417"/>
      <c r="C379" s="144"/>
      <c r="D379" s="450"/>
      <c r="E379" s="428"/>
      <c r="F379" s="142" t="s">
        <v>1419</v>
      </c>
      <c r="G379" s="99">
        <v>8252.51</v>
      </c>
      <c r="H379" s="384"/>
      <c r="I379" s="384"/>
      <c r="J379" s="384"/>
      <c r="K379" s="384"/>
      <c r="L379" s="384"/>
      <c r="M379" s="384"/>
      <c r="N379" s="384"/>
      <c r="O379" s="384"/>
      <c r="P379" s="384"/>
      <c r="Q379" s="384"/>
      <c r="R379" s="384"/>
      <c r="S379" s="384"/>
      <c r="T379" s="384"/>
      <c r="U379" s="384"/>
      <c r="V379" s="384"/>
      <c r="W379" s="384"/>
      <c r="X379" s="384"/>
      <c r="Y379" s="384"/>
      <c r="Z379" s="384"/>
      <c r="AA379" s="384"/>
      <c r="AB379" s="384"/>
      <c r="AC379" s="384"/>
      <c r="AD379" s="384"/>
      <c r="AE379" s="384"/>
      <c r="AF379" s="384"/>
      <c r="AG379" s="384"/>
      <c r="AH379" s="384"/>
      <c r="AI379" s="384"/>
      <c r="AJ379" s="384"/>
      <c r="AK379" s="384"/>
      <c r="AL379" s="384"/>
      <c r="AM379" s="384"/>
      <c r="AN379" s="422"/>
      <c r="AO379" s="446"/>
      <c r="AU379" s="363"/>
      <c r="AV379" s="363"/>
    </row>
    <row r="380" spans="1:48" ht="12.75" customHeight="1" x14ac:dyDescent="0.2">
      <c r="A380" s="434"/>
      <c r="B380" s="417"/>
      <c r="C380" s="144"/>
      <c r="D380" s="450"/>
      <c r="E380" s="428"/>
      <c r="F380" s="142" t="s">
        <v>1420</v>
      </c>
      <c r="G380" s="99">
        <v>15778.81</v>
      </c>
      <c r="H380" s="384"/>
      <c r="I380" s="384"/>
      <c r="J380" s="384"/>
      <c r="K380" s="384"/>
      <c r="L380" s="384"/>
      <c r="M380" s="384"/>
      <c r="N380" s="384"/>
      <c r="O380" s="384"/>
      <c r="P380" s="384"/>
      <c r="Q380" s="384"/>
      <c r="R380" s="384"/>
      <c r="S380" s="384"/>
      <c r="T380" s="384"/>
      <c r="U380" s="384"/>
      <c r="V380" s="384"/>
      <c r="W380" s="384"/>
      <c r="X380" s="384"/>
      <c r="Y380" s="384"/>
      <c r="Z380" s="384"/>
      <c r="AA380" s="384"/>
      <c r="AB380" s="384"/>
      <c r="AC380" s="384"/>
      <c r="AD380" s="384"/>
      <c r="AE380" s="384"/>
      <c r="AF380" s="384"/>
      <c r="AG380" s="384"/>
      <c r="AH380" s="384"/>
      <c r="AI380" s="384"/>
      <c r="AJ380" s="384"/>
      <c r="AK380" s="384"/>
      <c r="AL380" s="384"/>
      <c r="AM380" s="384"/>
      <c r="AN380" s="422"/>
      <c r="AO380" s="446"/>
      <c r="AU380" s="363"/>
      <c r="AV380" s="363"/>
    </row>
    <row r="381" spans="1:48" ht="12.75" customHeight="1" x14ac:dyDescent="0.2">
      <c r="A381" s="434"/>
      <c r="B381" s="417"/>
      <c r="C381" s="144"/>
      <c r="D381" s="450"/>
      <c r="E381" s="428"/>
      <c r="F381" s="142" t="s">
        <v>1421</v>
      </c>
      <c r="G381" s="99">
        <v>7412.86</v>
      </c>
      <c r="H381" s="384"/>
      <c r="I381" s="384"/>
      <c r="J381" s="384"/>
      <c r="K381" s="384"/>
      <c r="L381" s="384"/>
      <c r="M381" s="384"/>
      <c r="N381" s="384"/>
      <c r="O381" s="384"/>
      <c r="P381" s="384"/>
      <c r="Q381" s="384"/>
      <c r="R381" s="384"/>
      <c r="S381" s="384"/>
      <c r="T381" s="384"/>
      <c r="U381" s="384"/>
      <c r="V381" s="384"/>
      <c r="W381" s="384"/>
      <c r="X381" s="384"/>
      <c r="Y381" s="384"/>
      <c r="Z381" s="384"/>
      <c r="AA381" s="384"/>
      <c r="AB381" s="384"/>
      <c r="AC381" s="384"/>
      <c r="AD381" s="384"/>
      <c r="AE381" s="384"/>
      <c r="AF381" s="384"/>
      <c r="AG381" s="384"/>
      <c r="AH381" s="384"/>
      <c r="AI381" s="384"/>
      <c r="AJ381" s="384"/>
      <c r="AK381" s="384"/>
      <c r="AL381" s="384"/>
      <c r="AM381" s="384"/>
      <c r="AN381" s="422"/>
      <c r="AO381" s="446"/>
      <c r="AU381" s="363"/>
      <c r="AV381" s="363"/>
    </row>
    <row r="382" spans="1:48" ht="12.75" customHeight="1" x14ac:dyDescent="0.2">
      <c r="A382" s="434"/>
      <c r="B382" s="417"/>
      <c r="C382" s="144"/>
      <c r="D382" s="450"/>
      <c r="E382" s="428"/>
      <c r="F382" s="142" t="s">
        <v>1422</v>
      </c>
      <c r="G382" s="99">
        <v>16995.939999999995</v>
      </c>
      <c r="H382" s="384"/>
      <c r="I382" s="384"/>
      <c r="J382" s="384"/>
      <c r="K382" s="384"/>
      <c r="L382" s="384"/>
      <c r="M382" s="384"/>
      <c r="N382" s="384"/>
      <c r="O382" s="384"/>
      <c r="P382" s="384"/>
      <c r="Q382" s="384"/>
      <c r="R382" s="384"/>
      <c r="S382" s="384"/>
      <c r="T382" s="384"/>
      <c r="U382" s="384"/>
      <c r="V382" s="384"/>
      <c r="W382" s="384"/>
      <c r="X382" s="384"/>
      <c r="Y382" s="384"/>
      <c r="Z382" s="384"/>
      <c r="AA382" s="384"/>
      <c r="AB382" s="384"/>
      <c r="AC382" s="384"/>
      <c r="AD382" s="384"/>
      <c r="AE382" s="384"/>
      <c r="AF382" s="384"/>
      <c r="AG382" s="384"/>
      <c r="AH382" s="384"/>
      <c r="AI382" s="384"/>
      <c r="AJ382" s="384"/>
      <c r="AK382" s="384"/>
      <c r="AL382" s="384"/>
      <c r="AM382" s="384"/>
      <c r="AN382" s="422"/>
      <c r="AO382" s="446"/>
      <c r="AU382" s="363"/>
      <c r="AV382" s="363"/>
    </row>
    <row r="383" spans="1:48" ht="12.75" customHeight="1" x14ac:dyDescent="0.2">
      <c r="A383" s="434"/>
      <c r="B383" s="417"/>
      <c r="C383" s="144"/>
      <c r="D383" s="450"/>
      <c r="E383" s="428"/>
      <c r="F383" s="142" t="s">
        <v>1423</v>
      </c>
      <c r="G383" s="99">
        <v>20532.87</v>
      </c>
      <c r="H383" s="384"/>
      <c r="I383" s="384"/>
      <c r="J383" s="384"/>
      <c r="K383" s="384"/>
      <c r="L383" s="384"/>
      <c r="M383" s="384"/>
      <c r="N383" s="384"/>
      <c r="O383" s="384"/>
      <c r="P383" s="384"/>
      <c r="Q383" s="384"/>
      <c r="R383" s="384"/>
      <c r="S383" s="384"/>
      <c r="T383" s="384"/>
      <c r="U383" s="384"/>
      <c r="V383" s="384"/>
      <c r="W383" s="384"/>
      <c r="X383" s="384"/>
      <c r="Y383" s="384"/>
      <c r="Z383" s="384"/>
      <c r="AA383" s="384"/>
      <c r="AB383" s="384"/>
      <c r="AC383" s="384"/>
      <c r="AD383" s="384"/>
      <c r="AE383" s="384"/>
      <c r="AF383" s="384"/>
      <c r="AG383" s="384"/>
      <c r="AH383" s="384"/>
      <c r="AI383" s="384"/>
      <c r="AJ383" s="384"/>
      <c r="AK383" s="384"/>
      <c r="AL383" s="384"/>
      <c r="AM383" s="384"/>
      <c r="AN383" s="422"/>
      <c r="AO383" s="446"/>
      <c r="AU383" s="363"/>
      <c r="AV383" s="363"/>
    </row>
    <row r="384" spans="1:48" ht="12.75" customHeight="1" x14ac:dyDescent="0.2">
      <c r="A384" s="434"/>
      <c r="B384" s="417"/>
      <c r="C384" s="144"/>
      <c r="D384" s="450"/>
      <c r="E384" s="428"/>
      <c r="F384" s="142" t="s">
        <v>1424</v>
      </c>
      <c r="G384" s="99">
        <v>21546.09</v>
      </c>
      <c r="H384" s="384"/>
      <c r="I384" s="384"/>
      <c r="J384" s="384"/>
      <c r="K384" s="384"/>
      <c r="L384" s="384"/>
      <c r="M384" s="384"/>
      <c r="N384" s="384"/>
      <c r="O384" s="384"/>
      <c r="P384" s="384"/>
      <c r="Q384" s="384"/>
      <c r="R384" s="384"/>
      <c r="S384" s="384"/>
      <c r="T384" s="384"/>
      <c r="U384" s="384"/>
      <c r="V384" s="384"/>
      <c r="W384" s="384"/>
      <c r="X384" s="384"/>
      <c r="Y384" s="384"/>
      <c r="Z384" s="384"/>
      <c r="AA384" s="384"/>
      <c r="AB384" s="384"/>
      <c r="AC384" s="384"/>
      <c r="AD384" s="384"/>
      <c r="AE384" s="384"/>
      <c r="AF384" s="384"/>
      <c r="AG384" s="384"/>
      <c r="AH384" s="384"/>
      <c r="AI384" s="384"/>
      <c r="AJ384" s="384"/>
      <c r="AK384" s="384"/>
      <c r="AL384" s="384"/>
      <c r="AM384" s="384"/>
      <c r="AN384" s="422"/>
      <c r="AO384" s="446"/>
      <c r="AU384" s="363"/>
      <c r="AV384" s="363"/>
    </row>
    <row r="385" spans="1:48" ht="12.75" customHeight="1" x14ac:dyDescent="0.2">
      <c r="A385" s="434"/>
      <c r="B385" s="417"/>
      <c r="C385" s="144"/>
      <c r="D385" s="450"/>
      <c r="E385" s="428"/>
      <c r="F385" s="142" t="s">
        <v>1425</v>
      </c>
      <c r="G385" s="99">
        <v>8966.7800000000025</v>
      </c>
      <c r="H385" s="384"/>
      <c r="I385" s="384"/>
      <c r="J385" s="384"/>
      <c r="K385" s="384"/>
      <c r="L385" s="384"/>
      <c r="M385" s="384"/>
      <c r="N385" s="384"/>
      <c r="O385" s="384"/>
      <c r="P385" s="384"/>
      <c r="Q385" s="384"/>
      <c r="R385" s="384"/>
      <c r="S385" s="384"/>
      <c r="T385" s="384"/>
      <c r="U385" s="384"/>
      <c r="V385" s="384"/>
      <c r="W385" s="384"/>
      <c r="X385" s="384"/>
      <c r="Y385" s="384"/>
      <c r="Z385" s="384"/>
      <c r="AA385" s="384"/>
      <c r="AB385" s="384"/>
      <c r="AC385" s="384"/>
      <c r="AD385" s="384"/>
      <c r="AE385" s="384"/>
      <c r="AF385" s="384"/>
      <c r="AG385" s="384"/>
      <c r="AH385" s="384"/>
      <c r="AI385" s="384"/>
      <c r="AJ385" s="384"/>
      <c r="AK385" s="384"/>
      <c r="AL385" s="384"/>
      <c r="AM385" s="384"/>
      <c r="AN385" s="422"/>
      <c r="AO385" s="446"/>
      <c r="AU385" s="363"/>
      <c r="AV385" s="363"/>
    </row>
    <row r="386" spans="1:48" ht="12.75" customHeight="1" x14ac:dyDescent="0.2">
      <c r="A386" s="434"/>
      <c r="B386" s="417"/>
      <c r="C386" s="144"/>
      <c r="D386" s="450"/>
      <c r="E386" s="428"/>
      <c r="F386" s="142" t="s">
        <v>1426</v>
      </c>
      <c r="G386" s="99">
        <v>3529.4500000000003</v>
      </c>
      <c r="H386" s="384"/>
      <c r="I386" s="384"/>
      <c r="J386" s="384"/>
      <c r="K386" s="384"/>
      <c r="L386" s="384"/>
      <c r="M386" s="384"/>
      <c r="N386" s="384"/>
      <c r="O386" s="384"/>
      <c r="P386" s="384"/>
      <c r="Q386" s="384"/>
      <c r="R386" s="384"/>
      <c r="S386" s="384"/>
      <c r="T386" s="384"/>
      <c r="U386" s="384"/>
      <c r="V386" s="384"/>
      <c r="W386" s="384"/>
      <c r="X386" s="384"/>
      <c r="Y386" s="384"/>
      <c r="Z386" s="384"/>
      <c r="AA386" s="384"/>
      <c r="AB386" s="384"/>
      <c r="AC386" s="384"/>
      <c r="AD386" s="384"/>
      <c r="AE386" s="384"/>
      <c r="AF386" s="384"/>
      <c r="AG386" s="384"/>
      <c r="AH386" s="384"/>
      <c r="AI386" s="384"/>
      <c r="AJ386" s="384"/>
      <c r="AK386" s="384"/>
      <c r="AL386" s="384"/>
      <c r="AM386" s="384"/>
      <c r="AN386" s="422"/>
      <c r="AO386" s="446"/>
      <c r="AU386" s="363"/>
      <c r="AV386" s="363"/>
    </row>
    <row r="387" spans="1:48" ht="12.75" customHeight="1" x14ac:dyDescent="0.2">
      <c r="A387" s="434"/>
      <c r="B387" s="417"/>
      <c r="C387" s="144"/>
      <c r="D387" s="450"/>
      <c r="E387" s="428"/>
      <c r="F387" s="142" t="s">
        <v>1427</v>
      </c>
      <c r="G387" s="99">
        <v>20147.719999999998</v>
      </c>
      <c r="H387" s="384"/>
      <c r="I387" s="384"/>
      <c r="J387" s="384"/>
      <c r="K387" s="384"/>
      <c r="L387" s="384"/>
      <c r="M387" s="384"/>
      <c r="N387" s="384"/>
      <c r="O387" s="384"/>
      <c r="P387" s="384"/>
      <c r="Q387" s="384"/>
      <c r="R387" s="384"/>
      <c r="S387" s="384"/>
      <c r="T387" s="384"/>
      <c r="U387" s="384"/>
      <c r="V387" s="384"/>
      <c r="W387" s="384"/>
      <c r="X387" s="384"/>
      <c r="Y387" s="384"/>
      <c r="Z387" s="384"/>
      <c r="AA387" s="384"/>
      <c r="AB387" s="384"/>
      <c r="AC387" s="384"/>
      <c r="AD387" s="384"/>
      <c r="AE387" s="384"/>
      <c r="AF387" s="384"/>
      <c r="AG387" s="384"/>
      <c r="AH387" s="384"/>
      <c r="AI387" s="384"/>
      <c r="AJ387" s="384"/>
      <c r="AK387" s="384"/>
      <c r="AL387" s="384"/>
      <c r="AM387" s="384"/>
      <c r="AN387" s="422"/>
      <c r="AO387" s="446"/>
      <c r="AU387" s="363"/>
      <c r="AV387" s="363"/>
    </row>
    <row r="388" spans="1:48" ht="12.75" customHeight="1" x14ac:dyDescent="0.2">
      <c r="A388" s="434"/>
      <c r="B388" s="417"/>
      <c r="C388" s="144"/>
      <c r="D388" s="450"/>
      <c r="E388" s="428"/>
      <c r="F388" s="142" t="s">
        <v>1428</v>
      </c>
      <c r="G388" s="99">
        <v>0</v>
      </c>
      <c r="H388" s="384"/>
      <c r="I388" s="384"/>
      <c r="J388" s="384"/>
      <c r="K388" s="384"/>
      <c r="L388" s="384"/>
      <c r="M388" s="384"/>
      <c r="N388" s="384"/>
      <c r="O388" s="384"/>
      <c r="P388" s="384"/>
      <c r="Q388" s="384"/>
      <c r="R388" s="384"/>
      <c r="S388" s="384"/>
      <c r="T388" s="384"/>
      <c r="U388" s="384"/>
      <c r="V388" s="384"/>
      <c r="W388" s="384"/>
      <c r="X388" s="384"/>
      <c r="Y388" s="384"/>
      <c r="Z388" s="384"/>
      <c r="AA388" s="384"/>
      <c r="AB388" s="384"/>
      <c r="AC388" s="384"/>
      <c r="AD388" s="384"/>
      <c r="AE388" s="384"/>
      <c r="AF388" s="384"/>
      <c r="AG388" s="384"/>
      <c r="AH388" s="384"/>
      <c r="AI388" s="384"/>
      <c r="AJ388" s="384"/>
      <c r="AK388" s="384"/>
      <c r="AL388" s="384"/>
      <c r="AM388" s="384"/>
      <c r="AN388" s="422"/>
      <c r="AO388" s="446"/>
      <c r="AU388" s="363"/>
      <c r="AV388" s="363"/>
    </row>
    <row r="389" spans="1:48" ht="12.75" customHeight="1" x14ac:dyDescent="0.2">
      <c r="A389" s="434"/>
      <c r="B389" s="417"/>
      <c r="C389" s="144"/>
      <c r="D389" s="450"/>
      <c r="E389" s="428"/>
      <c r="F389" s="142" t="s">
        <v>1429</v>
      </c>
      <c r="G389" s="99">
        <v>50.68</v>
      </c>
      <c r="H389" s="384"/>
      <c r="I389" s="384"/>
      <c r="J389" s="384"/>
      <c r="K389" s="384"/>
      <c r="L389" s="384"/>
      <c r="M389" s="384"/>
      <c r="N389" s="384"/>
      <c r="O389" s="384"/>
      <c r="P389" s="384"/>
      <c r="Q389" s="384"/>
      <c r="R389" s="384"/>
      <c r="S389" s="384"/>
      <c r="T389" s="384"/>
      <c r="U389" s="384"/>
      <c r="V389" s="384"/>
      <c r="W389" s="384"/>
      <c r="X389" s="384"/>
      <c r="Y389" s="384"/>
      <c r="Z389" s="384"/>
      <c r="AA389" s="384"/>
      <c r="AB389" s="384"/>
      <c r="AC389" s="384"/>
      <c r="AD389" s="384"/>
      <c r="AE389" s="384"/>
      <c r="AF389" s="384"/>
      <c r="AG389" s="384"/>
      <c r="AH389" s="384"/>
      <c r="AI389" s="384"/>
      <c r="AJ389" s="384"/>
      <c r="AK389" s="384"/>
      <c r="AL389" s="384"/>
      <c r="AM389" s="384"/>
      <c r="AN389" s="422"/>
      <c r="AO389" s="446"/>
      <c r="AU389" s="363"/>
      <c r="AV389" s="363"/>
    </row>
    <row r="390" spans="1:48" ht="12.75" customHeight="1" x14ac:dyDescent="0.2">
      <c r="A390" s="434"/>
      <c r="B390" s="417"/>
      <c r="C390" s="144"/>
      <c r="D390" s="450"/>
      <c r="E390" s="428"/>
      <c r="F390" s="142" t="s">
        <v>1430</v>
      </c>
      <c r="G390" s="99">
        <v>0</v>
      </c>
      <c r="H390" s="384"/>
      <c r="I390" s="384"/>
      <c r="J390" s="384"/>
      <c r="K390" s="384"/>
      <c r="L390" s="384"/>
      <c r="M390" s="384"/>
      <c r="N390" s="384"/>
      <c r="O390" s="384"/>
      <c r="P390" s="384"/>
      <c r="Q390" s="384"/>
      <c r="R390" s="384"/>
      <c r="S390" s="384"/>
      <c r="T390" s="384"/>
      <c r="U390" s="384"/>
      <c r="V390" s="384"/>
      <c r="W390" s="384"/>
      <c r="X390" s="384"/>
      <c r="Y390" s="384"/>
      <c r="Z390" s="384"/>
      <c r="AA390" s="384"/>
      <c r="AB390" s="384"/>
      <c r="AC390" s="384"/>
      <c r="AD390" s="384"/>
      <c r="AE390" s="384"/>
      <c r="AF390" s="384"/>
      <c r="AG390" s="384"/>
      <c r="AH390" s="384"/>
      <c r="AI390" s="384"/>
      <c r="AJ390" s="384"/>
      <c r="AK390" s="384"/>
      <c r="AL390" s="384"/>
      <c r="AM390" s="384"/>
      <c r="AN390" s="422"/>
      <c r="AO390" s="446"/>
      <c r="AU390" s="363"/>
      <c r="AV390" s="363"/>
    </row>
    <row r="391" spans="1:48" ht="12.75" customHeight="1" x14ac:dyDescent="0.2">
      <c r="A391" s="434"/>
      <c r="B391" s="417"/>
      <c r="C391" s="144"/>
      <c r="D391" s="450"/>
      <c r="E391" s="428"/>
      <c r="F391" s="142" t="s">
        <v>1431</v>
      </c>
      <c r="G391" s="99">
        <v>0</v>
      </c>
      <c r="H391" s="384"/>
      <c r="I391" s="384"/>
      <c r="J391" s="384"/>
      <c r="K391" s="384"/>
      <c r="L391" s="384"/>
      <c r="M391" s="384"/>
      <c r="N391" s="384"/>
      <c r="O391" s="384"/>
      <c r="P391" s="384"/>
      <c r="Q391" s="384"/>
      <c r="R391" s="384"/>
      <c r="S391" s="384"/>
      <c r="T391" s="384"/>
      <c r="U391" s="384"/>
      <c r="V391" s="384"/>
      <c r="W391" s="384"/>
      <c r="X391" s="384"/>
      <c r="Y391" s="384"/>
      <c r="Z391" s="384"/>
      <c r="AA391" s="384"/>
      <c r="AB391" s="384"/>
      <c r="AC391" s="384"/>
      <c r="AD391" s="384"/>
      <c r="AE391" s="384"/>
      <c r="AF391" s="384"/>
      <c r="AG391" s="384"/>
      <c r="AH391" s="384"/>
      <c r="AI391" s="384"/>
      <c r="AJ391" s="384"/>
      <c r="AK391" s="384"/>
      <c r="AL391" s="384"/>
      <c r="AM391" s="384"/>
      <c r="AN391" s="422"/>
      <c r="AO391" s="446"/>
      <c r="AU391" s="363"/>
      <c r="AV391" s="363"/>
    </row>
    <row r="392" spans="1:48" ht="12.75" customHeight="1" x14ac:dyDescent="0.2">
      <c r="A392" s="434"/>
      <c r="B392" s="417"/>
      <c r="C392" s="144"/>
      <c r="D392" s="450"/>
      <c r="E392" s="428"/>
      <c r="F392" s="142" t="s">
        <v>1432</v>
      </c>
      <c r="G392" s="99">
        <v>800.64</v>
      </c>
      <c r="H392" s="384"/>
      <c r="I392" s="384"/>
      <c r="J392" s="384"/>
      <c r="K392" s="384"/>
      <c r="L392" s="384"/>
      <c r="M392" s="384"/>
      <c r="N392" s="384"/>
      <c r="O392" s="384"/>
      <c r="P392" s="384"/>
      <c r="Q392" s="384"/>
      <c r="R392" s="384"/>
      <c r="S392" s="384"/>
      <c r="T392" s="384"/>
      <c r="U392" s="384"/>
      <c r="V392" s="384"/>
      <c r="W392" s="384"/>
      <c r="X392" s="384"/>
      <c r="Y392" s="384"/>
      <c r="Z392" s="384"/>
      <c r="AA392" s="384"/>
      <c r="AB392" s="384"/>
      <c r="AC392" s="384"/>
      <c r="AD392" s="384"/>
      <c r="AE392" s="384"/>
      <c r="AF392" s="384"/>
      <c r="AG392" s="384"/>
      <c r="AH392" s="384"/>
      <c r="AI392" s="384"/>
      <c r="AJ392" s="384"/>
      <c r="AK392" s="384"/>
      <c r="AL392" s="384"/>
      <c r="AM392" s="384"/>
      <c r="AN392" s="422"/>
      <c r="AO392" s="446"/>
      <c r="AU392" s="363"/>
      <c r="AV392" s="363"/>
    </row>
    <row r="393" spans="1:48" ht="12.75" customHeight="1" x14ac:dyDescent="0.2">
      <c r="A393" s="434"/>
      <c r="B393" s="417"/>
      <c r="C393" s="144"/>
      <c r="D393" s="450"/>
      <c r="E393" s="428"/>
      <c r="F393" s="142" t="s">
        <v>1433</v>
      </c>
      <c r="G393" s="99">
        <v>0</v>
      </c>
      <c r="H393" s="384"/>
      <c r="I393" s="384"/>
      <c r="J393" s="384"/>
      <c r="K393" s="384"/>
      <c r="L393" s="384"/>
      <c r="M393" s="384"/>
      <c r="N393" s="384"/>
      <c r="O393" s="384"/>
      <c r="P393" s="384"/>
      <c r="Q393" s="384"/>
      <c r="R393" s="384"/>
      <c r="S393" s="384"/>
      <c r="T393" s="384"/>
      <c r="U393" s="384"/>
      <c r="V393" s="384"/>
      <c r="W393" s="384"/>
      <c r="X393" s="384"/>
      <c r="Y393" s="384"/>
      <c r="Z393" s="384"/>
      <c r="AA393" s="384"/>
      <c r="AB393" s="384"/>
      <c r="AC393" s="384"/>
      <c r="AD393" s="384"/>
      <c r="AE393" s="384"/>
      <c r="AF393" s="384"/>
      <c r="AG393" s="384"/>
      <c r="AH393" s="384"/>
      <c r="AI393" s="384"/>
      <c r="AJ393" s="384"/>
      <c r="AK393" s="384"/>
      <c r="AL393" s="384"/>
      <c r="AM393" s="384"/>
      <c r="AN393" s="422"/>
      <c r="AO393" s="446"/>
      <c r="AU393" s="363"/>
      <c r="AV393" s="363"/>
    </row>
    <row r="394" spans="1:48" ht="12.75" customHeight="1" x14ac:dyDescent="0.2">
      <c r="A394" s="434"/>
      <c r="B394" s="417"/>
      <c r="C394" s="144"/>
      <c r="D394" s="450"/>
      <c r="E394" s="428"/>
      <c r="F394" s="142" t="s">
        <v>1434</v>
      </c>
      <c r="G394" s="99">
        <v>0</v>
      </c>
      <c r="H394" s="384"/>
      <c r="I394" s="384"/>
      <c r="J394" s="384"/>
      <c r="K394" s="384"/>
      <c r="L394" s="384"/>
      <c r="M394" s="384"/>
      <c r="N394" s="384"/>
      <c r="O394" s="384"/>
      <c r="P394" s="384"/>
      <c r="Q394" s="384"/>
      <c r="R394" s="384"/>
      <c r="S394" s="384"/>
      <c r="T394" s="384"/>
      <c r="U394" s="384"/>
      <c r="V394" s="384"/>
      <c r="W394" s="384"/>
      <c r="X394" s="384"/>
      <c r="Y394" s="384"/>
      <c r="Z394" s="384"/>
      <c r="AA394" s="384"/>
      <c r="AB394" s="384"/>
      <c r="AC394" s="384"/>
      <c r="AD394" s="384"/>
      <c r="AE394" s="384"/>
      <c r="AF394" s="384"/>
      <c r="AG394" s="384"/>
      <c r="AH394" s="384"/>
      <c r="AI394" s="384"/>
      <c r="AJ394" s="384"/>
      <c r="AK394" s="384"/>
      <c r="AL394" s="384"/>
      <c r="AM394" s="384"/>
      <c r="AN394" s="422"/>
      <c r="AO394" s="446"/>
      <c r="AU394" s="363"/>
      <c r="AV394" s="363"/>
    </row>
    <row r="395" spans="1:48" ht="12.75" customHeight="1" x14ac:dyDescent="0.2">
      <c r="A395" s="434"/>
      <c r="B395" s="417"/>
      <c r="C395" s="144"/>
      <c r="D395" s="450"/>
      <c r="E395" s="428"/>
      <c r="F395" s="142" t="s">
        <v>1435</v>
      </c>
      <c r="G395" s="99">
        <v>0</v>
      </c>
      <c r="H395" s="384"/>
      <c r="I395" s="384"/>
      <c r="J395" s="384"/>
      <c r="K395" s="384"/>
      <c r="L395" s="384"/>
      <c r="M395" s="384"/>
      <c r="N395" s="384"/>
      <c r="O395" s="384"/>
      <c r="P395" s="384"/>
      <c r="Q395" s="384"/>
      <c r="R395" s="384"/>
      <c r="S395" s="384"/>
      <c r="T395" s="384"/>
      <c r="U395" s="384"/>
      <c r="V395" s="384"/>
      <c r="W395" s="384"/>
      <c r="X395" s="384"/>
      <c r="Y395" s="384"/>
      <c r="Z395" s="384"/>
      <c r="AA395" s="384"/>
      <c r="AB395" s="384"/>
      <c r="AC395" s="384"/>
      <c r="AD395" s="384"/>
      <c r="AE395" s="384"/>
      <c r="AF395" s="384"/>
      <c r="AG395" s="384"/>
      <c r="AH395" s="384"/>
      <c r="AI395" s="384"/>
      <c r="AJ395" s="384"/>
      <c r="AK395" s="384"/>
      <c r="AL395" s="384"/>
      <c r="AM395" s="384"/>
      <c r="AN395" s="422"/>
      <c r="AO395" s="446"/>
      <c r="AU395" s="363"/>
      <c r="AV395" s="363"/>
    </row>
    <row r="396" spans="1:48" ht="12.75" customHeight="1" x14ac:dyDescent="0.2">
      <c r="A396" s="434"/>
      <c r="B396" s="417"/>
      <c r="C396" s="144"/>
      <c r="D396" s="450"/>
      <c r="E396" s="428"/>
      <c r="F396" s="142" t="s">
        <v>1436</v>
      </c>
      <c r="G396" s="99">
        <v>0.72</v>
      </c>
      <c r="H396" s="384"/>
      <c r="I396" s="384"/>
      <c r="J396" s="384"/>
      <c r="K396" s="384"/>
      <c r="L396" s="384"/>
      <c r="M396" s="384"/>
      <c r="N396" s="384"/>
      <c r="O396" s="384"/>
      <c r="P396" s="384"/>
      <c r="Q396" s="384"/>
      <c r="R396" s="384"/>
      <c r="S396" s="384"/>
      <c r="T396" s="384"/>
      <c r="U396" s="384"/>
      <c r="V396" s="384"/>
      <c r="W396" s="384"/>
      <c r="X396" s="384"/>
      <c r="Y396" s="384"/>
      <c r="Z396" s="384"/>
      <c r="AA396" s="384"/>
      <c r="AB396" s="384"/>
      <c r="AC396" s="384"/>
      <c r="AD396" s="384"/>
      <c r="AE396" s="384"/>
      <c r="AF396" s="384"/>
      <c r="AG396" s="384"/>
      <c r="AH396" s="384"/>
      <c r="AI396" s="384"/>
      <c r="AJ396" s="384"/>
      <c r="AK396" s="384"/>
      <c r="AL396" s="384"/>
      <c r="AM396" s="384"/>
      <c r="AN396" s="422"/>
      <c r="AO396" s="446"/>
      <c r="AU396" s="363"/>
      <c r="AV396" s="363"/>
    </row>
    <row r="397" spans="1:48" ht="12.75" customHeight="1" x14ac:dyDescent="0.2">
      <c r="A397" s="434"/>
      <c r="B397" s="417"/>
      <c r="C397" s="144"/>
      <c r="D397" s="450"/>
      <c r="E397" s="428"/>
      <c r="F397" s="142" t="s">
        <v>329</v>
      </c>
      <c r="G397" s="99">
        <v>4.13</v>
      </c>
      <c r="H397" s="384"/>
      <c r="I397" s="384"/>
      <c r="J397" s="384"/>
      <c r="K397" s="384"/>
      <c r="L397" s="384"/>
      <c r="M397" s="384"/>
      <c r="N397" s="384"/>
      <c r="O397" s="384"/>
      <c r="P397" s="384"/>
      <c r="Q397" s="384"/>
      <c r="R397" s="384"/>
      <c r="S397" s="384"/>
      <c r="T397" s="384"/>
      <c r="U397" s="384"/>
      <c r="V397" s="384"/>
      <c r="W397" s="384"/>
      <c r="X397" s="384"/>
      <c r="Y397" s="384"/>
      <c r="Z397" s="384"/>
      <c r="AA397" s="384"/>
      <c r="AB397" s="384"/>
      <c r="AC397" s="384"/>
      <c r="AD397" s="384"/>
      <c r="AE397" s="384"/>
      <c r="AF397" s="384"/>
      <c r="AG397" s="384"/>
      <c r="AH397" s="384"/>
      <c r="AI397" s="384"/>
      <c r="AJ397" s="384"/>
      <c r="AK397" s="384"/>
      <c r="AL397" s="384"/>
      <c r="AM397" s="384"/>
      <c r="AN397" s="422"/>
      <c r="AO397" s="446"/>
      <c r="AU397" s="363"/>
      <c r="AV397" s="363"/>
    </row>
    <row r="398" spans="1:48" ht="12.75" customHeight="1" x14ac:dyDescent="0.2">
      <c r="A398" s="434"/>
      <c r="B398" s="417"/>
      <c r="C398" s="144"/>
      <c r="D398" s="450"/>
      <c r="E398" s="428"/>
      <c r="F398" s="142" t="s">
        <v>1437</v>
      </c>
      <c r="G398" s="99">
        <v>18995.41</v>
      </c>
      <c r="H398" s="384"/>
      <c r="I398" s="384"/>
      <c r="J398" s="384"/>
      <c r="K398" s="384"/>
      <c r="L398" s="384"/>
      <c r="M398" s="384"/>
      <c r="N398" s="384"/>
      <c r="O398" s="384"/>
      <c r="P398" s="384"/>
      <c r="Q398" s="384"/>
      <c r="R398" s="384"/>
      <c r="S398" s="384"/>
      <c r="T398" s="384"/>
      <c r="U398" s="384"/>
      <c r="V398" s="384"/>
      <c r="W398" s="384"/>
      <c r="X398" s="384"/>
      <c r="Y398" s="384"/>
      <c r="Z398" s="384"/>
      <c r="AA398" s="384"/>
      <c r="AB398" s="384"/>
      <c r="AC398" s="384"/>
      <c r="AD398" s="384"/>
      <c r="AE398" s="384"/>
      <c r="AF398" s="384"/>
      <c r="AG398" s="384"/>
      <c r="AH398" s="384"/>
      <c r="AI398" s="384"/>
      <c r="AJ398" s="384"/>
      <c r="AK398" s="384"/>
      <c r="AL398" s="384"/>
      <c r="AM398" s="384"/>
      <c r="AN398" s="422"/>
      <c r="AO398" s="446"/>
      <c r="AU398" s="363"/>
      <c r="AV398" s="363"/>
    </row>
    <row r="399" spans="1:48" ht="12.75" customHeight="1" x14ac:dyDescent="0.2">
      <c r="A399" s="434"/>
      <c r="B399" s="417"/>
      <c r="C399" s="144"/>
      <c r="D399" s="450"/>
      <c r="E399" s="428"/>
      <c r="F399" s="142" t="s">
        <v>1438</v>
      </c>
      <c r="G399" s="99">
        <v>83167.789999999994</v>
      </c>
      <c r="H399" s="384"/>
      <c r="I399" s="384"/>
      <c r="J399" s="384"/>
      <c r="K399" s="384"/>
      <c r="L399" s="384"/>
      <c r="M399" s="384"/>
      <c r="N399" s="384"/>
      <c r="O399" s="384"/>
      <c r="P399" s="384"/>
      <c r="Q399" s="384"/>
      <c r="R399" s="384"/>
      <c r="S399" s="384"/>
      <c r="T399" s="384"/>
      <c r="U399" s="384"/>
      <c r="V399" s="384"/>
      <c r="W399" s="384"/>
      <c r="X399" s="384"/>
      <c r="Y399" s="384"/>
      <c r="Z399" s="384"/>
      <c r="AA399" s="384"/>
      <c r="AB399" s="384"/>
      <c r="AC399" s="384"/>
      <c r="AD399" s="384"/>
      <c r="AE399" s="384"/>
      <c r="AF399" s="384"/>
      <c r="AG399" s="384"/>
      <c r="AH399" s="384"/>
      <c r="AI399" s="384"/>
      <c r="AJ399" s="384"/>
      <c r="AK399" s="384"/>
      <c r="AL399" s="384"/>
      <c r="AM399" s="384"/>
      <c r="AN399" s="422"/>
      <c r="AO399" s="446"/>
      <c r="AU399" s="363"/>
      <c r="AV399" s="363"/>
    </row>
    <row r="400" spans="1:48" ht="12.75" customHeight="1" x14ac:dyDescent="0.2">
      <c r="A400" s="434"/>
      <c r="B400" s="417"/>
      <c r="C400" s="144"/>
      <c r="D400" s="450"/>
      <c r="E400" s="428"/>
      <c r="F400" s="142" t="s">
        <v>1439</v>
      </c>
      <c r="G400" s="99">
        <v>61892.22</v>
      </c>
      <c r="H400" s="384"/>
      <c r="I400" s="384"/>
      <c r="J400" s="384"/>
      <c r="K400" s="384"/>
      <c r="L400" s="384"/>
      <c r="M400" s="384"/>
      <c r="N400" s="384"/>
      <c r="O400" s="384"/>
      <c r="P400" s="384"/>
      <c r="Q400" s="384"/>
      <c r="R400" s="384"/>
      <c r="S400" s="384"/>
      <c r="T400" s="384"/>
      <c r="U400" s="384"/>
      <c r="V400" s="384"/>
      <c r="W400" s="384"/>
      <c r="X400" s="384"/>
      <c r="Y400" s="384"/>
      <c r="Z400" s="384"/>
      <c r="AA400" s="384"/>
      <c r="AB400" s="384"/>
      <c r="AC400" s="384"/>
      <c r="AD400" s="384"/>
      <c r="AE400" s="384"/>
      <c r="AF400" s="384"/>
      <c r="AG400" s="384"/>
      <c r="AH400" s="384"/>
      <c r="AI400" s="384"/>
      <c r="AJ400" s="384"/>
      <c r="AK400" s="384"/>
      <c r="AL400" s="384"/>
      <c r="AM400" s="384"/>
      <c r="AN400" s="422"/>
      <c r="AO400" s="446"/>
      <c r="AU400" s="363"/>
      <c r="AV400" s="363"/>
    </row>
    <row r="401" spans="1:48" ht="12.75" customHeight="1" x14ac:dyDescent="0.2">
      <c r="A401" s="434"/>
      <c r="B401" s="417"/>
      <c r="C401" s="144"/>
      <c r="D401" s="450"/>
      <c r="E401" s="428"/>
      <c r="F401" s="142" t="s">
        <v>1440</v>
      </c>
      <c r="G401" s="99">
        <v>0</v>
      </c>
      <c r="H401" s="384"/>
      <c r="I401" s="384"/>
      <c r="J401" s="384"/>
      <c r="K401" s="384"/>
      <c r="L401" s="384"/>
      <c r="M401" s="384"/>
      <c r="N401" s="384"/>
      <c r="O401" s="384"/>
      <c r="P401" s="384"/>
      <c r="Q401" s="384"/>
      <c r="R401" s="384"/>
      <c r="S401" s="384"/>
      <c r="T401" s="384"/>
      <c r="U401" s="384"/>
      <c r="V401" s="384"/>
      <c r="W401" s="384"/>
      <c r="X401" s="384"/>
      <c r="Y401" s="384"/>
      <c r="Z401" s="384"/>
      <c r="AA401" s="384"/>
      <c r="AB401" s="384"/>
      <c r="AC401" s="384"/>
      <c r="AD401" s="384"/>
      <c r="AE401" s="384"/>
      <c r="AF401" s="384"/>
      <c r="AG401" s="384"/>
      <c r="AH401" s="384"/>
      <c r="AI401" s="384"/>
      <c r="AJ401" s="384"/>
      <c r="AK401" s="384"/>
      <c r="AL401" s="384"/>
      <c r="AM401" s="384"/>
      <c r="AN401" s="422"/>
      <c r="AO401" s="446"/>
      <c r="AU401" s="363"/>
      <c r="AV401" s="363"/>
    </row>
    <row r="402" spans="1:48" ht="12.75" customHeight="1" x14ac:dyDescent="0.2">
      <c r="A402" s="434"/>
      <c r="B402" s="417"/>
      <c r="C402" s="144"/>
      <c r="D402" s="450"/>
      <c r="E402" s="428"/>
      <c r="F402" s="142" t="s">
        <v>1441</v>
      </c>
      <c r="G402" s="99">
        <v>4194.1799999999994</v>
      </c>
      <c r="H402" s="384"/>
      <c r="I402" s="384"/>
      <c r="J402" s="384"/>
      <c r="K402" s="384"/>
      <c r="L402" s="384"/>
      <c r="M402" s="384"/>
      <c r="N402" s="384"/>
      <c r="O402" s="384"/>
      <c r="P402" s="384"/>
      <c r="Q402" s="384"/>
      <c r="R402" s="384"/>
      <c r="S402" s="384"/>
      <c r="T402" s="384"/>
      <c r="U402" s="384"/>
      <c r="V402" s="384"/>
      <c r="W402" s="384"/>
      <c r="X402" s="384"/>
      <c r="Y402" s="384"/>
      <c r="Z402" s="384"/>
      <c r="AA402" s="384"/>
      <c r="AB402" s="384"/>
      <c r="AC402" s="384"/>
      <c r="AD402" s="384"/>
      <c r="AE402" s="384"/>
      <c r="AF402" s="384"/>
      <c r="AG402" s="384"/>
      <c r="AH402" s="384"/>
      <c r="AI402" s="384"/>
      <c r="AJ402" s="384"/>
      <c r="AK402" s="384"/>
      <c r="AL402" s="384"/>
      <c r="AM402" s="384"/>
      <c r="AN402" s="422"/>
      <c r="AO402" s="446"/>
      <c r="AU402" s="363"/>
      <c r="AV402" s="363"/>
    </row>
    <row r="403" spans="1:48" ht="12.75" customHeight="1" x14ac:dyDescent="0.2">
      <c r="A403" s="434"/>
      <c r="B403" s="417"/>
      <c r="C403" s="144"/>
      <c r="D403" s="450"/>
      <c r="E403" s="428"/>
      <c r="F403" s="142" t="s">
        <v>1442</v>
      </c>
      <c r="G403" s="99">
        <v>2509.3000000000002</v>
      </c>
      <c r="H403" s="384"/>
      <c r="I403" s="384"/>
      <c r="J403" s="384"/>
      <c r="K403" s="384"/>
      <c r="L403" s="384"/>
      <c r="M403" s="384"/>
      <c r="N403" s="384"/>
      <c r="O403" s="384"/>
      <c r="P403" s="384"/>
      <c r="Q403" s="384"/>
      <c r="R403" s="384"/>
      <c r="S403" s="384"/>
      <c r="T403" s="384"/>
      <c r="U403" s="384"/>
      <c r="V403" s="384"/>
      <c r="W403" s="384"/>
      <c r="X403" s="384"/>
      <c r="Y403" s="384"/>
      <c r="Z403" s="384"/>
      <c r="AA403" s="384"/>
      <c r="AB403" s="384"/>
      <c r="AC403" s="384"/>
      <c r="AD403" s="384"/>
      <c r="AE403" s="384"/>
      <c r="AF403" s="384"/>
      <c r="AG403" s="384"/>
      <c r="AH403" s="384"/>
      <c r="AI403" s="384"/>
      <c r="AJ403" s="384"/>
      <c r="AK403" s="384"/>
      <c r="AL403" s="384"/>
      <c r="AM403" s="384"/>
      <c r="AN403" s="422"/>
      <c r="AO403" s="446"/>
      <c r="AU403" s="363"/>
      <c r="AV403" s="363"/>
    </row>
    <row r="404" spans="1:48" ht="12.75" customHeight="1" x14ac:dyDescent="0.2">
      <c r="A404" s="434"/>
      <c r="B404" s="417"/>
      <c r="C404" s="144"/>
      <c r="D404" s="450"/>
      <c r="E404" s="428"/>
      <c r="F404" s="142" t="s">
        <v>1443</v>
      </c>
      <c r="G404" s="99">
        <v>356.66</v>
      </c>
      <c r="H404" s="384"/>
      <c r="I404" s="384"/>
      <c r="J404" s="384"/>
      <c r="K404" s="384"/>
      <c r="L404" s="384"/>
      <c r="M404" s="384"/>
      <c r="N404" s="384"/>
      <c r="O404" s="384"/>
      <c r="P404" s="384"/>
      <c r="Q404" s="384"/>
      <c r="R404" s="384"/>
      <c r="S404" s="384"/>
      <c r="T404" s="384"/>
      <c r="U404" s="384"/>
      <c r="V404" s="384"/>
      <c r="W404" s="384"/>
      <c r="X404" s="384"/>
      <c r="Y404" s="384"/>
      <c r="Z404" s="384"/>
      <c r="AA404" s="384"/>
      <c r="AB404" s="384"/>
      <c r="AC404" s="384"/>
      <c r="AD404" s="384"/>
      <c r="AE404" s="384"/>
      <c r="AF404" s="384"/>
      <c r="AG404" s="384"/>
      <c r="AH404" s="384"/>
      <c r="AI404" s="384"/>
      <c r="AJ404" s="384"/>
      <c r="AK404" s="384"/>
      <c r="AL404" s="384"/>
      <c r="AM404" s="384"/>
      <c r="AN404" s="422"/>
      <c r="AO404" s="446"/>
      <c r="AU404" s="363"/>
      <c r="AV404" s="363"/>
    </row>
    <row r="405" spans="1:48" ht="12.75" customHeight="1" thickBot="1" x14ac:dyDescent="0.25">
      <c r="A405" s="435"/>
      <c r="B405" s="418"/>
      <c r="C405" s="147"/>
      <c r="D405" s="451"/>
      <c r="E405" s="452"/>
      <c r="F405" s="148" t="s">
        <v>1444</v>
      </c>
      <c r="G405" s="105">
        <v>6587.4199999999992</v>
      </c>
      <c r="H405" s="408"/>
      <c r="I405" s="408"/>
      <c r="J405" s="408"/>
      <c r="K405" s="408"/>
      <c r="L405" s="408"/>
      <c r="M405" s="408"/>
      <c r="N405" s="408"/>
      <c r="O405" s="408"/>
      <c r="P405" s="408"/>
      <c r="Q405" s="408"/>
      <c r="R405" s="408"/>
      <c r="S405" s="408"/>
      <c r="T405" s="408"/>
      <c r="U405" s="408"/>
      <c r="V405" s="408"/>
      <c r="W405" s="408"/>
      <c r="X405" s="408"/>
      <c r="Y405" s="408"/>
      <c r="Z405" s="408"/>
      <c r="AA405" s="408"/>
      <c r="AB405" s="408"/>
      <c r="AC405" s="408"/>
      <c r="AD405" s="408"/>
      <c r="AE405" s="408"/>
      <c r="AF405" s="408"/>
      <c r="AG405" s="408"/>
      <c r="AH405" s="408"/>
      <c r="AI405" s="408"/>
      <c r="AJ405" s="408"/>
      <c r="AK405" s="408"/>
      <c r="AL405" s="408"/>
      <c r="AM405" s="408"/>
      <c r="AN405" s="423"/>
      <c r="AO405" s="447"/>
      <c r="AU405" s="363"/>
      <c r="AV405" s="363"/>
    </row>
    <row r="406" spans="1:48" s="129" customFormat="1" ht="13.9" customHeight="1" thickTop="1" x14ac:dyDescent="0.2">
      <c r="B406" s="409" t="s">
        <v>384</v>
      </c>
      <c r="C406" s="456" t="s">
        <v>728</v>
      </c>
      <c r="D406" s="411" t="s">
        <v>396</v>
      </c>
      <c r="E406" s="198" t="s">
        <v>818</v>
      </c>
      <c r="F406" s="198" t="s">
        <v>912</v>
      </c>
      <c r="G406" s="199">
        <v>0</v>
      </c>
      <c r="H406" s="199">
        <v>0</v>
      </c>
      <c r="I406" s="199">
        <v>0</v>
      </c>
      <c r="J406" s="199">
        <v>0</v>
      </c>
      <c r="K406" s="199">
        <v>0</v>
      </c>
      <c r="L406" s="199">
        <v>0</v>
      </c>
      <c r="M406" s="199">
        <v>0</v>
      </c>
      <c r="N406" s="199">
        <v>0</v>
      </c>
      <c r="O406" s="199">
        <v>0</v>
      </c>
      <c r="P406" s="199">
        <v>0</v>
      </c>
      <c r="Q406" s="199">
        <v>0</v>
      </c>
      <c r="R406" s="199">
        <v>0</v>
      </c>
      <c r="S406" s="200">
        <v>0</v>
      </c>
      <c r="T406" s="199">
        <v>332879.17999999993</v>
      </c>
      <c r="U406" s="199">
        <v>6208.1169790263284</v>
      </c>
      <c r="V406" s="199">
        <v>0</v>
      </c>
      <c r="W406" s="199">
        <v>0</v>
      </c>
      <c r="X406" s="199">
        <v>0</v>
      </c>
      <c r="Y406" s="199">
        <v>-89.443266000000008</v>
      </c>
      <c r="Z406" s="199">
        <v>0</v>
      </c>
      <c r="AA406" s="199">
        <v>0</v>
      </c>
      <c r="AB406" s="200">
        <v>0</v>
      </c>
      <c r="AC406" s="199">
        <v>0</v>
      </c>
      <c r="AD406" s="199">
        <v>0</v>
      </c>
      <c r="AE406" s="199">
        <v>0</v>
      </c>
      <c r="AF406" s="199">
        <v>0</v>
      </c>
      <c r="AG406" s="199">
        <v>0</v>
      </c>
      <c r="AH406" s="199">
        <v>0</v>
      </c>
      <c r="AI406" s="199">
        <v>0</v>
      </c>
      <c r="AJ406" s="199">
        <v>0</v>
      </c>
      <c r="AK406" s="199">
        <v>0</v>
      </c>
      <c r="AL406" s="199">
        <v>0</v>
      </c>
      <c r="AM406" s="199">
        <v>0</v>
      </c>
      <c r="AN406" s="199">
        <f t="shared" ref="AN406:AN411" si="4">+SUM(G406:AM406)</f>
        <v>338997.85371302627</v>
      </c>
      <c r="AO406" s="415" t="s">
        <v>386</v>
      </c>
      <c r="AT406" s="134" t="s">
        <v>808</v>
      </c>
      <c r="AU406" s="133">
        <f>+SUMIFS('[1]7'!$E$162:$AH$162,'[1]7'!$E$2:$AH$2,$AT406)</f>
        <v>338997.85371302627</v>
      </c>
      <c r="AV406" s="133">
        <f>+AN406-AU406</f>
        <v>0</v>
      </c>
    </row>
    <row r="407" spans="1:48" s="129" customFormat="1" x14ac:dyDescent="0.2">
      <c r="B407" s="410"/>
      <c r="C407" s="457"/>
      <c r="D407" s="411"/>
      <c r="E407" s="198" t="s">
        <v>913</v>
      </c>
      <c r="F407" s="201">
        <v>0</v>
      </c>
      <c r="G407" s="200">
        <v>0</v>
      </c>
      <c r="H407" s="200">
        <v>0</v>
      </c>
      <c r="I407" s="200">
        <v>0</v>
      </c>
      <c r="J407" s="200">
        <v>0</v>
      </c>
      <c r="K407" s="200">
        <v>0</v>
      </c>
      <c r="L407" s="200">
        <v>0</v>
      </c>
      <c r="M407" s="200">
        <v>0</v>
      </c>
      <c r="N407" s="200">
        <v>0</v>
      </c>
      <c r="O407" s="200">
        <v>0</v>
      </c>
      <c r="P407" s="200">
        <v>0</v>
      </c>
      <c r="Q407" s="200">
        <v>0</v>
      </c>
      <c r="R407" s="200">
        <v>0</v>
      </c>
      <c r="S407" s="200">
        <v>0</v>
      </c>
      <c r="T407" s="200">
        <v>0</v>
      </c>
      <c r="U407" s="200">
        <v>0</v>
      </c>
      <c r="V407" s="200">
        <v>0</v>
      </c>
      <c r="W407" s="200">
        <v>0</v>
      </c>
      <c r="X407" s="200">
        <v>0</v>
      </c>
      <c r="Y407" s="200">
        <v>0</v>
      </c>
      <c r="Z407" s="200">
        <v>0</v>
      </c>
      <c r="AA407" s="200">
        <v>0</v>
      </c>
      <c r="AB407" s="200">
        <v>0</v>
      </c>
      <c r="AC407" s="200">
        <v>0</v>
      </c>
      <c r="AD407" s="200">
        <v>0</v>
      </c>
      <c r="AE407" s="200">
        <v>0</v>
      </c>
      <c r="AF407" s="200">
        <v>0</v>
      </c>
      <c r="AG407" s="200">
        <v>0</v>
      </c>
      <c r="AH407" s="200">
        <v>0</v>
      </c>
      <c r="AI407" s="200">
        <v>0</v>
      </c>
      <c r="AJ407" s="200">
        <v>0</v>
      </c>
      <c r="AK407" s="200">
        <v>0</v>
      </c>
      <c r="AL407" s="200">
        <v>0</v>
      </c>
      <c r="AM407" s="200">
        <v>0</v>
      </c>
      <c r="AN407" s="200">
        <f t="shared" si="4"/>
        <v>0</v>
      </c>
      <c r="AO407" s="415"/>
      <c r="AT407" s="134" t="s">
        <v>809</v>
      </c>
      <c r="AU407" s="133">
        <f>+SUMIFS('[1]7'!$E$162:$AH$162,'[1]7'!$E$2:$AH$2,$AT407)</f>
        <v>0</v>
      </c>
      <c r="AV407" s="133">
        <f t="shared" ref="AV407:AV411" si="5">+AN407-AU407</f>
        <v>0</v>
      </c>
    </row>
    <row r="408" spans="1:48" s="129" customFormat="1" x14ac:dyDescent="0.2">
      <c r="B408" s="410"/>
      <c r="C408" s="457"/>
      <c r="D408" s="411"/>
      <c r="E408" s="198" t="s">
        <v>914</v>
      </c>
      <c r="F408" s="201">
        <v>0</v>
      </c>
      <c r="G408" s="200">
        <v>0</v>
      </c>
      <c r="H408" s="200">
        <v>0</v>
      </c>
      <c r="I408" s="200">
        <v>0</v>
      </c>
      <c r="J408" s="200">
        <v>0</v>
      </c>
      <c r="K408" s="200">
        <v>0</v>
      </c>
      <c r="L408" s="200">
        <v>0</v>
      </c>
      <c r="M408" s="200">
        <v>0</v>
      </c>
      <c r="N408" s="200">
        <v>0</v>
      </c>
      <c r="O408" s="200">
        <v>0</v>
      </c>
      <c r="P408" s="200">
        <v>0</v>
      </c>
      <c r="Q408" s="200">
        <v>0</v>
      </c>
      <c r="R408" s="200">
        <v>0</v>
      </c>
      <c r="S408" s="200">
        <v>0</v>
      </c>
      <c r="T408" s="200">
        <v>0</v>
      </c>
      <c r="U408" s="200">
        <v>0</v>
      </c>
      <c r="V408" s="200">
        <v>0</v>
      </c>
      <c r="W408" s="200">
        <v>0</v>
      </c>
      <c r="X408" s="200">
        <v>0</v>
      </c>
      <c r="Y408" s="200">
        <v>0</v>
      </c>
      <c r="Z408" s="200">
        <v>0</v>
      </c>
      <c r="AA408" s="200">
        <v>0</v>
      </c>
      <c r="AB408" s="200">
        <v>0</v>
      </c>
      <c r="AC408" s="200">
        <v>0</v>
      </c>
      <c r="AD408" s="200">
        <v>0</v>
      </c>
      <c r="AE408" s="200">
        <v>0</v>
      </c>
      <c r="AF408" s="200">
        <v>0</v>
      </c>
      <c r="AG408" s="200">
        <v>0</v>
      </c>
      <c r="AH408" s="200">
        <v>0</v>
      </c>
      <c r="AI408" s="200">
        <v>0</v>
      </c>
      <c r="AJ408" s="200">
        <v>0</v>
      </c>
      <c r="AK408" s="200">
        <v>0</v>
      </c>
      <c r="AL408" s="200">
        <v>0</v>
      </c>
      <c r="AM408" s="200">
        <v>0</v>
      </c>
      <c r="AN408" s="200">
        <f t="shared" si="4"/>
        <v>0</v>
      </c>
      <c r="AO408" s="415"/>
      <c r="AT408" s="134" t="s">
        <v>810</v>
      </c>
      <c r="AU408" s="133">
        <f>+SUMIFS('[1]7'!$E$162:$AH$162,'[1]7'!$E$2:$AH$2,$AT408)</f>
        <v>0</v>
      </c>
      <c r="AV408" s="133">
        <f t="shared" si="5"/>
        <v>0</v>
      </c>
    </row>
    <row r="409" spans="1:48" s="129" customFormat="1" x14ac:dyDescent="0.2">
      <c r="B409" s="410"/>
      <c r="C409" s="457"/>
      <c r="D409" s="411"/>
      <c r="E409" s="198" t="s">
        <v>914</v>
      </c>
      <c r="F409" s="201">
        <v>0</v>
      </c>
      <c r="G409" s="200">
        <v>0</v>
      </c>
      <c r="H409" s="200">
        <v>0</v>
      </c>
      <c r="I409" s="200">
        <v>0</v>
      </c>
      <c r="J409" s="200">
        <v>0</v>
      </c>
      <c r="K409" s="200">
        <v>0</v>
      </c>
      <c r="L409" s="200">
        <v>0</v>
      </c>
      <c r="M409" s="200">
        <v>0</v>
      </c>
      <c r="N409" s="200">
        <v>0</v>
      </c>
      <c r="O409" s="200">
        <v>0</v>
      </c>
      <c r="P409" s="200">
        <v>0</v>
      </c>
      <c r="Q409" s="200">
        <v>0</v>
      </c>
      <c r="R409" s="200">
        <v>0</v>
      </c>
      <c r="S409" s="200">
        <v>0</v>
      </c>
      <c r="T409" s="200">
        <v>0</v>
      </c>
      <c r="U409" s="200">
        <v>0</v>
      </c>
      <c r="V409" s="200">
        <v>0</v>
      </c>
      <c r="W409" s="200">
        <v>0</v>
      </c>
      <c r="X409" s="200">
        <v>0</v>
      </c>
      <c r="Y409" s="200">
        <v>0</v>
      </c>
      <c r="Z409" s="200">
        <v>0</v>
      </c>
      <c r="AA409" s="200">
        <v>0</v>
      </c>
      <c r="AB409" s="200">
        <v>0</v>
      </c>
      <c r="AC409" s="200">
        <v>0</v>
      </c>
      <c r="AD409" s="200">
        <v>0</v>
      </c>
      <c r="AE409" s="200">
        <v>0</v>
      </c>
      <c r="AF409" s="200">
        <v>0</v>
      </c>
      <c r="AG409" s="200">
        <v>0</v>
      </c>
      <c r="AH409" s="200">
        <v>0</v>
      </c>
      <c r="AI409" s="200">
        <v>0</v>
      </c>
      <c r="AJ409" s="200">
        <v>0</v>
      </c>
      <c r="AK409" s="200">
        <v>0</v>
      </c>
      <c r="AL409" s="200">
        <v>0</v>
      </c>
      <c r="AM409" s="200">
        <v>0</v>
      </c>
      <c r="AN409" s="200">
        <f t="shared" si="4"/>
        <v>0</v>
      </c>
      <c r="AO409" s="415"/>
      <c r="AT409" s="134" t="s">
        <v>811</v>
      </c>
      <c r="AU409" s="133">
        <f>+SUMIFS('[1]7'!$E$162:$AH$162,'[1]7'!$E$2:$AH$2,$AT409)</f>
        <v>0</v>
      </c>
      <c r="AV409" s="133">
        <f t="shared" si="5"/>
        <v>0</v>
      </c>
    </row>
    <row r="410" spans="1:48" s="129" customFormat="1" x14ac:dyDescent="0.2">
      <c r="B410" s="410"/>
      <c r="C410" s="457"/>
      <c r="D410" s="411"/>
      <c r="E410" s="198" t="s">
        <v>914</v>
      </c>
      <c r="F410" s="201">
        <v>0</v>
      </c>
      <c r="G410" s="200">
        <v>0</v>
      </c>
      <c r="H410" s="200">
        <v>0</v>
      </c>
      <c r="I410" s="200">
        <v>0</v>
      </c>
      <c r="J410" s="200">
        <v>0</v>
      </c>
      <c r="K410" s="200">
        <v>0</v>
      </c>
      <c r="L410" s="200">
        <v>0</v>
      </c>
      <c r="M410" s="200">
        <v>0</v>
      </c>
      <c r="N410" s="200">
        <v>0</v>
      </c>
      <c r="O410" s="200">
        <v>0</v>
      </c>
      <c r="P410" s="200">
        <v>0</v>
      </c>
      <c r="Q410" s="200">
        <v>0</v>
      </c>
      <c r="R410" s="200">
        <v>0</v>
      </c>
      <c r="S410" s="200">
        <v>0</v>
      </c>
      <c r="T410" s="200">
        <v>0</v>
      </c>
      <c r="U410" s="200">
        <v>0</v>
      </c>
      <c r="V410" s="200">
        <v>0</v>
      </c>
      <c r="W410" s="200">
        <v>0</v>
      </c>
      <c r="X410" s="200">
        <v>0</v>
      </c>
      <c r="Y410" s="200">
        <v>0</v>
      </c>
      <c r="Z410" s="200">
        <v>0</v>
      </c>
      <c r="AA410" s="200">
        <v>0</v>
      </c>
      <c r="AB410" s="200">
        <v>0</v>
      </c>
      <c r="AC410" s="200">
        <v>0</v>
      </c>
      <c r="AD410" s="200">
        <v>0</v>
      </c>
      <c r="AE410" s="200">
        <v>0</v>
      </c>
      <c r="AF410" s="200">
        <v>0</v>
      </c>
      <c r="AG410" s="200">
        <v>0</v>
      </c>
      <c r="AH410" s="200">
        <v>0</v>
      </c>
      <c r="AI410" s="200">
        <v>0</v>
      </c>
      <c r="AJ410" s="200">
        <v>0</v>
      </c>
      <c r="AK410" s="200">
        <v>0</v>
      </c>
      <c r="AL410" s="200">
        <v>0</v>
      </c>
      <c r="AM410" s="200">
        <v>0</v>
      </c>
      <c r="AN410" s="200">
        <f t="shared" si="4"/>
        <v>0</v>
      </c>
      <c r="AO410" s="415"/>
      <c r="AT410" s="134" t="s">
        <v>812</v>
      </c>
      <c r="AU410" s="133">
        <f>+SUMIFS('[1]7'!$E$162:$AH$162,'[1]7'!$E$2:$AH$2,$AT410)</f>
        <v>0</v>
      </c>
      <c r="AV410" s="133">
        <f t="shared" si="5"/>
        <v>0</v>
      </c>
    </row>
    <row r="411" spans="1:48" s="129" customFormat="1" x14ac:dyDescent="0.2">
      <c r="B411" s="410"/>
      <c r="C411" s="457"/>
      <c r="D411" s="412"/>
      <c r="E411" s="198" t="s">
        <v>914</v>
      </c>
      <c r="F411" s="201">
        <v>0</v>
      </c>
      <c r="G411" s="200">
        <v>0</v>
      </c>
      <c r="H411" s="200">
        <v>0</v>
      </c>
      <c r="I411" s="200">
        <v>0</v>
      </c>
      <c r="J411" s="200">
        <v>0</v>
      </c>
      <c r="K411" s="200">
        <v>0</v>
      </c>
      <c r="L411" s="200">
        <v>0</v>
      </c>
      <c r="M411" s="200">
        <v>0</v>
      </c>
      <c r="N411" s="200">
        <v>0</v>
      </c>
      <c r="O411" s="200">
        <v>0</v>
      </c>
      <c r="P411" s="200">
        <v>0</v>
      </c>
      <c r="Q411" s="200">
        <v>0</v>
      </c>
      <c r="R411" s="200">
        <v>0</v>
      </c>
      <c r="S411" s="200">
        <v>0</v>
      </c>
      <c r="T411" s="200">
        <v>0</v>
      </c>
      <c r="U411" s="200">
        <v>0</v>
      </c>
      <c r="V411" s="200">
        <v>0</v>
      </c>
      <c r="W411" s="200">
        <v>0</v>
      </c>
      <c r="X411" s="200">
        <v>0</v>
      </c>
      <c r="Y411" s="200">
        <v>0</v>
      </c>
      <c r="Z411" s="200">
        <v>0</v>
      </c>
      <c r="AA411" s="200">
        <v>0</v>
      </c>
      <c r="AB411" s="200">
        <v>0</v>
      </c>
      <c r="AC411" s="200">
        <v>0</v>
      </c>
      <c r="AD411" s="200">
        <v>0</v>
      </c>
      <c r="AE411" s="200">
        <v>0</v>
      </c>
      <c r="AF411" s="200">
        <v>0</v>
      </c>
      <c r="AG411" s="200">
        <v>0</v>
      </c>
      <c r="AH411" s="200">
        <v>0</v>
      </c>
      <c r="AI411" s="200">
        <v>0</v>
      </c>
      <c r="AJ411" s="200">
        <v>0</v>
      </c>
      <c r="AK411" s="200">
        <v>0</v>
      </c>
      <c r="AL411" s="200">
        <v>0</v>
      </c>
      <c r="AM411" s="200">
        <v>0</v>
      </c>
      <c r="AN411" s="200">
        <f t="shared" si="4"/>
        <v>0</v>
      </c>
      <c r="AO411" s="415"/>
      <c r="AT411" s="134" t="s">
        <v>813</v>
      </c>
      <c r="AU411" s="133">
        <f>+SUMIFS('[1]7'!$E$162:$AH$162,'[1]7'!$E$2:$AH$2,$AT411)</f>
        <v>0</v>
      </c>
      <c r="AV411" s="133">
        <f t="shared" si="5"/>
        <v>0</v>
      </c>
    </row>
    <row r="412" spans="1:48" x14ac:dyDescent="0.2">
      <c r="B412" s="416" t="s">
        <v>384</v>
      </c>
      <c r="C412" s="436" t="s">
        <v>729</v>
      </c>
      <c r="D412" s="68" t="s">
        <v>246</v>
      </c>
      <c r="E412" s="149" t="s">
        <v>329</v>
      </c>
      <c r="F412" s="439">
        <v>0</v>
      </c>
      <c r="G412" s="98"/>
      <c r="H412" s="106" t="s">
        <v>22</v>
      </c>
      <c r="I412" s="106" t="s">
        <v>22</v>
      </c>
      <c r="J412" s="106" t="s">
        <v>22</v>
      </c>
      <c r="K412" s="106" t="s">
        <v>22</v>
      </c>
      <c r="L412" s="106" t="s">
        <v>22</v>
      </c>
      <c r="M412" s="102"/>
      <c r="N412" s="102"/>
      <c r="O412" s="102"/>
      <c r="P412" s="102"/>
      <c r="Q412" s="102"/>
      <c r="R412" s="102"/>
      <c r="S412" s="102"/>
      <c r="T412" s="102"/>
      <c r="U412" s="102"/>
      <c r="V412" s="102"/>
      <c r="W412" s="102"/>
      <c r="X412" s="102"/>
      <c r="Y412" s="102"/>
      <c r="Z412" s="102"/>
      <c r="AA412" s="102"/>
      <c r="AB412" s="102"/>
      <c r="AC412" s="102"/>
      <c r="AD412" s="102"/>
      <c r="AE412" s="102"/>
      <c r="AF412" s="102"/>
      <c r="AG412" s="102"/>
      <c r="AH412" s="102"/>
      <c r="AI412" s="102"/>
      <c r="AJ412" s="102"/>
      <c r="AK412" s="102"/>
      <c r="AL412" s="102"/>
      <c r="AM412" s="102"/>
      <c r="AN412" s="88"/>
      <c r="AO412" s="444" t="s">
        <v>373</v>
      </c>
      <c r="AU412" s="102"/>
      <c r="AV412" s="102"/>
    </row>
    <row r="413" spans="1:48" x14ac:dyDescent="0.2">
      <c r="B413" s="417"/>
      <c r="C413" s="437"/>
      <c r="D413" s="150" t="s">
        <v>248</v>
      </c>
      <c r="E413" s="151" t="s">
        <v>329</v>
      </c>
      <c r="F413" s="440"/>
      <c r="G413" s="99">
        <v>0</v>
      </c>
      <c r="H413" s="107">
        <v>0</v>
      </c>
      <c r="I413" s="107">
        <v>0</v>
      </c>
      <c r="J413" s="107">
        <v>0</v>
      </c>
      <c r="K413" s="107" t="s">
        <v>22</v>
      </c>
      <c r="L413" s="107" t="s">
        <v>22</v>
      </c>
      <c r="M413" s="96">
        <v>0</v>
      </c>
      <c r="N413" s="96">
        <v>0</v>
      </c>
      <c r="O413" s="96">
        <v>0</v>
      </c>
      <c r="P413" s="96">
        <v>0</v>
      </c>
      <c r="Q413" s="96">
        <v>0</v>
      </c>
      <c r="R413" s="96">
        <v>0</v>
      </c>
      <c r="S413" s="96">
        <v>0</v>
      </c>
      <c r="T413" s="96">
        <v>0</v>
      </c>
      <c r="U413" s="96">
        <v>0</v>
      </c>
      <c r="V413" s="96">
        <v>0</v>
      </c>
      <c r="W413" s="96">
        <v>0</v>
      </c>
      <c r="X413" s="96">
        <v>0</v>
      </c>
      <c r="Y413" s="96">
        <v>0</v>
      </c>
      <c r="Z413" s="96">
        <v>0</v>
      </c>
      <c r="AA413" s="96">
        <v>0</v>
      </c>
      <c r="AB413" s="96">
        <v>0</v>
      </c>
      <c r="AC413" s="96">
        <v>0</v>
      </c>
      <c r="AD413" s="96">
        <v>0</v>
      </c>
      <c r="AE413" s="96">
        <v>0</v>
      </c>
      <c r="AF413" s="96">
        <v>0</v>
      </c>
      <c r="AG413" s="96">
        <v>0</v>
      </c>
      <c r="AH413" s="96">
        <v>0</v>
      </c>
      <c r="AI413" s="96">
        <v>0</v>
      </c>
      <c r="AJ413" s="96">
        <v>0</v>
      </c>
      <c r="AK413" s="96">
        <v>0</v>
      </c>
      <c r="AL413" s="96">
        <v>0</v>
      </c>
      <c r="AM413" s="96">
        <v>0</v>
      </c>
      <c r="AN413" s="89">
        <f>SUM(G413:AM413)</f>
        <v>0</v>
      </c>
      <c r="AO413" s="389"/>
      <c r="AU413" s="96">
        <f>+'[2]4'!D94*1000</f>
        <v>0</v>
      </c>
      <c r="AV413" s="96">
        <f>AN413-AU413</f>
        <v>0</v>
      </c>
    </row>
    <row r="414" spans="1:48" x14ac:dyDescent="0.2">
      <c r="B414" s="417"/>
      <c r="C414" s="437"/>
      <c r="D414" s="150" t="s">
        <v>250</v>
      </c>
      <c r="E414" s="151" t="s">
        <v>329</v>
      </c>
      <c r="F414" s="440"/>
      <c r="G414" s="99">
        <v>0</v>
      </c>
      <c r="H414" s="107">
        <v>0</v>
      </c>
      <c r="I414" s="107">
        <v>0</v>
      </c>
      <c r="J414" s="107">
        <v>0</v>
      </c>
      <c r="K414" s="107" t="s">
        <v>22</v>
      </c>
      <c r="L414" s="107" t="s">
        <v>22</v>
      </c>
      <c r="M414" s="96">
        <v>0</v>
      </c>
      <c r="N414" s="96">
        <v>0</v>
      </c>
      <c r="O414" s="96">
        <v>0</v>
      </c>
      <c r="P414" s="96">
        <v>0</v>
      </c>
      <c r="Q414" s="96">
        <v>0</v>
      </c>
      <c r="R414" s="96">
        <v>0</v>
      </c>
      <c r="S414" s="96">
        <v>0</v>
      </c>
      <c r="T414" s="96">
        <v>0</v>
      </c>
      <c r="U414" s="96">
        <v>0</v>
      </c>
      <c r="V414" s="96">
        <v>0</v>
      </c>
      <c r="W414" s="96">
        <v>0</v>
      </c>
      <c r="X414" s="96">
        <v>0</v>
      </c>
      <c r="Y414" s="96">
        <v>0</v>
      </c>
      <c r="Z414" s="96">
        <v>0</v>
      </c>
      <c r="AA414" s="96">
        <v>0</v>
      </c>
      <c r="AB414" s="96">
        <v>0</v>
      </c>
      <c r="AC414" s="96">
        <v>0</v>
      </c>
      <c r="AD414" s="96">
        <v>0</v>
      </c>
      <c r="AE414" s="96">
        <v>0</v>
      </c>
      <c r="AF414" s="96">
        <v>0</v>
      </c>
      <c r="AG414" s="96">
        <v>0</v>
      </c>
      <c r="AH414" s="96">
        <v>0</v>
      </c>
      <c r="AI414" s="96">
        <v>0</v>
      </c>
      <c r="AJ414" s="96">
        <v>0</v>
      </c>
      <c r="AK414" s="96">
        <v>0</v>
      </c>
      <c r="AL414" s="96">
        <v>0</v>
      </c>
      <c r="AM414" s="96">
        <v>0</v>
      </c>
      <c r="AN414" s="89">
        <f>SUM(G414:AM414)</f>
        <v>0</v>
      </c>
      <c r="AO414" s="389"/>
      <c r="AU414" s="96">
        <f>+'[2]4'!D95*1000</f>
        <v>0</v>
      </c>
      <c r="AV414" s="96">
        <f>AN414-AU414</f>
        <v>0</v>
      </c>
    </row>
    <row r="415" spans="1:48" ht="11.25" customHeight="1" x14ac:dyDescent="0.2">
      <c r="B415" s="417"/>
      <c r="C415" s="437"/>
      <c r="D415" s="68" t="s">
        <v>258</v>
      </c>
      <c r="E415" s="149" t="s">
        <v>329</v>
      </c>
      <c r="F415" s="440"/>
      <c r="G415" s="98"/>
      <c r="H415" s="106" t="s">
        <v>22</v>
      </c>
      <c r="I415" s="106" t="s">
        <v>22</v>
      </c>
      <c r="J415" s="106" t="s">
        <v>22</v>
      </c>
      <c r="K415" s="106" t="s">
        <v>22</v>
      </c>
      <c r="L415" s="106" t="s">
        <v>22</v>
      </c>
      <c r="M415" s="102"/>
      <c r="N415" s="102"/>
      <c r="O415" s="102"/>
      <c r="P415" s="102"/>
      <c r="Q415" s="102"/>
      <c r="R415" s="102"/>
      <c r="S415" s="102"/>
      <c r="T415" s="102"/>
      <c r="U415" s="102"/>
      <c r="V415" s="102"/>
      <c r="W415" s="102"/>
      <c r="X415" s="102"/>
      <c r="Y415" s="102"/>
      <c r="Z415" s="102"/>
      <c r="AA415" s="102"/>
      <c r="AB415" s="102"/>
      <c r="AC415" s="102"/>
      <c r="AD415" s="102"/>
      <c r="AE415" s="102"/>
      <c r="AF415" s="102"/>
      <c r="AG415" s="102"/>
      <c r="AH415" s="102"/>
      <c r="AI415" s="102"/>
      <c r="AJ415" s="102"/>
      <c r="AK415" s="102"/>
      <c r="AL415" s="102"/>
      <c r="AM415" s="102"/>
      <c r="AN415" s="88"/>
      <c r="AO415" s="389"/>
      <c r="AU415" s="102"/>
      <c r="AV415" s="102"/>
    </row>
    <row r="416" spans="1:48" ht="11.25" customHeight="1" x14ac:dyDescent="0.2">
      <c r="B416" s="417"/>
      <c r="C416" s="437"/>
      <c r="D416" s="150" t="s">
        <v>260</v>
      </c>
      <c r="E416" s="151" t="s">
        <v>329</v>
      </c>
      <c r="F416" s="440"/>
      <c r="G416" s="99">
        <v>0</v>
      </c>
      <c r="H416" s="107">
        <v>0</v>
      </c>
      <c r="I416" s="107">
        <v>0</v>
      </c>
      <c r="J416" s="107">
        <v>0</v>
      </c>
      <c r="K416" s="107" t="s">
        <v>22</v>
      </c>
      <c r="L416" s="107" t="s">
        <v>22</v>
      </c>
      <c r="M416" s="96">
        <v>0</v>
      </c>
      <c r="N416" s="96">
        <v>0</v>
      </c>
      <c r="O416" s="96">
        <v>0</v>
      </c>
      <c r="P416" s="96">
        <v>0</v>
      </c>
      <c r="Q416" s="96">
        <v>0</v>
      </c>
      <c r="R416" s="96">
        <v>0</v>
      </c>
      <c r="S416" s="96">
        <v>0</v>
      </c>
      <c r="T416" s="96">
        <v>0</v>
      </c>
      <c r="U416" s="96">
        <v>0</v>
      </c>
      <c r="V416" s="96">
        <v>0</v>
      </c>
      <c r="W416" s="96">
        <v>0</v>
      </c>
      <c r="X416" s="96">
        <v>0</v>
      </c>
      <c r="Y416" s="96">
        <v>0</v>
      </c>
      <c r="Z416" s="96">
        <v>0</v>
      </c>
      <c r="AA416" s="96">
        <v>0</v>
      </c>
      <c r="AB416" s="96">
        <v>0</v>
      </c>
      <c r="AC416" s="96">
        <v>0</v>
      </c>
      <c r="AD416" s="96">
        <v>0</v>
      </c>
      <c r="AE416" s="96">
        <v>0</v>
      </c>
      <c r="AF416" s="96">
        <v>0</v>
      </c>
      <c r="AG416" s="96">
        <v>0</v>
      </c>
      <c r="AH416" s="96">
        <v>0</v>
      </c>
      <c r="AI416" s="96">
        <v>0</v>
      </c>
      <c r="AJ416" s="96">
        <v>0</v>
      </c>
      <c r="AK416" s="96">
        <v>0</v>
      </c>
      <c r="AL416" s="96">
        <v>0</v>
      </c>
      <c r="AM416" s="96">
        <v>0</v>
      </c>
      <c r="AN416" s="89">
        <f>SUM(G416:AM416)</f>
        <v>0</v>
      </c>
      <c r="AO416" s="389"/>
      <c r="AU416" s="96">
        <f>+'[2]4'!D97*1000</f>
        <v>0</v>
      </c>
      <c r="AV416" s="96">
        <f>AN416-AU416</f>
        <v>0</v>
      </c>
    </row>
    <row r="417" spans="2:48" ht="11.25" customHeight="1" x14ac:dyDescent="0.2">
      <c r="B417" s="417"/>
      <c r="C417" s="437"/>
      <c r="D417" s="150" t="s">
        <v>262</v>
      </c>
      <c r="E417" s="151" t="s">
        <v>329</v>
      </c>
      <c r="F417" s="440"/>
      <c r="G417" s="99">
        <v>0</v>
      </c>
      <c r="H417" s="107">
        <v>0</v>
      </c>
      <c r="I417" s="107">
        <v>0</v>
      </c>
      <c r="J417" s="107">
        <v>0</v>
      </c>
      <c r="K417" s="107" t="s">
        <v>22</v>
      </c>
      <c r="L417" s="107" t="s">
        <v>22</v>
      </c>
      <c r="M417" s="96">
        <v>0</v>
      </c>
      <c r="N417" s="96">
        <v>0</v>
      </c>
      <c r="O417" s="96">
        <v>0</v>
      </c>
      <c r="P417" s="96">
        <v>0</v>
      </c>
      <c r="Q417" s="96">
        <v>0</v>
      </c>
      <c r="R417" s="96">
        <v>0</v>
      </c>
      <c r="S417" s="96">
        <v>0</v>
      </c>
      <c r="T417" s="96">
        <v>0</v>
      </c>
      <c r="U417" s="96">
        <v>0</v>
      </c>
      <c r="V417" s="96">
        <v>0</v>
      </c>
      <c r="W417" s="96">
        <v>0</v>
      </c>
      <c r="X417" s="96">
        <v>0</v>
      </c>
      <c r="Y417" s="96">
        <v>0</v>
      </c>
      <c r="Z417" s="96">
        <v>0</v>
      </c>
      <c r="AA417" s="96">
        <v>0</v>
      </c>
      <c r="AB417" s="96">
        <v>0</v>
      </c>
      <c r="AC417" s="96">
        <v>0</v>
      </c>
      <c r="AD417" s="96">
        <v>0</v>
      </c>
      <c r="AE417" s="96">
        <v>0</v>
      </c>
      <c r="AF417" s="96">
        <v>0</v>
      </c>
      <c r="AG417" s="96">
        <v>0</v>
      </c>
      <c r="AH417" s="96">
        <v>0</v>
      </c>
      <c r="AI417" s="96">
        <v>0</v>
      </c>
      <c r="AJ417" s="96">
        <v>0</v>
      </c>
      <c r="AK417" s="96">
        <v>0</v>
      </c>
      <c r="AL417" s="96">
        <v>0</v>
      </c>
      <c r="AM417" s="96">
        <v>0</v>
      </c>
      <c r="AN417" s="89">
        <f>SUM(G417:AM417)</f>
        <v>0</v>
      </c>
      <c r="AO417" s="389"/>
      <c r="AU417" s="96">
        <f>+'[2]4'!D98*1000</f>
        <v>0</v>
      </c>
      <c r="AV417" s="96">
        <f>AN417-AU417</f>
        <v>0</v>
      </c>
    </row>
    <row r="418" spans="2:48" ht="11.25" customHeight="1" x14ac:dyDescent="0.2">
      <c r="B418" s="417"/>
      <c r="C418" s="437"/>
      <c r="D418" s="68" t="s">
        <v>264</v>
      </c>
      <c r="E418" s="149" t="s">
        <v>329</v>
      </c>
      <c r="F418" s="440"/>
      <c r="G418" s="98"/>
      <c r="H418" s="106" t="s">
        <v>22</v>
      </c>
      <c r="I418" s="106" t="s">
        <v>22</v>
      </c>
      <c r="J418" s="106" t="s">
        <v>22</v>
      </c>
      <c r="K418" s="106" t="s">
        <v>22</v>
      </c>
      <c r="L418" s="106" t="s">
        <v>22</v>
      </c>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88"/>
      <c r="AO418" s="389"/>
      <c r="AU418" s="102"/>
      <c r="AV418" s="102"/>
    </row>
    <row r="419" spans="2:48" ht="11.25" customHeight="1" x14ac:dyDescent="0.2">
      <c r="B419" s="417"/>
      <c r="C419" s="437"/>
      <c r="D419" s="150" t="s">
        <v>554</v>
      </c>
      <c r="E419" s="151" t="s">
        <v>329</v>
      </c>
      <c r="F419" s="440"/>
      <c r="G419" s="99">
        <v>0</v>
      </c>
      <c r="H419" s="107">
        <v>0</v>
      </c>
      <c r="I419" s="107">
        <v>0</v>
      </c>
      <c r="J419" s="107">
        <v>0</v>
      </c>
      <c r="K419" s="107" t="s">
        <v>22</v>
      </c>
      <c r="L419" s="107" t="s">
        <v>22</v>
      </c>
      <c r="M419" s="96">
        <v>0</v>
      </c>
      <c r="N419" s="96">
        <v>0</v>
      </c>
      <c r="O419" s="96">
        <v>0</v>
      </c>
      <c r="P419" s="96">
        <v>0</v>
      </c>
      <c r="Q419" s="96">
        <v>0</v>
      </c>
      <c r="R419" s="96">
        <v>0</v>
      </c>
      <c r="S419" s="96">
        <v>0</v>
      </c>
      <c r="T419" s="96">
        <v>0</v>
      </c>
      <c r="U419" s="96">
        <v>0</v>
      </c>
      <c r="V419" s="96">
        <v>0</v>
      </c>
      <c r="W419" s="96">
        <v>0</v>
      </c>
      <c r="X419" s="96">
        <v>0</v>
      </c>
      <c r="Y419" s="96">
        <v>0</v>
      </c>
      <c r="Z419" s="96">
        <v>0</v>
      </c>
      <c r="AA419" s="96">
        <v>0</v>
      </c>
      <c r="AB419" s="96">
        <v>0</v>
      </c>
      <c r="AC419" s="96">
        <v>0</v>
      </c>
      <c r="AD419" s="96">
        <v>0</v>
      </c>
      <c r="AE419" s="96">
        <v>0</v>
      </c>
      <c r="AF419" s="96">
        <v>0</v>
      </c>
      <c r="AG419" s="96">
        <v>0</v>
      </c>
      <c r="AH419" s="96">
        <v>0</v>
      </c>
      <c r="AI419" s="96">
        <v>0</v>
      </c>
      <c r="AJ419" s="96">
        <v>0</v>
      </c>
      <c r="AK419" s="96">
        <v>0</v>
      </c>
      <c r="AL419" s="96">
        <v>0</v>
      </c>
      <c r="AM419" s="96">
        <v>0</v>
      </c>
      <c r="AN419" s="89">
        <f>SUM(G419:AM419)</f>
        <v>0</v>
      </c>
      <c r="AO419" s="389"/>
      <c r="AU419" s="96">
        <f>+'[2]4'!D100*1000</f>
        <v>0</v>
      </c>
      <c r="AV419" s="96">
        <f>AN419-AU419</f>
        <v>0</v>
      </c>
    </row>
    <row r="420" spans="2:48" ht="11.25" customHeight="1" x14ac:dyDescent="0.2">
      <c r="B420" s="417"/>
      <c r="C420" s="437"/>
      <c r="D420" s="68" t="s">
        <v>267</v>
      </c>
      <c r="E420" s="149" t="s">
        <v>329</v>
      </c>
      <c r="F420" s="440"/>
      <c r="G420" s="98"/>
      <c r="H420" s="106" t="s">
        <v>22</v>
      </c>
      <c r="I420" s="106" t="s">
        <v>22</v>
      </c>
      <c r="J420" s="106" t="s">
        <v>22</v>
      </c>
      <c r="K420" s="106" t="s">
        <v>22</v>
      </c>
      <c r="L420" s="106" t="s">
        <v>22</v>
      </c>
      <c r="M420" s="102"/>
      <c r="N420" s="102"/>
      <c r="O420" s="102"/>
      <c r="P420" s="102"/>
      <c r="Q420" s="102"/>
      <c r="R420" s="102"/>
      <c r="S420" s="102"/>
      <c r="T420" s="102"/>
      <c r="U420" s="102"/>
      <c r="V420" s="102"/>
      <c r="W420" s="102"/>
      <c r="X420" s="102"/>
      <c r="Y420" s="102"/>
      <c r="Z420" s="102"/>
      <c r="AA420" s="102"/>
      <c r="AB420" s="102"/>
      <c r="AC420" s="102"/>
      <c r="AD420" s="102"/>
      <c r="AE420" s="102"/>
      <c r="AF420" s="102"/>
      <c r="AG420" s="102"/>
      <c r="AH420" s="102"/>
      <c r="AI420" s="102"/>
      <c r="AJ420" s="102"/>
      <c r="AK420" s="102"/>
      <c r="AL420" s="102"/>
      <c r="AM420" s="102"/>
      <c r="AN420" s="88"/>
      <c r="AO420" s="389"/>
      <c r="AU420" s="102"/>
      <c r="AV420" s="102"/>
    </row>
    <row r="421" spans="2:48" ht="11.25" customHeight="1" x14ac:dyDescent="0.2">
      <c r="B421" s="417"/>
      <c r="C421" s="437"/>
      <c r="D421" s="150" t="s">
        <v>269</v>
      </c>
      <c r="E421" s="151" t="s">
        <v>329</v>
      </c>
      <c r="F421" s="440"/>
      <c r="G421" s="99">
        <v>0</v>
      </c>
      <c r="H421" s="107">
        <v>0</v>
      </c>
      <c r="I421" s="107">
        <v>0</v>
      </c>
      <c r="J421" s="107">
        <v>0</v>
      </c>
      <c r="K421" s="107" t="s">
        <v>22</v>
      </c>
      <c r="L421" s="107" t="s">
        <v>22</v>
      </c>
      <c r="M421" s="96">
        <v>0</v>
      </c>
      <c r="N421" s="96">
        <v>0</v>
      </c>
      <c r="O421" s="96">
        <v>0</v>
      </c>
      <c r="P421" s="96">
        <v>0</v>
      </c>
      <c r="Q421" s="96">
        <v>0</v>
      </c>
      <c r="R421" s="96">
        <v>0</v>
      </c>
      <c r="S421" s="96">
        <v>0</v>
      </c>
      <c r="T421" s="96">
        <v>0</v>
      </c>
      <c r="U421" s="96">
        <v>0</v>
      </c>
      <c r="V421" s="96">
        <v>0</v>
      </c>
      <c r="W421" s="96">
        <v>0</v>
      </c>
      <c r="X421" s="96">
        <v>0</v>
      </c>
      <c r="Y421" s="96">
        <v>0</v>
      </c>
      <c r="Z421" s="96">
        <v>0</v>
      </c>
      <c r="AA421" s="96">
        <v>0</v>
      </c>
      <c r="AB421" s="96">
        <v>0</v>
      </c>
      <c r="AC421" s="96">
        <v>0</v>
      </c>
      <c r="AD421" s="96">
        <v>0</v>
      </c>
      <c r="AE421" s="96">
        <v>0</v>
      </c>
      <c r="AF421" s="96">
        <v>0</v>
      </c>
      <c r="AG421" s="96">
        <v>0</v>
      </c>
      <c r="AH421" s="96">
        <v>0</v>
      </c>
      <c r="AI421" s="96">
        <v>0</v>
      </c>
      <c r="AJ421" s="96">
        <v>0</v>
      </c>
      <c r="AK421" s="96">
        <v>0</v>
      </c>
      <c r="AL421" s="96">
        <v>0</v>
      </c>
      <c r="AM421" s="96">
        <v>0</v>
      </c>
      <c r="AN421" s="89">
        <f t="shared" ref="AN421:AN426" si="6">SUM(G421:AM421)</f>
        <v>0</v>
      </c>
      <c r="AO421" s="389"/>
      <c r="AU421" s="96">
        <f>+'[2]4'!D102*1000</f>
        <v>0</v>
      </c>
      <c r="AV421" s="96">
        <f t="shared" ref="AV421:AV426" si="7">AN421-AU421</f>
        <v>0</v>
      </c>
    </row>
    <row r="422" spans="2:48" ht="11.25" customHeight="1" x14ac:dyDescent="0.2">
      <c r="B422" s="417"/>
      <c r="C422" s="437"/>
      <c r="D422" s="150" t="s">
        <v>271</v>
      </c>
      <c r="E422" s="151" t="s">
        <v>329</v>
      </c>
      <c r="F422" s="440"/>
      <c r="G422" s="99">
        <v>0</v>
      </c>
      <c r="H422" s="107">
        <v>0</v>
      </c>
      <c r="I422" s="107">
        <v>0</v>
      </c>
      <c r="J422" s="107">
        <v>0</v>
      </c>
      <c r="K422" s="107" t="s">
        <v>22</v>
      </c>
      <c r="L422" s="107" t="s">
        <v>22</v>
      </c>
      <c r="M422" s="96">
        <v>0</v>
      </c>
      <c r="N422" s="96">
        <v>0</v>
      </c>
      <c r="O422" s="96">
        <v>0</v>
      </c>
      <c r="P422" s="96">
        <v>0</v>
      </c>
      <c r="Q422" s="96">
        <v>0</v>
      </c>
      <c r="R422" s="96">
        <v>0</v>
      </c>
      <c r="S422" s="96">
        <v>0</v>
      </c>
      <c r="T422" s="96">
        <v>0</v>
      </c>
      <c r="U422" s="96">
        <v>0</v>
      </c>
      <c r="V422" s="96">
        <v>0</v>
      </c>
      <c r="W422" s="96">
        <v>0</v>
      </c>
      <c r="X422" s="96">
        <v>0</v>
      </c>
      <c r="Y422" s="96">
        <v>0</v>
      </c>
      <c r="Z422" s="96">
        <v>0</v>
      </c>
      <c r="AA422" s="96">
        <v>0</v>
      </c>
      <c r="AB422" s="96">
        <v>0</v>
      </c>
      <c r="AC422" s="96">
        <v>0</v>
      </c>
      <c r="AD422" s="96">
        <v>0</v>
      </c>
      <c r="AE422" s="96">
        <v>0</v>
      </c>
      <c r="AF422" s="96">
        <v>0</v>
      </c>
      <c r="AG422" s="96">
        <v>0</v>
      </c>
      <c r="AH422" s="96">
        <v>0</v>
      </c>
      <c r="AI422" s="96">
        <v>0</v>
      </c>
      <c r="AJ422" s="96">
        <v>0</v>
      </c>
      <c r="AK422" s="96">
        <v>0</v>
      </c>
      <c r="AL422" s="96">
        <v>0</v>
      </c>
      <c r="AM422" s="96">
        <v>0</v>
      </c>
      <c r="AN422" s="89">
        <f t="shared" si="6"/>
        <v>0</v>
      </c>
      <c r="AO422" s="389"/>
      <c r="AU422" s="96">
        <f>+'[2]4'!D103*1000</f>
        <v>0</v>
      </c>
      <c r="AV422" s="96">
        <f t="shared" si="7"/>
        <v>0</v>
      </c>
    </row>
    <row r="423" spans="2:48" ht="11.25" customHeight="1" x14ac:dyDescent="0.2">
      <c r="B423" s="417"/>
      <c r="C423" s="437"/>
      <c r="D423" s="150" t="s">
        <v>555</v>
      </c>
      <c r="E423" s="151" t="s">
        <v>329</v>
      </c>
      <c r="F423" s="440"/>
      <c r="G423" s="99">
        <v>0</v>
      </c>
      <c r="H423" s="107">
        <v>0</v>
      </c>
      <c r="I423" s="107">
        <v>0</v>
      </c>
      <c r="J423" s="107">
        <v>0</v>
      </c>
      <c r="K423" s="107" t="s">
        <v>22</v>
      </c>
      <c r="L423" s="107" t="s">
        <v>22</v>
      </c>
      <c r="M423" s="96">
        <v>0</v>
      </c>
      <c r="N423" s="96">
        <v>0</v>
      </c>
      <c r="O423" s="96">
        <v>0</v>
      </c>
      <c r="P423" s="96">
        <v>0</v>
      </c>
      <c r="Q423" s="96">
        <v>0</v>
      </c>
      <c r="R423" s="96">
        <v>0</v>
      </c>
      <c r="S423" s="96">
        <v>0</v>
      </c>
      <c r="T423" s="96">
        <v>0</v>
      </c>
      <c r="U423" s="96">
        <v>0</v>
      </c>
      <c r="V423" s="96">
        <v>0</v>
      </c>
      <c r="W423" s="96">
        <v>0</v>
      </c>
      <c r="X423" s="96">
        <v>0</v>
      </c>
      <c r="Y423" s="96">
        <v>0</v>
      </c>
      <c r="Z423" s="96">
        <v>0</v>
      </c>
      <c r="AA423" s="96">
        <v>0</v>
      </c>
      <c r="AB423" s="96">
        <v>0</v>
      </c>
      <c r="AC423" s="96">
        <v>0</v>
      </c>
      <c r="AD423" s="96">
        <v>0</v>
      </c>
      <c r="AE423" s="96">
        <v>0</v>
      </c>
      <c r="AF423" s="96">
        <v>0</v>
      </c>
      <c r="AG423" s="96">
        <v>0</v>
      </c>
      <c r="AH423" s="96">
        <v>0</v>
      </c>
      <c r="AI423" s="96">
        <v>0</v>
      </c>
      <c r="AJ423" s="96">
        <v>0</v>
      </c>
      <c r="AK423" s="96">
        <v>0</v>
      </c>
      <c r="AL423" s="96">
        <v>0</v>
      </c>
      <c r="AM423" s="96">
        <v>0</v>
      </c>
      <c r="AN423" s="89">
        <f t="shared" si="6"/>
        <v>0</v>
      </c>
      <c r="AO423" s="389"/>
      <c r="AU423" s="96">
        <f>+'[2]4'!D104*1000</f>
        <v>0</v>
      </c>
      <c r="AV423" s="96">
        <f t="shared" si="7"/>
        <v>0</v>
      </c>
    </row>
    <row r="424" spans="2:48" ht="11.25" customHeight="1" x14ac:dyDescent="0.2">
      <c r="B424" s="417"/>
      <c r="C424" s="437"/>
      <c r="D424" s="150" t="s">
        <v>556</v>
      </c>
      <c r="E424" s="151" t="s">
        <v>329</v>
      </c>
      <c r="F424" s="440"/>
      <c r="G424" s="99">
        <v>0</v>
      </c>
      <c r="H424" s="107">
        <v>0</v>
      </c>
      <c r="I424" s="107">
        <v>0</v>
      </c>
      <c r="J424" s="107">
        <v>0</v>
      </c>
      <c r="K424" s="107" t="s">
        <v>22</v>
      </c>
      <c r="L424" s="107" t="s">
        <v>22</v>
      </c>
      <c r="M424" s="96">
        <v>0</v>
      </c>
      <c r="N424" s="96">
        <v>0</v>
      </c>
      <c r="O424" s="96">
        <v>0</v>
      </c>
      <c r="P424" s="96">
        <v>0</v>
      </c>
      <c r="Q424" s="96">
        <v>0</v>
      </c>
      <c r="R424" s="96">
        <v>0</v>
      </c>
      <c r="S424" s="96">
        <v>0</v>
      </c>
      <c r="T424" s="96">
        <v>0</v>
      </c>
      <c r="U424" s="96">
        <v>0</v>
      </c>
      <c r="V424" s="96">
        <v>0</v>
      </c>
      <c r="W424" s="96">
        <v>0</v>
      </c>
      <c r="X424" s="96">
        <v>0</v>
      </c>
      <c r="Y424" s="96">
        <v>0</v>
      </c>
      <c r="Z424" s="96">
        <v>0</v>
      </c>
      <c r="AA424" s="96">
        <v>0</v>
      </c>
      <c r="AB424" s="96">
        <v>0</v>
      </c>
      <c r="AC424" s="96">
        <v>0</v>
      </c>
      <c r="AD424" s="96">
        <v>0</v>
      </c>
      <c r="AE424" s="96">
        <v>0</v>
      </c>
      <c r="AF424" s="96">
        <v>0</v>
      </c>
      <c r="AG424" s="96">
        <v>0</v>
      </c>
      <c r="AH424" s="96">
        <v>0</v>
      </c>
      <c r="AI424" s="96">
        <v>0</v>
      </c>
      <c r="AJ424" s="96">
        <v>0</v>
      </c>
      <c r="AK424" s="96">
        <v>0</v>
      </c>
      <c r="AL424" s="96">
        <v>0</v>
      </c>
      <c r="AM424" s="96">
        <v>0</v>
      </c>
      <c r="AN424" s="89">
        <f t="shared" si="6"/>
        <v>0</v>
      </c>
      <c r="AO424" s="389"/>
      <c r="AU424" s="96">
        <f>+'[2]4'!D105*1000</f>
        <v>0</v>
      </c>
      <c r="AV424" s="96">
        <f t="shared" si="7"/>
        <v>0</v>
      </c>
    </row>
    <row r="425" spans="2:48" ht="11.25" customHeight="1" x14ac:dyDescent="0.2">
      <c r="B425" s="417"/>
      <c r="C425" s="437"/>
      <c r="D425" s="150" t="s">
        <v>275</v>
      </c>
      <c r="E425" s="151" t="s">
        <v>329</v>
      </c>
      <c r="F425" s="440"/>
      <c r="G425" s="99">
        <v>0</v>
      </c>
      <c r="H425" s="107">
        <v>0</v>
      </c>
      <c r="I425" s="107">
        <v>0</v>
      </c>
      <c r="J425" s="107">
        <v>0</v>
      </c>
      <c r="K425" s="107" t="s">
        <v>22</v>
      </c>
      <c r="L425" s="107" t="s">
        <v>22</v>
      </c>
      <c r="M425" s="96">
        <v>0</v>
      </c>
      <c r="N425" s="96">
        <v>0</v>
      </c>
      <c r="O425" s="96">
        <v>0</v>
      </c>
      <c r="P425" s="96">
        <v>0</v>
      </c>
      <c r="Q425" s="96">
        <v>0</v>
      </c>
      <c r="R425" s="96">
        <v>0</v>
      </c>
      <c r="S425" s="96">
        <v>0</v>
      </c>
      <c r="T425" s="96">
        <v>0</v>
      </c>
      <c r="U425" s="96">
        <v>0</v>
      </c>
      <c r="V425" s="96">
        <v>0</v>
      </c>
      <c r="W425" s="96">
        <v>0</v>
      </c>
      <c r="X425" s="96">
        <v>0</v>
      </c>
      <c r="Y425" s="96">
        <v>0</v>
      </c>
      <c r="Z425" s="96">
        <v>0</v>
      </c>
      <c r="AA425" s="96">
        <v>0</v>
      </c>
      <c r="AB425" s="96">
        <v>0</v>
      </c>
      <c r="AC425" s="96">
        <v>0</v>
      </c>
      <c r="AD425" s="96">
        <v>0</v>
      </c>
      <c r="AE425" s="96">
        <v>0</v>
      </c>
      <c r="AF425" s="96">
        <v>0</v>
      </c>
      <c r="AG425" s="96">
        <v>0</v>
      </c>
      <c r="AH425" s="96">
        <v>0</v>
      </c>
      <c r="AI425" s="96">
        <v>0</v>
      </c>
      <c r="AJ425" s="96">
        <v>0</v>
      </c>
      <c r="AK425" s="96">
        <v>0</v>
      </c>
      <c r="AL425" s="96">
        <v>0</v>
      </c>
      <c r="AM425" s="96">
        <v>0</v>
      </c>
      <c r="AN425" s="89">
        <f t="shared" si="6"/>
        <v>0</v>
      </c>
      <c r="AO425" s="389"/>
      <c r="AU425" s="96">
        <f>+'[2]4'!D106*1000</f>
        <v>0</v>
      </c>
      <c r="AV425" s="96">
        <f t="shared" si="7"/>
        <v>0</v>
      </c>
    </row>
    <row r="426" spans="2:48" ht="11.25" customHeight="1" x14ac:dyDescent="0.2">
      <c r="B426" s="417"/>
      <c r="C426" s="437"/>
      <c r="D426" s="69" t="s">
        <v>277</v>
      </c>
      <c r="E426" s="152" t="s">
        <v>329</v>
      </c>
      <c r="F426" s="440"/>
      <c r="G426" s="99">
        <v>0</v>
      </c>
      <c r="H426" s="96">
        <v>0</v>
      </c>
      <c r="I426" s="96">
        <v>1034.7815040650403</v>
      </c>
      <c r="J426" s="96">
        <v>0</v>
      </c>
      <c r="K426" s="96">
        <v>0</v>
      </c>
      <c r="L426" s="107" t="s">
        <v>22</v>
      </c>
      <c r="M426" s="96">
        <v>0</v>
      </c>
      <c r="N426" s="96">
        <v>0</v>
      </c>
      <c r="O426" s="96">
        <v>0</v>
      </c>
      <c r="P426" s="96">
        <v>0</v>
      </c>
      <c r="Q426" s="96">
        <v>0</v>
      </c>
      <c r="R426" s="96">
        <v>0</v>
      </c>
      <c r="S426" s="96">
        <v>0</v>
      </c>
      <c r="T426" s="96">
        <v>0</v>
      </c>
      <c r="U426" s="96">
        <v>0</v>
      </c>
      <c r="V426" s="96">
        <v>0</v>
      </c>
      <c r="W426" s="96">
        <v>0</v>
      </c>
      <c r="X426" s="96">
        <v>0</v>
      </c>
      <c r="Y426" s="96">
        <v>0</v>
      </c>
      <c r="Z426" s="96">
        <v>0</v>
      </c>
      <c r="AA426" s="96">
        <v>0</v>
      </c>
      <c r="AB426" s="96">
        <v>0</v>
      </c>
      <c r="AC426" s="96">
        <v>0</v>
      </c>
      <c r="AD426" s="96">
        <v>0</v>
      </c>
      <c r="AE426" s="96">
        <v>0</v>
      </c>
      <c r="AF426" s="96">
        <v>0</v>
      </c>
      <c r="AG426" s="96">
        <v>0</v>
      </c>
      <c r="AH426" s="96">
        <v>0</v>
      </c>
      <c r="AI426" s="96">
        <v>0</v>
      </c>
      <c r="AJ426" s="96">
        <v>0</v>
      </c>
      <c r="AK426" s="96">
        <v>0</v>
      </c>
      <c r="AL426" s="96">
        <v>0</v>
      </c>
      <c r="AM426" s="96">
        <v>0</v>
      </c>
      <c r="AN426" s="90">
        <f t="shared" si="6"/>
        <v>1034.7815040650403</v>
      </c>
      <c r="AO426" s="389"/>
      <c r="AU426" s="96">
        <f>+'[2]4'!D107*1000</f>
        <v>1034.7815040650403</v>
      </c>
      <c r="AV426" s="96">
        <f t="shared" si="7"/>
        <v>0</v>
      </c>
    </row>
    <row r="427" spans="2:48" ht="11.25" customHeight="1" x14ac:dyDescent="0.2">
      <c r="B427" s="417"/>
      <c r="C427" s="437"/>
      <c r="D427" s="68" t="s">
        <v>279</v>
      </c>
      <c r="E427" s="149" t="s">
        <v>329</v>
      </c>
      <c r="F427" s="440"/>
      <c r="G427" s="98"/>
      <c r="H427" s="106" t="s">
        <v>22</v>
      </c>
      <c r="I427" s="106" t="s">
        <v>22</v>
      </c>
      <c r="J427" s="106" t="s">
        <v>22</v>
      </c>
      <c r="K427" s="106" t="s">
        <v>22</v>
      </c>
      <c r="L427" s="106" t="s">
        <v>22</v>
      </c>
      <c r="M427" s="102"/>
      <c r="N427" s="102"/>
      <c r="O427" s="102"/>
      <c r="P427" s="102"/>
      <c r="Q427" s="102"/>
      <c r="R427" s="102"/>
      <c r="S427" s="102"/>
      <c r="T427" s="102"/>
      <c r="U427" s="102"/>
      <c r="V427" s="102"/>
      <c r="W427" s="102"/>
      <c r="X427" s="102"/>
      <c r="Y427" s="102"/>
      <c r="Z427" s="102"/>
      <c r="AA427" s="102"/>
      <c r="AB427" s="102"/>
      <c r="AC427" s="102"/>
      <c r="AD427" s="102"/>
      <c r="AE427" s="102"/>
      <c r="AF427" s="102"/>
      <c r="AG427" s="102"/>
      <c r="AH427" s="102"/>
      <c r="AI427" s="102"/>
      <c r="AJ427" s="102"/>
      <c r="AK427" s="102"/>
      <c r="AL427" s="102"/>
      <c r="AM427" s="102"/>
      <c r="AN427" s="88"/>
      <c r="AO427" s="389"/>
      <c r="AU427" s="102"/>
      <c r="AV427" s="102"/>
    </row>
    <row r="428" spans="2:48" ht="11.25" customHeight="1" x14ac:dyDescent="0.2">
      <c r="B428" s="417"/>
      <c r="C428" s="437"/>
      <c r="D428" s="150" t="s">
        <v>557</v>
      </c>
      <c r="E428" s="151" t="s">
        <v>329</v>
      </c>
      <c r="F428" s="440"/>
      <c r="G428" s="99">
        <v>0</v>
      </c>
      <c r="H428" s="107">
        <v>0</v>
      </c>
      <c r="I428" s="107">
        <v>0</v>
      </c>
      <c r="J428" s="107">
        <v>0</v>
      </c>
      <c r="K428" s="107" t="s">
        <v>22</v>
      </c>
      <c r="L428" s="107" t="s">
        <v>22</v>
      </c>
      <c r="M428" s="96">
        <v>0</v>
      </c>
      <c r="N428" s="96">
        <v>0</v>
      </c>
      <c r="O428" s="96">
        <v>0</v>
      </c>
      <c r="P428" s="96">
        <v>0</v>
      </c>
      <c r="Q428" s="96">
        <v>0</v>
      </c>
      <c r="R428" s="96">
        <v>0</v>
      </c>
      <c r="S428" s="96">
        <v>0</v>
      </c>
      <c r="T428" s="96">
        <v>332879.17999999993</v>
      </c>
      <c r="U428" s="96">
        <v>0</v>
      </c>
      <c r="V428" s="96">
        <v>0</v>
      </c>
      <c r="W428" s="96">
        <v>0</v>
      </c>
      <c r="X428" s="96">
        <v>0</v>
      </c>
      <c r="Y428" s="96">
        <v>-87.81</v>
      </c>
      <c r="Z428" s="96">
        <v>0</v>
      </c>
      <c r="AA428" s="96">
        <v>0</v>
      </c>
      <c r="AB428" s="96">
        <v>0</v>
      </c>
      <c r="AC428" s="96">
        <v>0</v>
      </c>
      <c r="AD428" s="96">
        <v>0</v>
      </c>
      <c r="AE428" s="96">
        <v>0</v>
      </c>
      <c r="AF428" s="96">
        <v>0</v>
      </c>
      <c r="AG428" s="96">
        <v>0</v>
      </c>
      <c r="AH428" s="96">
        <v>0</v>
      </c>
      <c r="AI428" s="96">
        <v>0</v>
      </c>
      <c r="AJ428" s="96">
        <v>0</v>
      </c>
      <c r="AK428" s="96">
        <v>0</v>
      </c>
      <c r="AL428" s="96">
        <v>0</v>
      </c>
      <c r="AM428" s="96">
        <v>0</v>
      </c>
      <c r="AN428" s="89">
        <f>SUM(G428:AM428)</f>
        <v>332791.36999999994</v>
      </c>
      <c r="AO428" s="389"/>
      <c r="AU428" s="96">
        <f>+'[2]4'!D109*1000</f>
        <v>332791.36999999994</v>
      </c>
      <c r="AV428" s="96">
        <f>AN428-AU428</f>
        <v>0</v>
      </c>
    </row>
    <row r="429" spans="2:48" ht="11.25" customHeight="1" x14ac:dyDescent="0.2">
      <c r="B429" s="417"/>
      <c r="C429" s="437"/>
      <c r="D429" s="150" t="s">
        <v>558</v>
      </c>
      <c r="E429" s="151" t="s">
        <v>329</v>
      </c>
      <c r="F429" s="440"/>
      <c r="G429" s="99">
        <v>0</v>
      </c>
      <c r="H429" s="107">
        <v>0</v>
      </c>
      <c r="I429" s="107">
        <v>0</v>
      </c>
      <c r="J429" s="107">
        <v>0</v>
      </c>
      <c r="K429" s="107" t="s">
        <v>22</v>
      </c>
      <c r="L429" s="107" t="s">
        <v>22</v>
      </c>
      <c r="M429" s="96">
        <v>0</v>
      </c>
      <c r="N429" s="96">
        <v>0</v>
      </c>
      <c r="O429" s="96">
        <v>0</v>
      </c>
      <c r="P429" s="96">
        <v>0</v>
      </c>
      <c r="Q429" s="96">
        <v>0</v>
      </c>
      <c r="R429" s="96">
        <v>0</v>
      </c>
      <c r="S429" s="96">
        <v>0</v>
      </c>
      <c r="T429" s="96">
        <v>0</v>
      </c>
      <c r="U429" s="96">
        <v>6208.1169790263239</v>
      </c>
      <c r="V429" s="96">
        <v>0</v>
      </c>
      <c r="W429" s="96">
        <v>0</v>
      </c>
      <c r="X429" s="96">
        <v>0</v>
      </c>
      <c r="Y429" s="96">
        <v>-1.6332660000000001</v>
      </c>
      <c r="Z429" s="96">
        <v>0</v>
      </c>
      <c r="AA429" s="96">
        <v>0</v>
      </c>
      <c r="AB429" s="96">
        <v>0</v>
      </c>
      <c r="AC429" s="96">
        <v>0</v>
      </c>
      <c r="AD429" s="96">
        <v>0</v>
      </c>
      <c r="AE429" s="96">
        <v>0</v>
      </c>
      <c r="AF429" s="96">
        <v>0</v>
      </c>
      <c r="AG429" s="96">
        <v>0</v>
      </c>
      <c r="AH429" s="96">
        <v>0</v>
      </c>
      <c r="AI429" s="96">
        <v>0</v>
      </c>
      <c r="AJ429" s="96">
        <v>0</v>
      </c>
      <c r="AK429" s="96">
        <v>0</v>
      </c>
      <c r="AL429" s="96">
        <v>0</v>
      </c>
      <c r="AM429" s="96">
        <v>0</v>
      </c>
      <c r="AN429" s="89">
        <f>SUM(G429:AM429)</f>
        <v>6206.483713026324</v>
      </c>
      <c r="AO429" s="389"/>
      <c r="AU429" s="96">
        <f>+'[2]4'!D110*1000</f>
        <v>6206.483713026324</v>
      </c>
      <c r="AV429" s="96">
        <f>AN429-AU429</f>
        <v>0</v>
      </c>
    </row>
    <row r="430" spans="2:48" ht="11.25" customHeight="1" x14ac:dyDescent="0.2">
      <c r="B430" s="417"/>
      <c r="C430" s="437"/>
      <c r="D430" s="150" t="s">
        <v>559</v>
      </c>
      <c r="E430" s="151" t="s">
        <v>329</v>
      </c>
      <c r="F430" s="440"/>
      <c r="G430" s="99">
        <v>0</v>
      </c>
      <c r="H430" s="107">
        <v>0</v>
      </c>
      <c r="I430" s="107">
        <v>0</v>
      </c>
      <c r="J430" s="107">
        <v>0</v>
      </c>
      <c r="K430" s="107" t="s">
        <v>22</v>
      </c>
      <c r="L430" s="107" t="s">
        <v>22</v>
      </c>
      <c r="M430" s="96">
        <v>0</v>
      </c>
      <c r="N430" s="96">
        <v>0</v>
      </c>
      <c r="O430" s="96">
        <v>0</v>
      </c>
      <c r="P430" s="96">
        <v>0</v>
      </c>
      <c r="Q430" s="96">
        <v>0</v>
      </c>
      <c r="R430" s="96">
        <v>0</v>
      </c>
      <c r="S430" s="96">
        <v>0</v>
      </c>
      <c r="T430" s="96">
        <v>0</v>
      </c>
      <c r="U430" s="96">
        <v>0</v>
      </c>
      <c r="V430" s="96">
        <v>0</v>
      </c>
      <c r="W430" s="96">
        <v>0</v>
      </c>
      <c r="X430" s="96">
        <v>0</v>
      </c>
      <c r="Y430" s="96">
        <v>0</v>
      </c>
      <c r="Z430" s="96">
        <v>0</v>
      </c>
      <c r="AA430" s="96">
        <v>0</v>
      </c>
      <c r="AB430" s="96">
        <v>0</v>
      </c>
      <c r="AC430" s="96">
        <v>0</v>
      </c>
      <c r="AD430" s="96">
        <v>0</v>
      </c>
      <c r="AE430" s="96">
        <v>0</v>
      </c>
      <c r="AF430" s="96">
        <v>0</v>
      </c>
      <c r="AG430" s="96">
        <v>0</v>
      </c>
      <c r="AH430" s="96">
        <v>0</v>
      </c>
      <c r="AI430" s="96">
        <v>0</v>
      </c>
      <c r="AJ430" s="96">
        <v>0</v>
      </c>
      <c r="AK430" s="96">
        <v>0</v>
      </c>
      <c r="AL430" s="96">
        <v>0</v>
      </c>
      <c r="AM430" s="96">
        <v>0</v>
      </c>
      <c r="AN430" s="89">
        <f>SUM(G430:AM430)</f>
        <v>0</v>
      </c>
      <c r="AO430" s="389"/>
      <c r="AU430" s="96">
        <f>+'[2]4'!D111*1000</f>
        <v>0</v>
      </c>
      <c r="AV430" s="96">
        <f>AN430-AU430</f>
        <v>0</v>
      </c>
    </row>
    <row r="431" spans="2:48" ht="11.25" customHeight="1" x14ac:dyDescent="0.2">
      <c r="B431" s="417"/>
      <c r="C431" s="437"/>
      <c r="D431" s="150" t="s">
        <v>584</v>
      </c>
      <c r="E431" s="151" t="s">
        <v>329</v>
      </c>
      <c r="F431" s="440"/>
      <c r="G431" s="99">
        <v>0</v>
      </c>
      <c r="H431" s="107">
        <v>0</v>
      </c>
      <c r="I431" s="107">
        <v>0</v>
      </c>
      <c r="J431" s="107">
        <v>0</v>
      </c>
      <c r="K431" s="107" t="s">
        <v>22</v>
      </c>
      <c r="L431" s="107" t="s">
        <v>22</v>
      </c>
      <c r="M431" s="96">
        <v>0</v>
      </c>
      <c r="N431" s="96">
        <v>0</v>
      </c>
      <c r="O431" s="96">
        <v>0</v>
      </c>
      <c r="P431" s="96">
        <v>0</v>
      </c>
      <c r="Q431" s="96">
        <v>0</v>
      </c>
      <c r="R431" s="96">
        <v>0</v>
      </c>
      <c r="S431" s="96">
        <v>0</v>
      </c>
      <c r="T431" s="96">
        <v>0</v>
      </c>
      <c r="U431" s="96">
        <v>0</v>
      </c>
      <c r="V431" s="96">
        <v>0</v>
      </c>
      <c r="W431" s="96">
        <v>0</v>
      </c>
      <c r="X431" s="96">
        <v>0</v>
      </c>
      <c r="Y431" s="96">
        <v>0</v>
      </c>
      <c r="Z431" s="96">
        <v>0</v>
      </c>
      <c r="AA431" s="96">
        <v>0</v>
      </c>
      <c r="AB431" s="96">
        <v>0</v>
      </c>
      <c r="AC431" s="96">
        <v>0</v>
      </c>
      <c r="AD431" s="96">
        <v>0</v>
      </c>
      <c r="AE431" s="96">
        <v>0</v>
      </c>
      <c r="AF431" s="96">
        <v>0</v>
      </c>
      <c r="AG431" s="96">
        <v>0</v>
      </c>
      <c r="AH431" s="96">
        <v>0</v>
      </c>
      <c r="AI431" s="96">
        <v>0</v>
      </c>
      <c r="AJ431" s="96">
        <v>0</v>
      </c>
      <c r="AK431" s="96">
        <v>0</v>
      </c>
      <c r="AL431" s="96">
        <v>0</v>
      </c>
      <c r="AM431" s="96">
        <v>0</v>
      </c>
      <c r="AN431" s="89">
        <f>SUM(G431:AM431)</f>
        <v>0</v>
      </c>
      <c r="AO431" s="389"/>
      <c r="AU431" s="96">
        <f>+'[2]4'!D112*1000</f>
        <v>0</v>
      </c>
      <c r="AV431" s="96">
        <f>AN431-AU431</f>
        <v>0</v>
      </c>
    </row>
    <row r="432" spans="2:48" ht="11.25" customHeight="1" x14ac:dyDescent="0.2">
      <c r="B432" s="417"/>
      <c r="C432" s="437"/>
      <c r="D432" s="150" t="s">
        <v>560</v>
      </c>
      <c r="E432" s="151" t="s">
        <v>329</v>
      </c>
      <c r="F432" s="440"/>
      <c r="G432" s="99">
        <v>0</v>
      </c>
      <c r="H432" s="107">
        <v>0</v>
      </c>
      <c r="I432" s="107">
        <v>0</v>
      </c>
      <c r="J432" s="107">
        <v>0</v>
      </c>
      <c r="K432" s="107" t="s">
        <v>22</v>
      </c>
      <c r="L432" s="107" t="s">
        <v>22</v>
      </c>
      <c r="M432" s="96">
        <v>0</v>
      </c>
      <c r="N432" s="96">
        <v>0</v>
      </c>
      <c r="O432" s="96">
        <v>0</v>
      </c>
      <c r="P432" s="96">
        <v>0</v>
      </c>
      <c r="Q432" s="96">
        <v>0</v>
      </c>
      <c r="R432" s="96">
        <v>0</v>
      </c>
      <c r="S432" s="96">
        <v>0</v>
      </c>
      <c r="T432" s="96">
        <v>0</v>
      </c>
      <c r="U432" s="96">
        <v>0</v>
      </c>
      <c r="V432" s="96">
        <v>0</v>
      </c>
      <c r="W432" s="96">
        <v>0</v>
      </c>
      <c r="X432" s="96">
        <v>0</v>
      </c>
      <c r="Y432" s="96">
        <v>0</v>
      </c>
      <c r="Z432" s="96">
        <v>0</v>
      </c>
      <c r="AA432" s="96">
        <v>0</v>
      </c>
      <c r="AB432" s="96">
        <v>0</v>
      </c>
      <c r="AC432" s="96">
        <v>0</v>
      </c>
      <c r="AD432" s="96">
        <v>0</v>
      </c>
      <c r="AE432" s="96">
        <v>0</v>
      </c>
      <c r="AF432" s="96">
        <v>0</v>
      </c>
      <c r="AG432" s="96">
        <v>0</v>
      </c>
      <c r="AH432" s="96">
        <v>0</v>
      </c>
      <c r="AI432" s="96">
        <v>0</v>
      </c>
      <c r="AJ432" s="96">
        <v>0</v>
      </c>
      <c r="AK432" s="96">
        <v>0</v>
      </c>
      <c r="AL432" s="96">
        <v>0</v>
      </c>
      <c r="AM432" s="96">
        <v>0</v>
      </c>
      <c r="AN432" s="89">
        <f>SUM(G432:AM432)</f>
        <v>0</v>
      </c>
      <c r="AO432" s="389"/>
      <c r="AU432" s="96">
        <f>+'[2]4'!D113*1000</f>
        <v>0</v>
      </c>
      <c r="AV432" s="96">
        <f>AN432-AU432</f>
        <v>0</v>
      </c>
    </row>
    <row r="433" spans="2:48" ht="11.25" customHeight="1" x14ac:dyDescent="0.2">
      <c r="B433" s="417"/>
      <c r="C433" s="437"/>
      <c r="D433" s="68" t="s">
        <v>286</v>
      </c>
      <c r="E433" s="149" t="s">
        <v>329</v>
      </c>
      <c r="F433" s="440"/>
      <c r="G433" s="98"/>
      <c r="H433" s="106" t="s">
        <v>22</v>
      </c>
      <c r="I433" s="106" t="s">
        <v>22</v>
      </c>
      <c r="J433" s="106" t="s">
        <v>22</v>
      </c>
      <c r="K433" s="106" t="s">
        <v>22</v>
      </c>
      <c r="L433" s="106" t="s">
        <v>22</v>
      </c>
      <c r="M433" s="102"/>
      <c r="N433" s="102"/>
      <c r="O433" s="102"/>
      <c r="P433" s="102"/>
      <c r="Q433" s="102"/>
      <c r="R433" s="102"/>
      <c r="S433" s="102"/>
      <c r="T433" s="102"/>
      <c r="U433" s="102"/>
      <c r="V433" s="102"/>
      <c r="W433" s="102"/>
      <c r="X433" s="102"/>
      <c r="Y433" s="102"/>
      <c r="Z433" s="102"/>
      <c r="AA433" s="102"/>
      <c r="AB433" s="102"/>
      <c r="AC433" s="102"/>
      <c r="AD433" s="102"/>
      <c r="AE433" s="102"/>
      <c r="AF433" s="102"/>
      <c r="AG433" s="102"/>
      <c r="AH433" s="102"/>
      <c r="AI433" s="102"/>
      <c r="AJ433" s="102"/>
      <c r="AK433" s="102"/>
      <c r="AL433" s="102"/>
      <c r="AM433" s="102"/>
      <c r="AN433" s="88"/>
      <c r="AO433" s="389"/>
      <c r="AU433" s="102"/>
      <c r="AV433" s="102"/>
    </row>
    <row r="434" spans="2:48" ht="11.25" customHeight="1" x14ac:dyDescent="0.2">
      <c r="B434" s="417"/>
      <c r="C434" s="437"/>
      <c r="D434" s="150" t="s">
        <v>563</v>
      </c>
      <c r="E434" s="151" t="s">
        <v>329</v>
      </c>
      <c r="F434" s="440"/>
      <c r="G434" s="99">
        <v>0</v>
      </c>
      <c r="H434" s="107">
        <v>0</v>
      </c>
      <c r="I434" s="107">
        <v>0</v>
      </c>
      <c r="J434" s="107">
        <v>0</v>
      </c>
      <c r="K434" s="107" t="s">
        <v>22</v>
      </c>
      <c r="L434" s="107" t="s">
        <v>22</v>
      </c>
      <c r="M434" s="96">
        <v>0</v>
      </c>
      <c r="N434" s="96">
        <v>0</v>
      </c>
      <c r="O434" s="96">
        <v>0</v>
      </c>
      <c r="P434" s="96">
        <v>0</v>
      </c>
      <c r="Q434" s="96">
        <v>0</v>
      </c>
      <c r="R434" s="96">
        <v>0</v>
      </c>
      <c r="S434" s="96">
        <v>0</v>
      </c>
      <c r="T434" s="96">
        <v>0</v>
      </c>
      <c r="U434" s="96">
        <v>0</v>
      </c>
      <c r="V434" s="96">
        <v>0</v>
      </c>
      <c r="W434" s="96">
        <v>0</v>
      </c>
      <c r="X434" s="96">
        <v>0</v>
      </c>
      <c r="Y434" s="96">
        <v>0</v>
      </c>
      <c r="Z434" s="96">
        <v>0</v>
      </c>
      <c r="AA434" s="96">
        <v>0</v>
      </c>
      <c r="AB434" s="96">
        <v>0</v>
      </c>
      <c r="AC434" s="96">
        <v>0</v>
      </c>
      <c r="AD434" s="96">
        <v>0</v>
      </c>
      <c r="AE434" s="96">
        <v>0</v>
      </c>
      <c r="AF434" s="96">
        <v>0</v>
      </c>
      <c r="AG434" s="96">
        <v>0</v>
      </c>
      <c r="AH434" s="96">
        <v>0</v>
      </c>
      <c r="AI434" s="96">
        <v>0</v>
      </c>
      <c r="AJ434" s="96">
        <v>0</v>
      </c>
      <c r="AK434" s="96">
        <v>0</v>
      </c>
      <c r="AL434" s="96">
        <v>0</v>
      </c>
      <c r="AM434" s="96">
        <v>0</v>
      </c>
      <c r="AN434" s="89">
        <f>SUM(G434:AM434)</f>
        <v>0</v>
      </c>
      <c r="AO434" s="389"/>
      <c r="AU434" s="96">
        <f>+'[2]4'!D115*1000</f>
        <v>0</v>
      </c>
      <c r="AV434" s="96">
        <f>AN434-AU434</f>
        <v>0</v>
      </c>
    </row>
    <row r="435" spans="2:48" ht="11.25" customHeight="1" x14ac:dyDescent="0.2">
      <c r="B435" s="417"/>
      <c r="C435" s="437"/>
      <c r="D435" s="150" t="s">
        <v>564</v>
      </c>
      <c r="E435" s="151" t="s">
        <v>329</v>
      </c>
      <c r="F435" s="440"/>
      <c r="G435" s="99">
        <v>0</v>
      </c>
      <c r="H435" s="107">
        <v>0</v>
      </c>
      <c r="I435" s="107">
        <v>0</v>
      </c>
      <c r="J435" s="107">
        <v>0</v>
      </c>
      <c r="K435" s="107" t="s">
        <v>22</v>
      </c>
      <c r="L435" s="107" t="s">
        <v>22</v>
      </c>
      <c r="M435" s="96">
        <v>0</v>
      </c>
      <c r="N435" s="96">
        <v>0</v>
      </c>
      <c r="O435" s="96">
        <v>0</v>
      </c>
      <c r="P435" s="96">
        <v>0</v>
      </c>
      <c r="Q435" s="96">
        <v>0</v>
      </c>
      <c r="R435" s="96">
        <v>0</v>
      </c>
      <c r="S435" s="96">
        <v>0</v>
      </c>
      <c r="T435" s="96">
        <v>0</v>
      </c>
      <c r="U435" s="96">
        <v>0</v>
      </c>
      <c r="V435" s="96">
        <v>0</v>
      </c>
      <c r="W435" s="96">
        <v>0</v>
      </c>
      <c r="X435" s="96">
        <v>0</v>
      </c>
      <c r="Y435" s="96">
        <v>0</v>
      </c>
      <c r="Z435" s="96">
        <v>0</v>
      </c>
      <c r="AA435" s="96">
        <v>0</v>
      </c>
      <c r="AB435" s="96">
        <v>0</v>
      </c>
      <c r="AC435" s="96">
        <v>0</v>
      </c>
      <c r="AD435" s="96">
        <v>0</v>
      </c>
      <c r="AE435" s="96">
        <v>0</v>
      </c>
      <c r="AF435" s="96">
        <v>0</v>
      </c>
      <c r="AG435" s="96">
        <v>0</v>
      </c>
      <c r="AH435" s="96">
        <v>0</v>
      </c>
      <c r="AI435" s="96">
        <v>0</v>
      </c>
      <c r="AJ435" s="96">
        <v>0</v>
      </c>
      <c r="AK435" s="96">
        <v>0</v>
      </c>
      <c r="AL435" s="96">
        <v>0</v>
      </c>
      <c r="AM435" s="96">
        <v>0</v>
      </c>
      <c r="AN435" s="89">
        <f>SUM(G435:AM435)</f>
        <v>0</v>
      </c>
      <c r="AO435" s="389"/>
      <c r="AU435" s="96">
        <f>+'[2]4'!D116*1000</f>
        <v>0</v>
      </c>
      <c r="AV435" s="96">
        <f>AN435-AU435</f>
        <v>0</v>
      </c>
    </row>
    <row r="436" spans="2:48" ht="11.25" customHeight="1" x14ac:dyDescent="0.2">
      <c r="B436" s="417"/>
      <c r="C436" s="437"/>
      <c r="D436" s="150" t="s">
        <v>565</v>
      </c>
      <c r="E436" s="151" t="s">
        <v>329</v>
      </c>
      <c r="F436" s="440"/>
      <c r="G436" s="99">
        <v>0</v>
      </c>
      <c r="H436" s="107">
        <v>0</v>
      </c>
      <c r="I436" s="107">
        <v>0</v>
      </c>
      <c r="J436" s="107">
        <v>0</v>
      </c>
      <c r="K436" s="107" t="s">
        <v>22</v>
      </c>
      <c r="L436" s="107" t="s">
        <v>22</v>
      </c>
      <c r="M436" s="96">
        <v>0</v>
      </c>
      <c r="N436" s="96">
        <v>0</v>
      </c>
      <c r="O436" s="96">
        <v>0</v>
      </c>
      <c r="P436" s="96">
        <v>0</v>
      </c>
      <c r="Q436" s="96">
        <v>0</v>
      </c>
      <c r="R436" s="96">
        <v>0</v>
      </c>
      <c r="S436" s="96">
        <v>0</v>
      </c>
      <c r="T436" s="96">
        <v>0</v>
      </c>
      <c r="U436" s="96">
        <v>0</v>
      </c>
      <c r="V436" s="96">
        <v>0</v>
      </c>
      <c r="W436" s="96">
        <v>0</v>
      </c>
      <c r="X436" s="96">
        <v>0</v>
      </c>
      <c r="Y436" s="96">
        <v>0</v>
      </c>
      <c r="Z436" s="96">
        <v>0</v>
      </c>
      <c r="AA436" s="96">
        <v>0</v>
      </c>
      <c r="AB436" s="96">
        <v>0</v>
      </c>
      <c r="AC436" s="96">
        <v>0</v>
      </c>
      <c r="AD436" s="96">
        <v>0</v>
      </c>
      <c r="AE436" s="96">
        <v>0</v>
      </c>
      <c r="AF436" s="96">
        <v>0</v>
      </c>
      <c r="AG436" s="96">
        <v>0</v>
      </c>
      <c r="AH436" s="96">
        <v>0</v>
      </c>
      <c r="AI436" s="96">
        <v>0</v>
      </c>
      <c r="AJ436" s="96">
        <v>0</v>
      </c>
      <c r="AK436" s="96">
        <v>0</v>
      </c>
      <c r="AL436" s="96">
        <v>0</v>
      </c>
      <c r="AM436" s="96">
        <v>0</v>
      </c>
      <c r="AN436" s="89">
        <f>SUM(G436:AM436)</f>
        <v>0</v>
      </c>
      <c r="AO436" s="389"/>
      <c r="AU436" s="96">
        <f>+'[2]4'!D117*1000</f>
        <v>0</v>
      </c>
      <c r="AV436" s="96">
        <f>AN436-AU436</f>
        <v>0</v>
      </c>
    </row>
    <row r="437" spans="2:48" ht="11.25" customHeight="1" x14ac:dyDescent="0.2">
      <c r="B437" s="417"/>
      <c r="C437" s="437"/>
      <c r="D437" s="68" t="s">
        <v>293</v>
      </c>
      <c r="E437" s="149" t="s">
        <v>329</v>
      </c>
      <c r="F437" s="440"/>
      <c r="G437" s="98"/>
      <c r="H437" s="106" t="s">
        <v>22</v>
      </c>
      <c r="I437" s="106" t="s">
        <v>22</v>
      </c>
      <c r="J437" s="106" t="s">
        <v>22</v>
      </c>
      <c r="K437" s="106" t="s">
        <v>22</v>
      </c>
      <c r="L437" s="106" t="s">
        <v>22</v>
      </c>
      <c r="M437" s="102"/>
      <c r="N437" s="102"/>
      <c r="O437" s="102"/>
      <c r="P437" s="102"/>
      <c r="Q437" s="102"/>
      <c r="R437" s="102"/>
      <c r="S437" s="102"/>
      <c r="T437" s="102"/>
      <c r="U437" s="102"/>
      <c r="V437" s="102"/>
      <c r="W437" s="102"/>
      <c r="X437" s="102"/>
      <c r="Y437" s="102"/>
      <c r="Z437" s="102"/>
      <c r="AA437" s="102"/>
      <c r="AB437" s="102"/>
      <c r="AC437" s="102"/>
      <c r="AD437" s="102"/>
      <c r="AE437" s="102"/>
      <c r="AF437" s="102"/>
      <c r="AG437" s="102"/>
      <c r="AH437" s="102"/>
      <c r="AI437" s="102"/>
      <c r="AJ437" s="102"/>
      <c r="AK437" s="102"/>
      <c r="AL437" s="102"/>
      <c r="AM437" s="102"/>
      <c r="AN437" s="88"/>
      <c r="AO437" s="389"/>
      <c r="AU437" s="102"/>
      <c r="AV437" s="102"/>
    </row>
    <row r="438" spans="2:48" ht="11.25" customHeight="1" x14ac:dyDescent="0.2">
      <c r="B438" s="417"/>
      <c r="C438" s="437"/>
      <c r="D438" s="150" t="s">
        <v>566</v>
      </c>
      <c r="E438" s="151" t="s">
        <v>329</v>
      </c>
      <c r="F438" s="440"/>
      <c r="G438" s="99">
        <v>0</v>
      </c>
      <c r="H438" s="107">
        <v>0</v>
      </c>
      <c r="I438" s="107">
        <v>0</v>
      </c>
      <c r="J438" s="107">
        <v>0</v>
      </c>
      <c r="K438" s="107" t="s">
        <v>22</v>
      </c>
      <c r="L438" s="107" t="s">
        <v>22</v>
      </c>
      <c r="M438" s="96">
        <v>0</v>
      </c>
      <c r="N438" s="96">
        <v>0</v>
      </c>
      <c r="O438" s="96">
        <v>0</v>
      </c>
      <c r="P438" s="96">
        <v>0</v>
      </c>
      <c r="Q438" s="96">
        <v>0</v>
      </c>
      <c r="R438" s="96">
        <v>0</v>
      </c>
      <c r="S438" s="96">
        <v>0</v>
      </c>
      <c r="T438" s="96">
        <v>0</v>
      </c>
      <c r="U438" s="96">
        <v>0</v>
      </c>
      <c r="V438" s="96">
        <v>0</v>
      </c>
      <c r="W438" s="96">
        <v>0</v>
      </c>
      <c r="X438" s="96">
        <v>0</v>
      </c>
      <c r="Y438" s="96">
        <v>0</v>
      </c>
      <c r="Z438" s="96">
        <v>0</v>
      </c>
      <c r="AA438" s="96">
        <v>0</v>
      </c>
      <c r="AB438" s="96">
        <v>0</v>
      </c>
      <c r="AC438" s="96">
        <v>0</v>
      </c>
      <c r="AD438" s="96">
        <v>0</v>
      </c>
      <c r="AE438" s="96">
        <v>0</v>
      </c>
      <c r="AF438" s="96">
        <v>0</v>
      </c>
      <c r="AG438" s="96">
        <v>0</v>
      </c>
      <c r="AH438" s="96">
        <v>0</v>
      </c>
      <c r="AI438" s="96">
        <v>0</v>
      </c>
      <c r="AJ438" s="96">
        <v>0</v>
      </c>
      <c r="AK438" s="96">
        <v>0</v>
      </c>
      <c r="AL438" s="96">
        <v>0</v>
      </c>
      <c r="AM438" s="96">
        <v>0</v>
      </c>
      <c r="AN438" s="89">
        <f>SUM(G438:AM438)</f>
        <v>0</v>
      </c>
      <c r="AO438" s="389"/>
      <c r="AU438" s="96">
        <f>+'[2]4'!D119*1000</f>
        <v>0</v>
      </c>
      <c r="AV438" s="96">
        <f>AN438-AU438</f>
        <v>0</v>
      </c>
    </row>
    <row r="439" spans="2:48" ht="11.25" customHeight="1" x14ac:dyDescent="0.2">
      <c r="B439" s="417"/>
      <c r="C439" s="437"/>
      <c r="D439" s="150" t="s">
        <v>567</v>
      </c>
      <c r="E439" s="151" t="s">
        <v>329</v>
      </c>
      <c r="F439" s="440"/>
      <c r="G439" s="99">
        <v>0</v>
      </c>
      <c r="H439" s="107">
        <v>0</v>
      </c>
      <c r="I439" s="107">
        <v>0</v>
      </c>
      <c r="J439" s="107">
        <v>0</v>
      </c>
      <c r="K439" s="107" t="s">
        <v>22</v>
      </c>
      <c r="L439" s="107" t="s">
        <v>22</v>
      </c>
      <c r="M439" s="96">
        <v>0</v>
      </c>
      <c r="N439" s="96">
        <v>0</v>
      </c>
      <c r="O439" s="96">
        <v>0</v>
      </c>
      <c r="P439" s="96">
        <v>0</v>
      </c>
      <c r="Q439" s="96">
        <v>0</v>
      </c>
      <c r="R439" s="96">
        <v>0</v>
      </c>
      <c r="S439" s="96">
        <v>0</v>
      </c>
      <c r="T439" s="96">
        <v>0</v>
      </c>
      <c r="U439" s="96">
        <v>0</v>
      </c>
      <c r="V439" s="96">
        <v>0</v>
      </c>
      <c r="W439" s="96">
        <v>0</v>
      </c>
      <c r="X439" s="96">
        <v>0</v>
      </c>
      <c r="Y439" s="96">
        <v>0</v>
      </c>
      <c r="Z439" s="96">
        <v>0</v>
      </c>
      <c r="AA439" s="96">
        <v>0</v>
      </c>
      <c r="AB439" s="96">
        <v>0</v>
      </c>
      <c r="AC439" s="96">
        <v>0</v>
      </c>
      <c r="AD439" s="96">
        <v>0</v>
      </c>
      <c r="AE439" s="96">
        <v>0</v>
      </c>
      <c r="AF439" s="96">
        <v>0</v>
      </c>
      <c r="AG439" s="96">
        <v>0</v>
      </c>
      <c r="AH439" s="96">
        <v>0</v>
      </c>
      <c r="AI439" s="96">
        <v>0</v>
      </c>
      <c r="AJ439" s="96">
        <v>0</v>
      </c>
      <c r="AK439" s="96">
        <v>0</v>
      </c>
      <c r="AL439" s="96">
        <v>0</v>
      </c>
      <c r="AM439" s="96">
        <v>0</v>
      </c>
      <c r="AN439" s="89">
        <f>SUM(G439:AM439)</f>
        <v>0</v>
      </c>
      <c r="AO439" s="389"/>
      <c r="AU439" s="96">
        <f>+'[2]4'!D120*1000</f>
        <v>0</v>
      </c>
      <c r="AV439" s="96">
        <f>AN439-AU439</f>
        <v>0</v>
      </c>
    </row>
    <row r="440" spans="2:48" ht="11.25" customHeight="1" x14ac:dyDescent="0.2">
      <c r="B440" s="417"/>
      <c r="C440" s="437"/>
      <c r="D440" s="68" t="s">
        <v>298</v>
      </c>
      <c r="E440" s="149" t="s">
        <v>329</v>
      </c>
      <c r="F440" s="440"/>
      <c r="G440" s="98"/>
      <c r="H440" s="106" t="s">
        <v>22</v>
      </c>
      <c r="I440" s="106" t="s">
        <v>22</v>
      </c>
      <c r="J440" s="106" t="s">
        <v>22</v>
      </c>
      <c r="K440" s="106" t="s">
        <v>22</v>
      </c>
      <c r="L440" s="106" t="s">
        <v>22</v>
      </c>
      <c r="M440" s="102"/>
      <c r="N440" s="102"/>
      <c r="O440" s="102"/>
      <c r="P440" s="102"/>
      <c r="Q440" s="102"/>
      <c r="R440" s="102"/>
      <c r="S440" s="102"/>
      <c r="T440" s="102"/>
      <c r="U440" s="102"/>
      <c r="V440" s="102"/>
      <c r="W440" s="102"/>
      <c r="X440" s="102"/>
      <c r="Y440" s="102"/>
      <c r="Z440" s="102"/>
      <c r="AA440" s="102"/>
      <c r="AB440" s="102"/>
      <c r="AC440" s="102"/>
      <c r="AD440" s="102"/>
      <c r="AE440" s="102"/>
      <c r="AF440" s="102"/>
      <c r="AG440" s="102"/>
      <c r="AH440" s="102"/>
      <c r="AI440" s="102"/>
      <c r="AJ440" s="102"/>
      <c r="AK440" s="102"/>
      <c r="AL440" s="102"/>
      <c r="AM440" s="102"/>
      <c r="AN440" s="88"/>
      <c r="AO440" s="389"/>
      <c r="AU440" s="102"/>
      <c r="AV440" s="102"/>
    </row>
    <row r="441" spans="2:48" ht="11.25" customHeight="1" x14ac:dyDescent="0.2">
      <c r="B441" s="417"/>
      <c r="C441" s="437"/>
      <c r="D441" s="150" t="s">
        <v>568</v>
      </c>
      <c r="E441" s="151" t="s">
        <v>329</v>
      </c>
      <c r="F441" s="440"/>
      <c r="G441" s="99">
        <v>0</v>
      </c>
      <c r="H441" s="107">
        <v>0</v>
      </c>
      <c r="I441" s="107">
        <v>0</v>
      </c>
      <c r="J441" s="107">
        <v>0</v>
      </c>
      <c r="K441" s="107" t="s">
        <v>22</v>
      </c>
      <c r="L441" s="107" t="s">
        <v>22</v>
      </c>
      <c r="M441" s="96">
        <v>0</v>
      </c>
      <c r="N441" s="96">
        <v>0</v>
      </c>
      <c r="O441" s="96">
        <v>0</v>
      </c>
      <c r="P441" s="96">
        <v>0</v>
      </c>
      <c r="Q441" s="96">
        <v>0</v>
      </c>
      <c r="R441" s="96">
        <v>0</v>
      </c>
      <c r="S441" s="96">
        <v>0</v>
      </c>
      <c r="T441" s="96">
        <v>0</v>
      </c>
      <c r="U441" s="96">
        <v>0</v>
      </c>
      <c r="V441" s="96">
        <v>0</v>
      </c>
      <c r="W441" s="96">
        <v>0</v>
      </c>
      <c r="X441" s="96">
        <v>0</v>
      </c>
      <c r="Y441" s="96">
        <v>0</v>
      </c>
      <c r="Z441" s="96">
        <v>0</v>
      </c>
      <c r="AA441" s="96">
        <v>0</v>
      </c>
      <c r="AB441" s="96">
        <v>0</v>
      </c>
      <c r="AC441" s="96">
        <v>0</v>
      </c>
      <c r="AD441" s="96">
        <v>0</v>
      </c>
      <c r="AE441" s="96">
        <v>0</v>
      </c>
      <c r="AF441" s="96">
        <v>0</v>
      </c>
      <c r="AG441" s="96">
        <v>0</v>
      </c>
      <c r="AH441" s="96">
        <v>0</v>
      </c>
      <c r="AI441" s="96">
        <v>0</v>
      </c>
      <c r="AJ441" s="96">
        <v>0</v>
      </c>
      <c r="AK441" s="96">
        <v>0</v>
      </c>
      <c r="AL441" s="96">
        <v>0</v>
      </c>
      <c r="AM441" s="96">
        <v>0</v>
      </c>
      <c r="AN441" s="89">
        <f t="shared" ref="AN441:AN455" si="8">SUM(G441:AM441)</f>
        <v>0</v>
      </c>
      <c r="AO441" s="389"/>
      <c r="AU441" s="96">
        <f>+'[2]4'!D122*1000</f>
        <v>0</v>
      </c>
      <c r="AV441" s="96">
        <f t="shared" ref="AV441:AV455" si="9">AN441-AU441</f>
        <v>0</v>
      </c>
    </row>
    <row r="442" spans="2:48" ht="11.25" customHeight="1" x14ac:dyDescent="0.2">
      <c r="B442" s="417"/>
      <c r="C442" s="437"/>
      <c r="D442" s="150" t="s">
        <v>569</v>
      </c>
      <c r="E442" s="151" t="s">
        <v>329</v>
      </c>
      <c r="F442" s="440"/>
      <c r="G442" s="99">
        <v>0</v>
      </c>
      <c r="H442" s="107">
        <v>0</v>
      </c>
      <c r="I442" s="107">
        <v>0</v>
      </c>
      <c r="J442" s="107">
        <v>0</v>
      </c>
      <c r="K442" s="107" t="s">
        <v>22</v>
      </c>
      <c r="L442" s="107" t="s">
        <v>22</v>
      </c>
      <c r="M442" s="96">
        <v>0</v>
      </c>
      <c r="N442" s="96">
        <v>0</v>
      </c>
      <c r="O442" s="96">
        <v>0</v>
      </c>
      <c r="P442" s="96">
        <v>0</v>
      </c>
      <c r="Q442" s="96">
        <v>0</v>
      </c>
      <c r="R442" s="96">
        <v>0</v>
      </c>
      <c r="S442" s="96">
        <v>0</v>
      </c>
      <c r="T442" s="96">
        <v>0</v>
      </c>
      <c r="U442" s="96">
        <v>0</v>
      </c>
      <c r="V442" s="96">
        <v>0</v>
      </c>
      <c r="W442" s="96">
        <v>0</v>
      </c>
      <c r="X442" s="96">
        <v>0</v>
      </c>
      <c r="Y442" s="96">
        <v>0</v>
      </c>
      <c r="Z442" s="96">
        <v>0</v>
      </c>
      <c r="AA442" s="96">
        <v>0</v>
      </c>
      <c r="AB442" s="96">
        <v>0</v>
      </c>
      <c r="AC442" s="96">
        <v>0</v>
      </c>
      <c r="AD442" s="96">
        <v>0</v>
      </c>
      <c r="AE442" s="96">
        <v>0</v>
      </c>
      <c r="AF442" s="96">
        <v>0</v>
      </c>
      <c r="AG442" s="96">
        <v>0</v>
      </c>
      <c r="AH442" s="96">
        <v>0</v>
      </c>
      <c r="AI442" s="96">
        <v>0</v>
      </c>
      <c r="AJ442" s="96">
        <v>0</v>
      </c>
      <c r="AK442" s="96">
        <v>0</v>
      </c>
      <c r="AL442" s="96">
        <v>0</v>
      </c>
      <c r="AM442" s="96">
        <v>0</v>
      </c>
      <c r="AN442" s="89">
        <f t="shared" si="8"/>
        <v>0</v>
      </c>
      <c r="AO442" s="389"/>
      <c r="AU442" s="96">
        <f>+'[2]4'!D123*1000</f>
        <v>0</v>
      </c>
      <c r="AV442" s="96">
        <f t="shared" si="9"/>
        <v>0</v>
      </c>
    </row>
    <row r="443" spans="2:48" ht="11.25" customHeight="1" x14ac:dyDescent="0.2">
      <c r="B443" s="417"/>
      <c r="C443" s="437"/>
      <c r="D443" s="150" t="s">
        <v>570</v>
      </c>
      <c r="E443" s="151" t="s">
        <v>329</v>
      </c>
      <c r="F443" s="440"/>
      <c r="G443" s="99">
        <v>0</v>
      </c>
      <c r="H443" s="107">
        <v>0</v>
      </c>
      <c r="I443" s="107">
        <v>0</v>
      </c>
      <c r="J443" s="107">
        <v>0</v>
      </c>
      <c r="K443" s="107" t="s">
        <v>22</v>
      </c>
      <c r="L443" s="107" t="s">
        <v>22</v>
      </c>
      <c r="M443" s="96">
        <v>0</v>
      </c>
      <c r="N443" s="96">
        <v>0</v>
      </c>
      <c r="O443" s="96">
        <v>0</v>
      </c>
      <c r="P443" s="96">
        <v>0</v>
      </c>
      <c r="Q443" s="96">
        <v>0</v>
      </c>
      <c r="R443" s="96">
        <v>0</v>
      </c>
      <c r="S443" s="96">
        <v>0</v>
      </c>
      <c r="T443" s="96">
        <v>0</v>
      </c>
      <c r="U443" s="96">
        <v>0</v>
      </c>
      <c r="V443" s="96">
        <v>0</v>
      </c>
      <c r="W443" s="96">
        <v>0</v>
      </c>
      <c r="X443" s="96">
        <v>0</v>
      </c>
      <c r="Y443" s="96">
        <v>0</v>
      </c>
      <c r="Z443" s="96">
        <v>0</v>
      </c>
      <c r="AA443" s="96">
        <v>0</v>
      </c>
      <c r="AB443" s="96">
        <v>0</v>
      </c>
      <c r="AC443" s="96">
        <v>0</v>
      </c>
      <c r="AD443" s="96">
        <v>0</v>
      </c>
      <c r="AE443" s="96">
        <v>0</v>
      </c>
      <c r="AF443" s="96">
        <v>0</v>
      </c>
      <c r="AG443" s="96">
        <v>0</v>
      </c>
      <c r="AH443" s="96">
        <v>0</v>
      </c>
      <c r="AI443" s="96">
        <v>0</v>
      </c>
      <c r="AJ443" s="96">
        <v>0</v>
      </c>
      <c r="AK443" s="96">
        <v>0</v>
      </c>
      <c r="AL443" s="96">
        <v>0</v>
      </c>
      <c r="AM443" s="96">
        <v>0</v>
      </c>
      <c r="AN443" s="89">
        <f t="shared" si="8"/>
        <v>0</v>
      </c>
      <c r="AO443" s="389"/>
      <c r="AU443" s="96">
        <f>+'[2]4'!D124*1000</f>
        <v>0</v>
      </c>
      <c r="AV443" s="96">
        <f t="shared" si="9"/>
        <v>0</v>
      </c>
    </row>
    <row r="444" spans="2:48" ht="11.25" customHeight="1" x14ac:dyDescent="0.2">
      <c r="B444" s="417"/>
      <c r="C444" s="437"/>
      <c r="D444" s="150" t="s">
        <v>571</v>
      </c>
      <c r="E444" s="151" t="s">
        <v>329</v>
      </c>
      <c r="F444" s="440"/>
      <c r="G444" s="99">
        <v>0</v>
      </c>
      <c r="H444" s="107">
        <v>0</v>
      </c>
      <c r="I444" s="107">
        <v>0</v>
      </c>
      <c r="J444" s="107">
        <v>0</v>
      </c>
      <c r="K444" s="107" t="s">
        <v>22</v>
      </c>
      <c r="L444" s="107" t="s">
        <v>22</v>
      </c>
      <c r="M444" s="96">
        <v>0</v>
      </c>
      <c r="N444" s="96">
        <v>0</v>
      </c>
      <c r="O444" s="96">
        <v>0</v>
      </c>
      <c r="P444" s="96">
        <v>0</v>
      </c>
      <c r="Q444" s="96">
        <v>0</v>
      </c>
      <c r="R444" s="96">
        <v>0</v>
      </c>
      <c r="S444" s="96">
        <v>0</v>
      </c>
      <c r="T444" s="96">
        <v>0</v>
      </c>
      <c r="U444" s="96">
        <v>0</v>
      </c>
      <c r="V444" s="96">
        <v>0</v>
      </c>
      <c r="W444" s="96">
        <v>0</v>
      </c>
      <c r="X444" s="96">
        <v>0</v>
      </c>
      <c r="Y444" s="96">
        <v>0</v>
      </c>
      <c r="Z444" s="96">
        <v>0</v>
      </c>
      <c r="AA444" s="96">
        <v>0</v>
      </c>
      <c r="AB444" s="96">
        <v>0</v>
      </c>
      <c r="AC444" s="96">
        <v>0</v>
      </c>
      <c r="AD444" s="96">
        <v>0</v>
      </c>
      <c r="AE444" s="96">
        <v>0</v>
      </c>
      <c r="AF444" s="96">
        <v>0</v>
      </c>
      <c r="AG444" s="96">
        <v>0</v>
      </c>
      <c r="AH444" s="96">
        <v>0</v>
      </c>
      <c r="AI444" s="96">
        <v>0</v>
      </c>
      <c r="AJ444" s="96">
        <v>0</v>
      </c>
      <c r="AK444" s="96">
        <v>0</v>
      </c>
      <c r="AL444" s="96">
        <v>0</v>
      </c>
      <c r="AM444" s="96">
        <v>0</v>
      </c>
      <c r="AN444" s="89">
        <f t="shared" si="8"/>
        <v>0</v>
      </c>
      <c r="AO444" s="389"/>
      <c r="AU444" s="96">
        <f>+'[2]4'!D125*1000</f>
        <v>0</v>
      </c>
      <c r="AV444" s="96">
        <f t="shared" si="9"/>
        <v>0</v>
      </c>
    </row>
    <row r="445" spans="2:48" ht="11.25" customHeight="1" x14ac:dyDescent="0.2">
      <c r="B445" s="417"/>
      <c r="C445" s="437"/>
      <c r="D445" s="150" t="s">
        <v>572</v>
      </c>
      <c r="E445" s="151" t="s">
        <v>329</v>
      </c>
      <c r="F445" s="440"/>
      <c r="G445" s="99">
        <v>0</v>
      </c>
      <c r="H445" s="107">
        <v>0</v>
      </c>
      <c r="I445" s="107">
        <v>0</v>
      </c>
      <c r="J445" s="107">
        <v>0</v>
      </c>
      <c r="K445" s="107" t="s">
        <v>22</v>
      </c>
      <c r="L445" s="107" t="s">
        <v>22</v>
      </c>
      <c r="M445" s="96">
        <v>0</v>
      </c>
      <c r="N445" s="96">
        <v>0</v>
      </c>
      <c r="O445" s="96">
        <v>0</v>
      </c>
      <c r="P445" s="96">
        <v>0</v>
      </c>
      <c r="Q445" s="96">
        <v>0</v>
      </c>
      <c r="R445" s="96">
        <v>0</v>
      </c>
      <c r="S445" s="96">
        <v>0</v>
      </c>
      <c r="T445" s="96">
        <v>0</v>
      </c>
      <c r="U445" s="96">
        <v>0</v>
      </c>
      <c r="V445" s="96">
        <v>0</v>
      </c>
      <c r="W445" s="96">
        <v>0</v>
      </c>
      <c r="X445" s="96">
        <v>0</v>
      </c>
      <c r="Y445" s="96">
        <v>0</v>
      </c>
      <c r="Z445" s="96">
        <v>0</v>
      </c>
      <c r="AA445" s="96">
        <v>0</v>
      </c>
      <c r="AB445" s="96">
        <v>0</v>
      </c>
      <c r="AC445" s="96">
        <v>0</v>
      </c>
      <c r="AD445" s="96">
        <v>0</v>
      </c>
      <c r="AE445" s="96">
        <v>0</v>
      </c>
      <c r="AF445" s="96">
        <v>0</v>
      </c>
      <c r="AG445" s="96">
        <v>0</v>
      </c>
      <c r="AH445" s="96">
        <v>0</v>
      </c>
      <c r="AI445" s="96">
        <v>0</v>
      </c>
      <c r="AJ445" s="96">
        <v>0</v>
      </c>
      <c r="AK445" s="96">
        <v>0</v>
      </c>
      <c r="AL445" s="96">
        <v>0</v>
      </c>
      <c r="AM445" s="96">
        <v>0</v>
      </c>
      <c r="AN445" s="89">
        <f t="shared" si="8"/>
        <v>0</v>
      </c>
      <c r="AO445" s="389"/>
      <c r="AU445" s="96">
        <f>+'[2]4'!D126*1000</f>
        <v>0</v>
      </c>
      <c r="AV445" s="96">
        <f t="shared" si="9"/>
        <v>0</v>
      </c>
    </row>
    <row r="446" spans="2:48" ht="11.25" customHeight="1" x14ac:dyDescent="0.2">
      <c r="B446" s="417"/>
      <c r="C446" s="437"/>
      <c r="D446" s="150" t="s">
        <v>573</v>
      </c>
      <c r="E446" s="151" t="s">
        <v>329</v>
      </c>
      <c r="F446" s="440"/>
      <c r="G446" s="99">
        <v>0</v>
      </c>
      <c r="H446" s="107">
        <v>0</v>
      </c>
      <c r="I446" s="107">
        <v>0</v>
      </c>
      <c r="J446" s="107">
        <v>0</v>
      </c>
      <c r="K446" s="107" t="s">
        <v>22</v>
      </c>
      <c r="L446" s="107" t="s">
        <v>22</v>
      </c>
      <c r="M446" s="96">
        <v>0</v>
      </c>
      <c r="N446" s="96">
        <v>0</v>
      </c>
      <c r="O446" s="96">
        <v>0</v>
      </c>
      <c r="P446" s="96">
        <v>0</v>
      </c>
      <c r="Q446" s="96">
        <v>0</v>
      </c>
      <c r="R446" s="96">
        <v>0</v>
      </c>
      <c r="S446" s="96">
        <v>0</v>
      </c>
      <c r="T446" s="96">
        <v>0</v>
      </c>
      <c r="U446" s="96">
        <v>0</v>
      </c>
      <c r="V446" s="96">
        <v>0</v>
      </c>
      <c r="W446" s="96">
        <v>0</v>
      </c>
      <c r="X446" s="96">
        <v>0</v>
      </c>
      <c r="Y446" s="96">
        <v>0</v>
      </c>
      <c r="Z446" s="96">
        <v>0</v>
      </c>
      <c r="AA446" s="96">
        <v>0</v>
      </c>
      <c r="AB446" s="96">
        <v>0</v>
      </c>
      <c r="AC446" s="96">
        <v>0</v>
      </c>
      <c r="AD446" s="96">
        <v>0</v>
      </c>
      <c r="AE446" s="96">
        <v>0</v>
      </c>
      <c r="AF446" s="96">
        <v>0</v>
      </c>
      <c r="AG446" s="96">
        <v>0</v>
      </c>
      <c r="AH446" s="96">
        <v>0</v>
      </c>
      <c r="AI446" s="96">
        <v>0</v>
      </c>
      <c r="AJ446" s="96">
        <v>0</v>
      </c>
      <c r="AK446" s="96">
        <v>0</v>
      </c>
      <c r="AL446" s="96">
        <v>0</v>
      </c>
      <c r="AM446" s="96">
        <v>0</v>
      </c>
      <c r="AN446" s="89">
        <f t="shared" si="8"/>
        <v>0</v>
      </c>
      <c r="AO446" s="389"/>
      <c r="AU446" s="96">
        <f>+'[2]4'!D127*1000</f>
        <v>0</v>
      </c>
      <c r="AV446" s="96">
        <f t="shared" si="9"/>
        <v>0</v>
      </c>
    </row>
    <row r="447" spans="2:48" ht="11.25" customHeight="1" x14ac:dyDescent="0.2">
      <c r="B447" s="417"/>
      <c r="C447" s="437"/>
      <c r="D447" s="150" t="s">
        <v>574</v>
      </c>
      <c r="E447" s="151" t="s">
        <v>329</v>
      </c>
      <c r="F447" s="440"/>
      <c r="G447" s="99">
        <v>0</v>
      </c>
      <c r="H447" s="107">
        <v>0</v>
      </c>
      <c r="I447" s="107">
        <v>0</v>
      </c>
      <c r="J447" s="107">
        <v>0</v>
      </c>
      <c r="K447" s="107" t="s">
        <v>22</v>
      </c>
      <c r="L447" s="107" t="s">
        <v>22</v>
      </c>
      <c r="M447" s="96">
        <v>0</v>
      </c>
      <c r="N447" s="96">
        <v>0</v>
      </c>
      <c r="O447" s="96">
        <v>0</v>
      </c>
      <c r="P447" s="96">
        <v>0</v>
      </c>
      <c r="Q447" s="96">
        <v>0</v>
      </c>
      <c r="R447" s="96">
        <v>0</v>
      </c>
      <c r="S447" s="96">
        <v>0</v>
      </c>
      <c r="T447" s="96">
        <v>0</v>
      </c>
      <c r="U447" s="96">
        <v>0</v>
      </c>
      <c r="V447" s="96">
        <v>0</v>
      </c>
      <c r="W447" s="96">
        <v>0</v>
      </c>
      <c r="X447" s="96">
        <v>0</v>
      </c>
      <c r="Y447" s="96">
        <v>0</v>
      </c>
      <c r="Z447" s="96">
        <v>0</v>
      </c>
      <c r="AA447" s="96">
        <v>0</v>
      </c>
      <c r="AB447" s="96">
        <v>0</v>
      </c>
      <c r="AC447" s="96">
        <v>0</v>
      </c>
      <c r="AD447" s="96">
        <v>0</v>
      </c>
      <c r="AE447" s="96">
        <v>0</v>
      </c>
      <c r="AF447" s="96">
        <v>0</v>
      </c>
      <c r="AG447" s="96">
        <v>0</v>
      </c>
      <c r="AH447" s="96">
        <v>0</v>
      </c>
      <c r="AI447" s="96">
        <v>0</v>
      </c>
      <c r="AJ447" s="96">
        <v>0</v>
      </c>
      <c r="AK447" s="96">
        <v>0</v>
      </c>
      <c r="AL447" s="96">
        <v>0</v>
      </c>
      <c r="AM447" s="96">
        <v>0</v>
      </c>
      <c r="AN447" s="89">
        <f t="shared" si="8"/>
        <v>0</v>
      </c>
      <c r="AO447" s="389"/>
      <c r="AU447" s="96">
        <f>+'[2]4'!D128*1000</f>
        <v>0</v>
      </c>
      <c r="AV447" s="96">
        <f t="shared" si="9"/>
        <v>0</v>
      </c>
    </row>
    <row r="448" spans="2:48" ht="11.25" customHeight="1" x14ac:dyDescent="0.2">
      <c r="B448" s="417"/>
      <c r="C448" s="437"/>
      <c r="D448" s="150" t="s">
        <v>575</v>
      </c>
      <c r="E448" s="151" t="s">
        <v>329</v>
      </c>
      <c r="F448" s="440"/>
      <c r="G448" s="99">
        <v>0</v>
      </c>
      <c r="H448" s="107">
        <v>0</v>
      </c>
      <c r="I448" s="107">
        <v>0</v>
      </c>
      <c r="J448" s="107">
        <v>0</v>
      </c>
      <c r="K448" s="107" t="s">
        <v>22</v>
      </c>
      <c r="L448" s="107" t="s">
        <v>22</v>
      </c>
      <c r="M448" s="96">
        <v>0</v>
      </c>
      <c r="N448" s="96">
        <v>0</v>
      </c>
      <c r="O448" s="96">
        <v>0</v>
      </c>
      <c r="P448" s="96">
        <v>0</v>
      </c>
      <c r="Q448" s="96">
        <v>0</v>
      </c>
      <c r="R448" s="96">
        <v>0</v>
      </c>
      <c r="S448" s="96">
        <v>0</v>
      </c>
      <c r="T448" s="96">
        <v>0</v>
      </c>
      <c r="U448" s="96">
        <v>0</v>
      </c>
      <c r="V448" s="96">
        <v>0</v>
      </c>
      <c r="W448" s="96">
        <v>0</v>
      </c>
      <c r="X448" s="96">
        <v>0</v>
      </c>
      <c r="Y448" s="96">
        <v>0</v>
      </c>
      <c r="Z448" s="96">
        <v>0</v>
      </c>
      <c r="AA448" s="96">
        <v>0</v>
      </c>
      <c r="AB448" s="96">
        <v>0</v>
      </c>
      <c r="AC448" s="96">
        <v>0</v>
      </c>
      <c r="AD448" s="96">
        <v>0</v>
      </c>
      <c r="AE448" s="96">
        <v>0</v>
      </c>
      <c r="AF448" s="96">
        <v>0</v>
      </c>
      <c r="AG448" s="96">
        <v>0</v>
      </c>
      <c r="AH448" s="96">
        <v>0</v>
      </c>
      <c r="AI448" s="96">
        <v>0</v>
      </c>
      <c r="AJ448" s="96">
        <v>0</v>
      </c>
      <c r="AK448" s="96">
        <v>0</v>
      </c>
      <c r="AL448" s="96">
        <v>0</v>
      </c>
      <c r="AM448" s="96">
        <v>0</v>
      </c>
      <c r="AN448" s="89">
        <f t="shared" si="8"/>
        <v>0</v>
      </c>
      <c r="AO448" s="389"/>
      <c r="AU448" s="96">
        <f>+'[2]4'!D129*1000</f>
        <v>0</v>
      </c>
      <c r="AV448" s="96">
        <f t="shared" si="9"/>
        <v>0</v>
      </c>
    </row>
    <row r="449" spans="1:48" ht="11.25" customHeight="1" x14ac:dyDescent="0.2">
      <c r="B449" s="417"/>
      <c r="C449" s="437"/>
      <c r="D449" s="150" t="s">
        <v>576</v>
      </c>
      <c r="E449" s="151" t="s">
        <v>329</v>
      </c>
      <c r="F449" s="440"/>
      <c r="G449" s="99">
        <v>0</v>
      </c>
      <c r="H449" s="107">
        <v>0</v>
      </c>
      <c r="I449" s="107">
        <v>0</v>
      </c>
      <c r="J449" s="107">
        <v>0</v>
      </c>
      <c r="K449" s="107" t="s">
        <v>22</v>
      </c>
      <c r="L449" s="107" t="s">
        <v>22</v>
      </c>
      <c r="M449" s="96">
        <v>0</v>
      </c>
      <c r="N449" s="96">
        <v>0</v>
      </c>
      <c r="O449" s="96">
        <v>0</v>
      </c>
      <c r="P449" s="96">
        <v>0</v>
      </c>
      <c r="Q449" s="96">
        <v>0</v>
      </c>
      <c r="R449" s="96">
        <v>0</v>
      </c>
      <c r="S449" s="96">
        <v>0</v>
      </c>
      <c r="T449" s="96">
        <v>0</v>
      </c>
      <c r="U449" s="96">
        <v>0</v>
      </c>
      <c r="V449" s="96">
        <v>0</v>
      </c>
      <c r="W449" s="96">
        <v>0</v>
      </c>
      <c r="X449" s="96">
        <v>0</v>
      </c>
      <c r="Y449" s="96">
        <v>0</v>
      </c>
      <c r="Z449" s="96">
        <v>0</v>
      </c>
      <c r="AA449" s="96">
        <v>0</v>
      </c>
      <c r="AB449" s="96">
        <v>0</v>
      </c>
      <c r="AC449" s="96">
        <v>0</v>
      </c>
      <c r="AD449" s="96">
        <v>0</v>
      </c>
      <c r="AE449" s="96">
        <v>0</v>
      </c>
      <c r="AF449" s="96">
        <v>0</v>
      </c>
      <c r="AG449" s="96">
        <v>0</v>
      </c>
      <c r="AH449" s="96">
        <v>0</v>
      </c>
      <c r="AI449" s="96">
        <v>0</v>
      </c>
      <c r="AJ449" s="96">
        <v>0</v>
      </c>
      <c r="AK449" s="96">
        <v>0</v>
      </c>
      <c r="AL449" s="96">
        <v>0</v>
      </c>
      <c r="AM449" s="96">
        <v>0</v>
      </c>
      <c r="AN449" s="89">
        <f t="shared" si="8"/>
        <v>0</v>
      </c>
      <c r="AO449" s="389"/>
      <c r="AU449" s="96">
        <f>+'[2]4'!D130*1000</f>
        <v>0</v>
      </c>
      <c r="AV449" s="96">
        <f t="shared" si="9"/>
        <v>0</v>
      </c>
    </row>
    <row r="450" spans="1:48" ht="11.25" customHeight="1" x14ac:dyDescent="0.2">
      <c r="B450" s="417"/>
      <c r="C450" s="437"/>
      <c r="D450" s="150" t="s">
        <v>577</v>
      </c>
      <c r="E450" s="151" t="s">
        <v>329</v>
      </c>
      <c r="F450" s="440"/>
      <c r="G450" s="99">
        <v>0</v>
      </c>
      <c r="H450" s="107">
        <v>0</v>
      </c>
      <c r="I450" s="107">
        <v>0</v>
      </c>
      <c r="J450" s="107">
        <v>0</v>
      </c>
      <c r="K450" s="107" t="s">
        <v>22</v>
      </c>
      <c r="L450" s="107" t="s">
        <v>22</v>
      </c>
      <c r="M450" s="96">
        <v>0</v>
      </c>
      <c r="N450" s="96">
        <v>0</v>
      </c>
      <c r="O450" s="96">
        <v>0</v>
      </c>
      <c r="P450" s="96">
        <v>0</v>
      </c>
      <c r="Q450" s="96">
        <v>0</v>
      </c>
      <c r="R450" s="96">
        <v>0</v>
      </c>
      <c r="S450" s="96">
        <v>0</v>
      </c>
      <c r="T450" s="96">
        <v>0</v>
      </c>
      <c r="U450" s="96">
        <v>0</v>
      </c>
      <c r="V450" s="96">
        <v>0</v>
      </c>
      <c r="W450" s="96">
        <v>0</v>
      </c>
      <c r="X450" s="96">
        <v>0</v>
      </c>
      <c r="Y450" s="96">
        <v>0</v>
      </c>
      <c r="Z450" s="96">
        <v>0</v>
      </c>
      <c r="AA450" s="96">
        <v>0</v>
      </c>
      <c r="AB450" s="96">
        <v>0</v>
      </c>
      <c r="AC450" s="96">
        <v>0</v>
      </c>
      <c r="AD450" s="96">
        <v>0</v>
      </c>
      <c r="AE450" s="96">
        <v>0</v>
      </c>
      <c r="AF450" s="96">
        <v>0</v>
      </c>
      <c r="AG450" s="96">
        <v>0</v>
      </c>
      <c r="AH450" s="96">
        <v>0</v>
      </c>
      <c r="AI450" s="96">
        <v>0</v>
      </c>
      <c r="AJ450" s="96">
        <v>0</v>
      </c>
      <c r="AK450" s="96">
        <v>0</v>
      </c>
      <c r="AL450" s="96">
        <v>0</v>
      </c>
      <c r="AM450" s="96">
        <v>0</v>
      </c>
      <c r="AN450" s="89">
        <f t="shared" si="8"/>
        <v>0</v>
      </c>
      <c r="AO450" s="389"/>
      <c r="AU450" s="96">
        <f>+'[2]4'!D131*1000</f>
        <v>0</v>
      </c>
      <c r="AV450" s="96">
        <f t="shared" si="9"/>
        <v>0</v>
      </c>
    </row>
    <row r="451" spans="1:48" ht="11.25" customHeight="1" x14ac:dyDescent="0.2">
      <c r="B451" s="417"/>
      <c r="C451" s="437"/>
      <c r="D451" s="150" t="s">
        <v>578</v>
      </c>
      <c r="E451" s="151" t="s">
        <v>329</v>
      </c>
      <c r="F451" s="440"/>
      <c r="G451" s="99">
        <v>0</v>
      </c>
      <c r="H451" s="107">
        <v>0</v>
      </c>
      <c r="I451" s="107">
        <v>0</v>
      </c>
      <c r="J451" s="107">
        <v>0</v>
      </c>
      <c r="K451" s="107" t="s">
        <v>22</v>
      </c>
      <c r="L451" s="107" t="s">
        <v>22</v>
      </c>
      <c r="M451" s="96">
        <v>0</v>
      </c>
      <c r="N451" s="96">
        <v>0</v>
      </c>
      <c r="O451" s="96">
        <v>0</v>
      </c>
      <c r="P451" s="96">
        <v>0</v>
      </c>
      <c r="Q451" s="96">
        <v>0</v>
      </c>
      <c r="R451" s="96">
        <v>0</v>
      </c>
      <c r="S451" s="96">
        <v>0</v>
      </c>
      <c r="T451" s="96">
        <v>0</v>
      </c>
      <c r="U451" s="96">
        <v>0</v>
      </c>
      <c r="V451" s="96">
        <v>0</v>
      </c>
      <c r="W451" s="96">
        <v>0</v>
      </c>
      <c r="X451" s="96">
        <v>0</v>
      </c>
      <c r="Y451" s="96">
        <v>0</v>
      </c>
      <c r="Z451" s="96">
        <v>0</v>
      </c>
      <c r="AA451" s="96">
        <v>0</v>
      </c>
      <c r="AB451" s="96">
        <v>0</v>
      </c>
      <c r="AC451" s="96">
        <v>0</v>
      </c>
      <c r="AD451" s="96">
        <v>0</v>
      </c>
      <c r="AE451" s="96">
        <v>0</v>
      </c>
      <c r="AF451" s="96">
        <v>0</v>
      </c>
      <c r="AG451" s="96">
        <v>0</v>
      </c>
      <c r="AH451" s="96">
        <v>0</v>
      </c>
      <c r="AI451" s="96">
        <v>0</v>
      </c>
      <c r="AJ451" s="96">
        <v>0</v>
      </c>
      <c r="AK451" s="96">
        <v>0</v>
      </c>
      <c r="AL451" s="96">
        <v>0</v>
      </c>
      <c r="AM451" s="96">
        <v>0</v>
      </c>
      <c r="AN451" s="89">
        <f t="shared" si="8"/>
        <v>0</v>
      </c>
      <c r="AO451" s="389"/>
      <c r="AU451" s="96">
        <f>+'[2]4'!D132*1000</f>
        <v>0</v>
      </c>
      <c r="AV451" s="96">
        <f t="shared" si="9"/>
        <v>0</v>
      </c>
    </row>
    <row r="452" spans="1:48" ht="11.25" customHeight="1" x14ac:dyDescent="0.2">
      <c r="B452" s="417"/>
      <c r="C452" s="437"/>
      <c r="D452" s="150" t="s">
        <v>579</v>
      </c>
      <c r="E452" s="151" t="s">
        <v>329</v>
      </c>
      <c r="F452" s="440"/>
      <c r="G452" s="99">
        <v>0</v>
      </c>
      <c r="H452" s="107">
        <v>0</v>
      </c>
      <c r="I452" s="107">
        <v>0</v>
      </c>
      <c r="J452" s="107">
        <v>0</v>
      </c>
      <c r="K452" s="107" t="s">
        <v>22</v>
      </c>
      <c r="L452" s="107" t="s">
        <v>22</v>
      </c>
      <c r="M452" s="96">
        <v>0</v>
      </c>
      <c r="N452" s="96">
        <v>0</v>
      </c>
      <c r="O452" s="96">
        <v>0</v>
      </c>
      <c r="P452" s="96">
        <v>0</v>
      </c>
      <c r="Q452" s="96">
        <v>0</v>
      </c>
      <c r="R452" s="96">
        <v>0</v>
      </c>
      <c r="S452" s="96">
        <v>0</v>
      </c>
      <c r="T452" s="96">
        <v>0</v>
      </c>
      <c r="U452" s="96">
        <v>0</v>
      </c>
      <c r="V452" s="96">
        <v>0</v>
      </c>
      <c r="W452" s="96">
        <v>0</v>
      </c>
      <c r="X452" s="96">
        <v>0</v>
      </c>
      <c r="Y452" s="96">
        <v>0</v>
      </c>
      <c r="Z452" s="96">
        <v>0</v>
      </c>
      <c r="AA452" s="96">
        <v>0</v>
      </c>
      <c r="AB452" s="96">
        <v>0</v>
      </c>
      <c r="AC452" s="96">
        <v>0</v>
      </c>
      <c r="AD452" s="96">
        <v>0</v>
      </c>
      <c r="AE452" s="96">
        <v>0</v>
      </c>
      <c r="AF452" s="96">
        <v>0</v>
      </c>
      <c r="AG452" s="96">
        <v>0</v>
      </c>
      <c r="AH452" s="96">
        <v>0</v>
      </c>
      <c r="AI452" s="96">
        <v>0</v>
      </c>
      <c r="AJ452" s="96">
        <v>0</v>
      </c>
      <c r="AK452" s="96">
        <v>0</v>
      </c>
      <c r="AL452" s="96">
        <v>0</v>
      </c>
      <c r="AM452" s="96">
        <v>0</v>
      </c>
      <c r="AN452" s="89">
        <f t="shared" si="8"/>
        <v>0</v>
      </c>
      <c r="AO452" s="389"/>
      <c r="AU452" s="96">
        <f>+'[2]4'!D133*1000</f>
        <v>0</v>
      </c>
      <c r="AV452" s="96">
        <f t="shared" si="9"/>
        <v>0</v>
      </c>
    </row>
    <row r="453" spans="1:48" ht="11.25" customHeight="1" x14ac:dyDescent="0.2">
      <c r="B453" s="417"/>
      <c r="C453" s="437"/>
      <c r="D453" s="150" t="s">
        <v>580</v>
      </c>
      <c r="E453" s="151" t="s">
        <v>329</v>
      </c>
      <c r="F453" s="440"/>
      <c r="G453" s="99">
        <v>0</v>
      </c>
      <c r="H453" s="107">
        <v>0</v>
      </c>
      <c r="I453" s="107">
        <v>0</v>
      </c>
      <c r="J453" s="107">
        <v>0</v>
      </c>
      <c r="K453" s="107" t="s">
        <v>22</v>
      </c>
      <c r="L453" s="107" t="s">
        <v>22</v>
      </c>
      <c r="M453" s="96">
        <v>0</v>
      </c>
      <c r="N453" s="96">
        <v>0</v>
      </c>
      <c r="O453" s="96">
        <v>0</v>
      </c>
      <c r="P453" s="96">
        <v>0</v>
      </c>
      <c r="Q453" s="96">
        <v>0</v>
      </c>
      <c r="R453" s="96">
        <v>0</v>
      </c>
      <c r="S453" s="96">
        <v>0</v>
      </c>
      <c r="T453" s="96">
        <v>0</v>
      </c>
      <c r="U453" s="96">
        <v>0</v>
      </c>
      <c r="V453" s="96">
        <v>0</v>
      </c>
      <c r="W453" s="96">
        <v>0</v>
      </c>
      <c r="X453" s="96">
        <v>0</v>
      </c>
      <c r="Y453" s="96">
        <v>0</v>
      </c>
      <c r="Z453" s="96">
        <v>0</v>
      </c>
      <c r="AA453" s="96">
        <v>0</v>
      </c>
      <c r="AB453" s="96">
        <v>0</v>
      </c>
      <c r="AC453" s="96">
        <v>0</v>
      </c>
      <c r="AD453" s="96">
        <v>0</v>
      </c>
      <c r="AE453" s="96">
        <v>0</v>
      </c>
      <c r="AF453" s="96">
        <v>0</v>
      </c>
      <c r="AG453" s="96">
        <v>0</v>
      </c>
      <c r="AH453" s="96">
        <v>0</v>
      </c>
      <c r="AI453" s="96">
        <v>0</v>
      </c>
      <c r="AJ453" s="96">
        <v>0</v>
      </c>
      <c r="AK453" s="96">
        <v>0</v>
      </c>
      <c r="AL453" s="96">
        <v>0</v>
      </c>
      <c r="AM453" s="96">
        <v>0</v>
      </c>
      <c r="AN453" s="89">
        <f t="shared" si="8"/>
        <v>0</v>
      </c>
      <c r="AO453" s="389"/>
      <c r="AU453" s="96">
        <f>+'[2]4'!D134*1000</f>
        <v>0</v>
      </c>
      <c r="AV453" s="96">
        <f t="shared" si="9"/>
        <v>0</v>
      </c>
    </row>
    <row r="454" spans="1:48" ht="11.25" customHeight="1" x14ac:dyDescent="0.2">
      <c r="B454" s="417"/>
      <c r="C454" s="437"/>
      <c r="D454" s="150" t="s">
        <v>581</v>
      </c>
      <c r="E454" s="151" t="s">
        <v>329</v>
      </c>
      <c r="F454" s="440"/>
      <c r="G454" s="99">
        <v>0</v>
      </c>
      <c r="H454" s="107">
        <v>0</v>
      </c>
      <c r="I454" s="107">
        <v>0</v>
      </c>
      <c r="J454" s="107">
        <v>0</v>
      </c>
      <c r="K454" s="107" t="s">
        <v>22</v>
      </c>
      <c r="L454" s="107" t="s">
        <v>22</v>
      </c>
      <c r="M454" s="96">
        <v>0</v>
      </c>
      <c r="N454" s="96">
        <v>0</v>
      </c>
      <c r="O454" s="96">
        <v>0</v>
      </c>
      <c r="P454" s="96">
        <v>0</v>
      </c>
      <c r="Q454" s="96">
        <v>0</v>
      </c>
      <c r="R454" s="96">
        <v>0</v>
      </c>
      <c r="S454" s="96">
        <v>0</v>
      </c>
      <c r="T454" s="96">
        <v>0</v>
      </c>
      <c r="U454" s="96">
        <v>0</v>
      </c>
      <c r="V454" s="96">
        <v>0</v>
      </c>
      <c r="W454" s="96">
        <v>0</v>
      </c>
      <c r="X454" s="96">
        <v>0</v>
      </c>
      <c r="Y454" s="96">
        <v>0</v>
      </c>
      <c r="Z454" s="96">
        <v>0</v>
      </c>
      <c r="AA454" s="96">
        <v>0</v>
      </c>
      <c r="AB454" s="96">
        <v>0</v>
      </c>
      <c r="AC454" s="96">
        <v>0</v>
      </c>
      <c r="AD454" s="96">
        <v>0</v>
      </c>
      <c r="AE454" s="96">
        <v>0</v>
      </c>
      <c r="AF454" s="96">
        <v>0</v>
      </c>
      <c r="AG454" s="96">
        <v>0</v>
      </c>
      <c r="AH454" s="96">
        <v>0</v>
      </c>
      <c r="AI454" s="96">
        <v>0</v>
      </c>
      <c r="AJ454" s="96">
        <v>0</v>
      </c>
      <c r="AK454" s="96">
        <v>0</v>
      </c>
      <c r="AL454" s="96">
        <v>0</v>
      </c>
      <c r="AM454" s="96">
        <v>0</v>
      </c>
      <c r="AN454" s="89">
        <f t="shared" si="8"/>
        <v>0</v>
      </c>
      <c r="AO454" s="389"/>
      <c r="AU454" s="96">
        <f>+'[2]4'!D135*1000</f>
        <v>0</v>
      </c>
      <c r="AV454" s="96">
        <f t="shared" si="9"/>
        <v>0</v>
      </c>
    </row>
    <row r="455" spans="1:48" ht="11.25" customHeight="1" x14ac:dyDescent="0.2">
      <c r="B455" s="417"/>
      <c r="C455" s="437"/>
      <c r="D455" s="69" t="s">
        <v>314</v>
      </c>
      <c r="E455" s="152" t="s">
        <v>329</v>
      </c>
      <c r="F455" s="440"/>
      <c r="G455" s="99">
        <v>0</v>
      </c>
      <c r="H455" s="108">
        <v>0</v>
      </c>
      <c r="I455" s="108">
        <v>0</v>
      </c>
      <c r="J455" s="108">
        <v>0</v>
      </c>
      <c r="K455" s="108" t="s">
        <v>22</v>
      </c>
      <c r="L455" s="108" t="s">
        <v>22</v>
      </c>
      <c r="M455" s="96">
        <v>0</v>
      </c>
      <c r="N455" s="96">
        <v>0</v>
      </c>
      <c r="O455" s="96">
        <v>0</v>
      </c>
      <c r="P455" s="96">
        <v>0</v>
      </c>
      <c r="Q455" s="96">
        <v>0</v>
      </c>
      <c r="R455" s="96">
        <v>0</v>
      </c>
      <c r="S455" s="96">
        <v>0</v>
      </c>
      <c r="T455" s="96">
        <v>0</v>
      </c>
      <c r="U455" s="96">
        <v>0</v>
      </c>
      <c r="V455" s="96">
        <v>0</v>
      </c>
      <c r="W455" s="96">
        <v>0</v>
      </c>
      <c r="X455" s="96">
        <v>0</v>
      </c>
      <c r="Y455" s="96">
        <v>0</v>
      </c>
      <c r="Z455" s="96">
        <v>0</v>
      </c>
      <c r="AA455" s="96">
        <v>0</v>
      </c>
      <c r="AB455" s="96">
        <v>0</v>
      </c>
      <c r="AC455" s="96">
        <v>0</v>
      </c>
      <c r="AD455" s="96">
        <v>0</v>
      </c>
      <c r="AE455" s="96">
        <v>0</v>
      </c>
      <c r="AF455" s="96">
        <v>0</v>
      </c>
      <c r="AG455" s="96">
        <v>0</v>
      </c>
      <c r="AH455" s="96">
        <v>0</v>
      </c>
      <c r="AI455" s="96">
        <v>0</v>
      </c>
      <c r="AJ455" s="96">
        <v>0</v>
      </c>
      <c r="AK455" s="96">
        <v>0</v>
      </c>
      <c r="AL455" s="96">
        <v>0</v>
      </c>
      <c r="AM455" s="96">
        <v>0</v>
      </c>
      <c r="AN455" s="90">
        <f t="shared" si="8"/>
        <v>0</v>
      </c>
      <c r="AO455" s="389"/>
      <c r="AU455" s="96">
        <f>+'[2]4'!D136*1000</f>
        <v>0</v>
      </c>
      <c r="AV455" s="96">
        <f t="shared" si="9"/>
        <v>0</v>
      </c>
    </row>
    <row r="456" spans="1:48" ht="11.25" customHeight="1" x14ac:dyDescent="0.2">
      <c r="B456" s="417"/>
      <c r="C456" s="437"/>
      <c r="D456" s="68" t="s">
        <v>316</v>
      </c>
      <c r="E456" s="149" t="s">
        <v>329</v>
      </c>
      <c r="F456" s="440"/>
      <c r="G456" s="98"/>
      <c r="H456" s="106" t="s">
        <v>22</v>
      </c>
      <c r="I456" s="106" t="s">
        <v>22</v>
      </c>
      <c r="J456" s="106" t="s">
        <v>22</v>
      </c>
      <c r="K456" s="106" t="s">
        <v>22</v>
      </c>
      <c r="L456" s="106" t="s">
        <v>22</v>
      </c>
      <c r="M456" s="102"/>
      <c r="N456" s="102"/>
      <c r="O456" s="102"/>
      <c r="P456" s="102"/>
      <c r="Q456" s="102"/>
      <c r="R456" s="102"/>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88"/>
      <c r="AO456" s="389"/>
      <c r="AU456" s="102"/>
      <c r="AV456" s="102"/>
    </row>
    <row r="457" spans="1:48" ht="11.25" customHeight="1" x14ac:dyDescent="0.2">
      <c r="B457" s="417"/>
      <c r="C457" s="437"/>
      <c r="D457" s="150" t="s">
        <v>582</v>
      </c>
      <c r="E457" s="151" t="s">
        <v>329</v>
      </c>
      <c r="F457" s="440"/>
      <c r="G457" s="99">
        <v>0</v>
      </c>
      <c r="H457" s="107">
        <v>0</v>
      </c>
      <c r="I457" s="107">
        <v>0</v>
      </c>
      <c r="J457" s="107">
        <v>0</v>
      </c>
      <c r="K457" s="107" t="s">
        <v>22</v>
      </c>
      <c r="L457" s="107" t="s">
        <v>22</v>
      </c>
      <c r="M457" s="96">
        <v>0</v>
      </c>
      <c r="N457" s="96">
        <v>0</v>
      </c>
      <c r="O457" s="96">
        <v>0</v>
      </c>
      <c r="P457" s="96">
        <v>0</v>
      </c>
      <c r="Q457" s="96">
        <v>0</v>
      </c>
      <c r="R457" s="96">
        <v>0</v>
      </c>
      <c r="S457" s="96">
        <v>0</v>
      </c>
      <c r="T457" s="96">
        <v>0</v>
      </c>
      <c r="U457" s="96">
        <v>0</v>
      </c>
      <c r="V457" s="96">
        <v>0</v>
      </c>
      <c r="W457" s="96">
        <v>0</v>
      </c>
      <c r="X457" s="96">
        <v>0</v>
      </c>
      <c r="Y457" s="96">
        <v>0</v>
      </c>
      <c r="Z457" s="96">
        <v>0</v>
      </c>
      <c r="AA457" s="96">
        <v>0</v>
      </c>
      <c r="AB457" s="96">
        <v>0</v>
      </c>
      <c r="AC457" s="96">
        <v>0</v>
      </c>
      <c r="AD457" s="96">
        <v>0</v>
      </c>
      <c r="AE457" s="96">
        <v>0</v>
      </c>
      <c r="AF457" s="96">
        <v>0</v>
      </c>
      <c r="AG457" s="96">
        <v>0</v>
      </c>
      <c r="AH457" s="96">
        <v>0</v>
      </c>
      <c r="AI457" s="96">
        <v>0</v>
      </c>
      <c r="AJ457" s="96">
        <v>0</v>
      </c>
      <c r="AK457" s="96">
        <v>0</v>
      </c>
      <c r="AL457" s="96">
        <v>0</v>
      </c>
      <c r="AM457" s="96">
        <v>0</v>
      </c>
      <c r="AN457" s="89">
        <f t="shared" ref="AN457:AN462" si="10">SUM(G457:AM457)</f>
        <v>0</v>
      </c>
      <c r="AO457" s="153"/>
      <c r="AU457" s="96">
        <f>+'[2]4'!D138*1000</f>
        <v>0</v>
      </c>
      <c r="AV457" s="96">
        <f t="shared" ref="AV457:AV465" si="11">AN457-AU457</f>
        <v>0</v>
      </c>
    </row>
    <row r="458" spans="1:48" ht="11.25" customHeight="1" x14ac:dyDescent="0.2">
      <c r="B458" s="417"/>
      <c r="C458" s="437"/>
      <c r="D458" s="150" t="s">
        <v>319</v>
      </c>
      <c r="E458" s="151" t="s">
        <v>329</v>
      </c>
      <c r="F458" s="440"/>
      <c r="G458" s="99">
        <v>0</v>
      </c>
      <c r="H458" s="107">
        <v>0</v>
      </c>
      <c r="I458" s="107">
        <v>0</v>
      </c>
      <c r="J458" s="107">
        <v>0</v>
      </c>
      <c r="K458" s="107" t="s">
        <v>22</v>
      </c>
      <c r="L458" s="107" t="s">
        <v>22</v>
      </c>
      <c r="M458" s="96">
        <v>0</v>
      </c>
      <c r="N458" s="96">
        <v>0</v>
      </c>
      <c r="O458" s="96">
        <v>0</v>
      </c>
      <c r="P458" s="96">
        <v>0</v>
      </c>
      <c r="Q458" s="96">
        <v>0</v>
      </c>
      <c r="R458" s="96">
        <v>0</v>
      </c>
      <c r="S458" s="96">
        <v>0</v>
      </c>
      <c r="T458" s="96">
        <v>0</v>
      </c>
      <c r="U458" s="96">
        <v>0</v>
      </c>
      <c r="V458" s="96">
        <v>0</v>
      </c>
      <c r="W458" s="96">
        <v>0</v>
      </c>
      <c r="X458" s="96">
        <v>0</v>
      </c>
      <c r="Y458" s="96">
        <v>0</v>
      </c>
      <c r="Z458" s="96">
        <v>0</v>
      </c>
      <c r="AA458" s="96">
        <v>0</v>
      </c>
      <c r="AB458" s="96">
        <v>0</v>
      </c>
      <c r="AC458" s="96">
        <v>0</v>
      </c>
      <c r="AD458" s="96">
        <v>0</v>
      </c>
      <c r="AE458" s="96">
        <v>0</v>
      </c>
      <c r="AF458" s="96">
        <v>0</v>
      </c>
      <c r="AG458" s="96">
        <v>0</v>
      </c>
      <c r="AH458" s="96">
        <v>0</v>
      </c>
      <c r="AI458" s="96">
        <v>0</v>
      </c>
      <c r="AJ458" s="96">
        <v>0</v>
      </c>
      <c r="AK458" s="96">
        <v>0</v>
      </c>
      <c r="AL458" s="96">
        <v>0</v>
      </c>
      <c r="AM458" s="96">
        <v>0</v>
      </c>
      <c r="AN458" s="89">
        <f t="shared" si="10"/>
        <v>0</v>
      </c>
      <c r="AO458" s="153"/>
      <c r="AU458" s="96">
        <f>+'[2]4'!D139*1000</f>
        <v>0</v>
      </c>
      <c r="AV458" s="96">
        <f t="shared" si="11"/>
        <v>0</v>
      </c>
    </row>
    <row r="459" spans="1:48" ht="11.25" customHeight="1" x14ac:dyDescent="0.2">
      <c r="B459" s="417"/>
      <c r="C459" s="437"/>
      <c r="D459" s="150" t="s">
        <v>583</v>
      </c>
      <c r="E459" s="151" t="s">
        <v>329</v>
      </c>
      <c r="F459" s="440"/>
      <c r="G459" s="99">
        <v>0</v>
      </c>
      <c r="H459" s="107">
        <v>0</v>
      </c>
      <c r="I459" s="107">
        <v>0</v>
      </c>
      <c r="J459" s="107">
        <v>0</v>
      </c>
      <c r="K459" s="107" t="s">
        <v>22</v>
      </c>
      <c r="L459" s="107" t="s">
        <v>22</v>
      </c>
      <c r="M459" s="96">
        <v>0</v>
      </c>
      <c r="N459" s="96">
        <v>0</v>
      </c>
      <c r="O459" s="96">
        <v>0</v>
      </c>
      <c r="P459" s="96">
        <v>0</v>
      </c>
      <c r="Q459" s="96">
        <v>0</v>
      </c>
      <c r="R459" s="96">
        <v>0</v>
      </c>
      <c r="S459" s="96">
        <v>0</v>
      </c>
      <c r="T459" s="96">
        <v>0</v>
      </c>
      <c r="U459" s="96">
        <v>0</v>
      </c>
      <c r="V459" s="96">
        <v>0</v>
      </c>
      <c r="W459" s="96">
        <v>0</v>
      </c>
      <c r="X459" s="96">
        <v>0</v>
      </c>
      <c r="Y459" s="96">
        <v>0</v>
      </c>
      <c r="Z459" s="96">
        <v>0</v>
      </c>
      <c r="AA459" s="96">
        <v>0</v>
      </c>
      <c r="AB459" s="96">
        <v>0</v>
      </c>
      <c r="AC459" s="96">
        <v>0</v>
      </c>
      <c r="AD459" s="96">
        <v>0</v>
      </c>
      <c r="AE459" s="96">
        <v>0</v>
      </c>
      <c r="AF459" s="96">
        <v>0</v>
      </c>
      <c r="AG459" s="96">
        <v>0</v>
      </c>
      <c r="AH459" s="96">
        <v>0</v>
      </c>
      <c r="AI459" s="96">
        <v>0</v>
      </c>
      <c r="AJ459" s="96">
        <v>0</v>
      </c>
      <c r="AK459" s="96">
        <v>0</v>
      </c>
      <c r="AL459" s="96">
        <v>0</v>
      </c>
      <c r="AM459" s="96">
        <v>0</v>
      </c>
      <c r="AN459" s="89">
        <f t="shared" si="10"/>
        <v>0</v>
      </c>
      <c r="AO459" s="153"/>
      <c r="AU459" s="96">
        <f>+'[2]4'!D140*1000</f>
        <v>0</v>
      </c>
      <c r="AV459" s="96">
        <f t="shared" si="11"/>
        <v>0</v>
      </c>
    </row>
    <row r="460" spans="1:48" ht="11.25" customHeight="1" x14ac:dyDescent="0.2">
      <c r="B460" s="417"/>
      <c r="C460" s="437"/>
      <c r="D460" s="150" t="s">
        <v>322</v>
      </c>
      <c r="E460" s="151" t="s">
        <v>329</v>
      </c>
      <c r="F460" s="440"/>
      <c r="G460" s="99">
        <v>0</v>
      </c>
      <c r="H460" s="107">
        <v>0</v>
      </c>
      <c r="I460" s="107">
        <v>0</v>
      </c>
      <c r="J460" s="107">
        <v>0</v>
      </c>
      <c r="K460" s="107" t="s">
        <v>22</v>
      </c>
      <c r="L460" s="107" t="s">
        <v>22</v>
      </c>
      <c r="M460" s="96">
        <v>0</v>
      </c>
      <c r="N460" s="96">
        <v>0</v>
      </c>
      <c r="O460" s="96">
        <v>0</v>
      </c>
      <c r="P460" s="96">
        <v>0</v>
      </c>
      <c r="Q460" s="96">
        <v>0</v>
      </c>
      <c r="R460" s="96">
        <v>0</v>
      </c>
      <c r="S460" s="96">
        <v>0</v>
      </c>
      <c r="T460" s="96">
        <v>0</v>
      </c>
      <c r="U460" s="96">
        <v>0</v>
      </c>
      <c r="V460" s="96">
        <v>0</v>
      </c>
      <c r="W460" s="96">
        <v>0</v>
      </c>
      <c r="X460" s="96">
        <v>0</v>
      </c>
      <c r="Y460" s="96">
        <v>0</v>
      </c>
      <c r="Z460" s="96">
        <v>0</v>
      </c>
      <c r="AA460" s="96">
        <v>0</v>
      </c>
      <c r="AB460" s="96">
        <v>0</v>
      </c>
      <c r="AC460" s="96">
        <v>0</v>
      </c>
      <c r="AD460" s="96">
        <v>0</v>
      </c>
      <c r="AE460" s="96">
        <v>0</v>
      </c>
      <c r="AF460" s="96">
        <v>0</v>
      </c>
      <c r="AG460" s="96">
        <v>0</v>
      </c>
      <c r="AH460" s="96">
        <v>0</v>
      </c>
      <c r="AI460" s="96">
        <v>0</v>
      </c>
      <c r="AJ460" s="96">
        <v>0</v>
      </c>
      <c r="AK460" s="96">
        <v>0</v>
      </c>
      <c r="AL460" s="96">
        <v>0</v>
      </c>
      <c r="AM460" s="96">
        <v>0</v>
      </c>
      <c r="AN460" s="89">
        <f t="shared" si="10"/>
        <v>0</v>
      </c>
      <c r="AO460" s="153"/>
      <c r="AU460" s="96">
        <f>+'[2]4'!D141*1000</f>
        <v>0</v>
      </c>
      <c r="AV460" s="96">
        <f t="shared" si="11"/>
        <v>0</v>
      </c>
    </row>
    <row r="461" spans="1:48" ht="11.25" customHeight="1" x14ac:dyDescent="0.2">
      <c r="B461" s="417"/>
      <c r="C461" s="437"/>
      <c r="D461" s="150" t="s">
        <v>324</v>
      </c>
      <c r="E461" s="151" t="s">
        <v>329</v>
      </c>
      <c r="F461" s="440"/>
      <c r="G461" s="99">
        <v>0</v>
      </c>
      <c r="H461" s="107">
        <v>0</v>
      </c>
      <c r="I461" s="107">
        <v>0</v>
      </c>
      <c r="J461" s="107">
        <v>0</v>
      </c>
      <c r="K461" s="107" t="s">
        <v>22</v>
      </c>
      <c r="L461" s="107" t="s">
        <v>22</v>
      </c>
      <c r="M461" s="96">
        <v>0</v>
      </c>
      <c r="N461" s="96">
        <v>0</v>
      </c>
      <c r="O461" s="96">
        <v>0</v>
      </c>
      <c r="P461" s="96">
        <v>0</v>
      </c>
      <c r="Q461" s="96">
        <v>0</v>
      </c>
      <c r="R461" s="96">
        <v>0</v>
      </c>
      <c r="S461" s="96">
        <v>0</v>
      </c>
      <c r="T461" s="96">
        <v>0</v>
      </c>
      <c r="U461" s="96">
        <v>0</v>
      </c>
      <c r="V461" s="96">
        <v>0</v>
      </c>
      <c r="W461" s="96">
        <v>0</v>
      </c>
      <c r="X461" s="96">
        <v>0</v>
      </c>
      <c r="Y461" s="96">
        <v>0</v>
      </c>
      <c r="Z461" s="96">
        <v>0</v>
      </c>
      <c r="AA461" s="96">
        <v>0</v>
      </c>
      <c r="AB461" s="96">
        <v>0</v>
      </c>
      <c r="AC461" s="96">
        <v>0</v>
      </c>
      <c r="AD461" s="96">
        <v>0</v>
      </c>
      <c r="AE461" s="96">
        <v>0</v>
      </c>
      <c r="AF461" s="96">
        <v>0</v>
      </c>
      <c r="AG461" s="96">
        <v>0</v>
      </c>
      <c r="AH461" s="96">
        <v>0</v>
      </c>
      <c r="AI461" s="96">
        <v>0</v>
      </c>
      <c r="AJ461" s="96">
        <v>0</v>
      </c>
      <c r="AK461" s="96">
        <v>0</v>
      </c>
      <c r="AL461" s="96">
        <v>0</v>
      </c>
      <c r="AM461" s="96">
        <v>0</v>
      </c>
      <c r="AN461" s="89">
        <f t="shared" si="10"/>
        <v>0</v>
      </c>
      <c r="AO461" s="153"/>
      <c r="AU461" s="96">
        <f>+'[2]4'!D142*1000</f>
        <v>0</v>
      </c>
      <c r="AV461" s="96">
        <f t="shared" si="11"/>
        <v>0</v>
      </c>
    </row>
    <row r="462" spans="1:48" ht="11.25" customHeight="1" thickBot="1" x14ac:dyDescent="0.25">
      <c r="A462" s="154"/>
      <c r="B462" s="418"/>
      <c r="C462" s="438"/>
      <c r="D462" s="155" t="s">
        <v>328</v>
      </c>
      <c r="E462" s="156" t="s">
        <v>329</v>
      </c>
      <c r="F462" s="441"/>
      <c r="G462" s="105">
        <v>0</v>
      </c>
      <c r="H462" s="109">
        <v>0</v>
      </c>
      <c r="I462" s="109">
        <v>0</v>
      </c>
      <c r="J462" s="109">
        <v>0</v>
      </c>
      <c r="K462" s="109" t="s">
        <v>22</v>
      </c>
      <c r="L462" s="109" t="s">
        <v>22</v>
      </c>
      <c r="M462" s="110">
        <v>0</v>
      </c>
      <c r="N462" s="110">
        <v>0</v>
      </c>
      <c r="O462" s="110">
        <v>0</v>
      </c>
      <c r="P462" s="110">
        <v>0</v>
      </c>
      <c r="Q462" s="110">
        <v>0</v>
      </c>
      <c r="R462" s="110">
        <v>0</v>
      </c>
      <c r="S462" s="110">
        <v>0</v>
      </c>
      <c r="T462" s="110">
        <v>0</v>
      </c>
      <c r="U462" s="110">
        <v>0</v>
      </c>
      <c r="V462" s="110">
        <v>0</v>
      </c>
      <c r="W462" s="110">
        <v>0</v>
      </c>
      <c r="X462" s="110">
        <v>0</v>
      </c>
      <c r="Y462" s="110">
        <v>0</v>
      </c>
      <c r="Z462" s="110">
        <v>0</v>
      </c>
      <c r="AA462" s="110">
        <v>0</v>
      </c>
      <c r="AB462" s="110">
        <v>0</v>
      </c>
      <c r="AC462" s="110">
        <v>0</v>
      </c>
      <c r="AD462" s="110">
        <v>0</v>
      </c>
      <c r="AE462" s="110">
        <v>0</v>
      </c>
      <c r="AF462" s="110">
        <v>0</v>
      </c>
      <c r="AG462" s="110">
        <v>0</v>
      </c>
      <c r="AH462" s="110">
        <v>0</v>
      </c>
      <c r="AI462" s="110">
        <v>0</v>
      </c>
      <c r="AJ462" s="110">
        <v>0</v>
      </c>
      <c r="AK462" s="110">
        <v>0</v>
      </c>
      <c r="AL462" s="110">
        <v>0</v>
      </c>
      <c r="AM462" s="110">
        <v>0</v>
      </c>
      <c r="AN462" s="94">
        <f t="shared" si="10"/>
        <v>0</v>
      </c>
      <c r="AO462" s="157"/>
      <c r="AU462" s="96">
        <f>+'[2]4'!D143*1000</f>
        <v>0</v>
      </c>
      <c r="AV462" s="96">
        <f t="shared" si="11"/>
        <v>0</v>
      </c>
    </row>
    <row r="463" spans="1:48" s="158" customFormat="1" ht="97.15" customHeight="1" thickTop="1" x14ac:dyDescent="0.25">
      <c r="B463" s="159" t="s">
        <v>401</v>
      </c>
      <c r="C463" s="442" t="s">
        <v>728</v>
      </c>
      <c r="D463" s="159" t="s">
        <v>401</v>
      </c>
      <c r="E463" s="160" t="s">
        <v>401</v>
      </c>
      <c r="F463" s="132" t="s">
        <v>912</v>
      </c>
      <c r="G463" s="193">
        <v>422222.45000000135</v>
      </c>
      <c r="H463" s="161">
        <v>-16211.770000001397</v>
      </c>
      <c r="I463" s="161">
        <v>221.7105</v>
      </c>
      <c r="J463" s="161">
        <v>0</v>
      </c>
      <c r="K463" s="161">
        <v>0</v>
      </c>
      <c r="L463" s="161">
        <v>0</v>
      </c>
      <c r="M463" s="161">
        <v>0</v>
      </c>
      <c r="N463" s="161">
        <v>0</v>
      </c>
      <c r="O463" s="161">
        <v>0</v>
      </c>
      <c r="P463" s="161">
        <v>0</v>
      </c>
      <c r="Q463" s="161">
        <v>0</v>
      </c>
      <c r="R463" s="161">
        <v>0</v>
      </c>
      <c r="S463" s="161">
        <v>0</v>
      </c>
      <c r="T463" s="161">
        <v>-3778.5900000000256</v>
      </c>
      <c r="U463" s="161">
        <v>169.0346191219769</v>
      </c>
      <c r="V463" s="161">
        <v>0</v>
      </c>
      <c r="W463" s="161">
        <v>0</v>
      </c>
      <c r="X463" s="161">
        <v>0</v>
      </c>
      <c r="Y463" s="161">
        <v>0</v>
      </c>
      <c r="Z463" s="161">
        <v>0</v>
      </c>
      <c r="AA463" s="161">
        <v>0</v>
      </c>
      <c r="AB463" s="161">
        <v>0</v>
      </c>
      <c r="AC463" s="161">
        <v>0</v>
      </c>
      <c r="AD463" s="161">
        <v>0</v>
      </c>
      <c r="AE463" s="161">
        <v>0</v>
      </c>
      <c r="AF463" s="161">
        <v>0</v>
      </c>
      <c r="AG463" s="161">
        <v>-3982.7300000000005</v>
      </c>
      <c r="AH463" s="161">
        <v>0</v>
      </c>
      <c r="AI463" s="161">
        <v>0</v>
      </c>
      <c r="AJ463" s="161">
        <v>0</v>
      </c>
      <c r="AK463" s="161">
        <v>0</v>
      </c>
      <c r="AL463" s="161">
        <v>0</v>
      </c>
      <c r="AM463" s="161">
        <v>0</v>
      </c>
      <c r="AN463" s="161">
        <f>+SUM(G463:AM463)</f>
        <v>398640.1051191219</v>
      </c>
      <c r="AO463" s="163" t="s">
        <v>719</v>
      </c>
      <c r="AT463" s="162">
        <v>800</v>
      </c>
      <c r="AU463" s="161">
        <f>+'[1]11'!$D$164</f>
        <v>398640.10511912196</v>
      </c>
      <c r="AV463" s="161">
        <f>+AN463-AU463</f>
        <v>0</v>
      </c>
    </row>
    <row r="464" spans="1:48" s="158" customFormat="1" x14ac:dyDescent="0.2">
      <c r="B464" s="188" t="s">
        <v>525</v>
      </c>
      <c r="C464" s="443"/>
      <c r="D464" s="188" t="s">
        <v>525</v>
      </c>
      <c r="E464" s="189" t="s">
        <v>525</v>
      </c>
      <c r="F464" s="190" t="s">
        <v>912</v>
      </c>
      <c r="G464" s="194">
        <v>55667.290000000008</v>
      </c>
      <c r="H464" s="191">
        <v>0</v>
      </c>
      <c r="I464" s="191">
        <v>387211.54058527801</v>
      </c>
      <c r="J464" s="191">
        <v>0</v>
      </c>
      <c r="K464" s="191">
        <v>0</v>
      </c>
      <c r="L464" s="191">
        <v>0</v>
      </c>
      <c r="M464" s="191">
        <v>4280.9699999999993</v>
      </c>
      <c r="N464" s="191">
        <v>0</v>
      </c>
      <c r="O464" s="191">
        <v>0</v>
      </c>
      <c r="P464" s="191">
        <v>0</v>
      </c>
      <c r="Q464" s="191">
        <v>0</v>
      </c>
      <c r="R464" s="191">
        <v>0</v>
      </c>
      <c r="S464" s="191">
        <v>276</v>
      </c>
      <c r="T464" s="191">
        <v>0</v>
      </c>
      <c r="U464" s="191">
        <v>0</v>
      </c>
      <c r="V464" s="191">
        <v>0</v>
      </c>
      <c r="W464" s="191">
        <v>0</v>
      </c>
      <c r="X464" s="191">
        <v>0</v>
      </c>
      <c r="Y464" s="191">
        <v>196.22310399999998</v>
      </c>
      <c r="Z464" s="191">
        <v>0</v>
      </c>
      <c r="AA464" s="191">
        <v>0</v>
      </c>
      <c r="AB464" s="191">
        <v>0</v>
      </c>
      <c r="AC464" s="191">
        <v>0</v>
      </c>
      <c r="AD464" s="191">
        <v>0</v>
      </c>
      <c r="AE464" s="191">
        <v>0</v>
      </c>
      <c r="AF464" s="191">
        <v>0</v>
      </c>
      <c r="AG464" s="191">
        <v>0</v>
      </c>
      <c r="AH464" s="191">
        <v>0</v>
      </c>
      <c r="AI464" s="191">
        <v>0</v>
      </c>
      <c r="AJ464" s="191">
        <v>0</v>
      </c>
      <c r="AK464" s="191">
        <v>0</v>
      </c>
      <c r="AL464" s="191">
        <v>0</v>
      </c>
      <c r="AM464" s="191">
        <v>0</v>
      </c>
      <c r="AN464" s="191">
        <f>+SUM(G464:AM464)</f>
        <v>447632.02368927794</v>
      </c>
      <c r="AO464" s="163" t="s">
        <v>757</v>
      </c>
      <c r="AT464" s="164">
        <v>800</v>
      </c>
      <c r="AU464" s="161">
        <f>+'[1]5'!$K$161</f>
        <v>447632.02368927788</v>
      </c>
      <c r="AV464" s="161">
        <f>+AN464-AU464</f>
        <v>0</v>
      </c>
    </row>
    <row r="465" spans="2:48" x14ac:dyDescent="0.2">
      <c r="B465" s="417" t="s">
        <v>401</v>
      </c>
      <c r="C465" s="448" t="s">
        <v>729</v>
      </c>
      <c r="D465" s="370" t="s">
        <v>401</v>
      </c>
      <c r="E465" s="165" t="s">
        <v>329</v>
      </c>
      <c r="F465" s="165" t="s">
        <v>1445</v>
      </c>
      <c r="G465" s="111">
        <v>413177.87000000128</v>
      </c>
      <c r="H465" s="383">
        <v>-16211.770000001397</v>
      </c>
      <c r="I465" s="383">
        <v>1107.3363589273322</v>
      </c>
      <c r="J465" s="383">
        <v>0</v>
      </c>
      <c r="K465" s="383"/>
      <c r="L465" s="383"/>
      <c r="M465" s="383">
        <v>0</v>
      </c>
      <c r="N465" s="383">
        <v>0</v>
      </c>
      <c r="O465" s="383">
        <v>0</v>
      </c>
      <c r="P465" s="383">
        <v>0</v>
      </c>
      <c r="Q465" s="383">
        <v>0</v>
      </c>
      <c r="R465" s="383">
        <v>0</v>
      </c>
      <c r="S465" s="383">
        <v>0</v>
      </c>
      <c r="T465" s="383">
        <v>-3778.5900000000256</v>
      </c>
      <c r="U465" s="383">
        <v>169.03461912197508</v>
      </c>
      <c r="V465" s="383">
        <v>0</v>
      </c>
      <c r="W465" s="383">
        <v>0</v>
      </c>
      <c r="X465" s="383">
        <v>0</v>
      </c>
      <c r="Y465" s="383">
        <v>0</v>
      </c>
      <c r="Z465" s="383">
        <v>0</v>
      </c>
      <c r="AA465" s="383">
        <v>0</v>
      </c>
      <c r="AB465" s="383">
        <v>0</v>
      </c>
      <c r="AC465" s="383">
        <v>0</v>
      </c>
      <c r="AD465" s="383">
        <v>0</v>
      </c>
      <c r="AE465" s="383">
        <v>0</v>
      </c>
      <c r="AF465" s="383">
        <v>0</v>
      </c>
      <c r="AG465" s="383">
        <v>-3982.7300000000005</v>
      </c>
      <c r="AH465" s="383">
        <v>0</v>
      </c>
      <c r="AI465" s="383">
        <v>0</v>
      </c>
      <c r="AJ465" s="383">
        <v>0</v>
      </c>
      <c r="AK465" s="383">
        <v>0</v>
      </c>
      <c r="AL465" s="383">
        <v>0</v>
      </c>
      <c r="AM465" s="383">
        <v>0</v>
      </c>
      <c r="AN465" s="361">
        <f>SUM(G465:AM467)</f>
        <v>399525.73097804916</v>
      </c>
      <c r="AO465" s="389" t="s">
        <v>373</v>
      </c>
      <c r="AU465" s="362">
        <f>+'[2]4'!$D$190*1000</f>
        <v>399525.73097804922</v>
      </c>
      <c r="AV465" s="362">
        <f t="shared" si="11"/>
        <v>0</v>
      </c>
    </row>
    <row r="466" spans="2:48" x14ac:dyDescent="0.2">
      <c r="B466" s="417"/>
      <c r="C466" s="448"/>
      <c r="D466" s="370"/>
      <c r="E466" s="151" t="s">
        <v>329</v>
      </c>
      <c r="F466" s="165" t="s">
        <v>1446</v>
      </c>
      <c r="G466" s="99">
        <v>2718.84</v>
      </c>
      <c r="H466" s="384"/>
      <c r="I466" s="384"/>
      <c r="J466" s="384"/>
      <c r="K466" s="384"/>
      <c r="L466" s="384"/>
      <c r="M466" s="384"/>
      <c r="N466" s="384"/>
      <c r="O466" s="384"/>
      <c r="P466" s="384"/>
      <c r="Q466" s="384"/>
      <c r="R466" s="384"/>
      <c r="S466" s="384"/>
      <c r="T466" s="384"/>
      <c r="U466" s="384"/>
      <c r="V466" s="384"/>
      <c r="W466" s="384"/>
      <c r="X466" s="384"/>
      <c r="Y466" s="384"/>
      <c r="Z466" s="384"/>
      <c r="AA466" s="384"/>
      <c r="AB466" s="384"/>
      <c r="AC466" s="384"/>
      <c r="AD466" s="384"/>
      <c r="AE466" s="384"/>
      <c r="AF466" s="384"/>
      <c r="AG466" s="384"/>
      <c r="AH466" s="384"/>
      <c r="AI466" s="384"/>
      <c r="AJ466" s="384"/>
      <c r="AK466" s="384"/>
      <c r="AL466" s="384"/>
      <c r="AM466" s="384"/>
      <c r="AN466" s="361"/>
      <c r="AO466" s="389"/>
      <c r="AU466" s="363"/>
      <c r="AV466" s="363"/>
    </row>
    <row r="467" spans="2:48" x14ac:dyDescent="0.2">
      <c r="B467" s="417"/>
      <c r="C467" s="448"/>
      <c r="D467" s="370"/>
      <c r="E467" s="151" t="s">
        <v>329</v>
      </c>
      <c r="F467" s="165" t="s">
        <v>1447</v>
      </c>
      <c r="G467" s="99">
        <v>6325.74</v>
      </c>
      <c r="H467" s="385"/>
      <c r="I467" s="385"/>
      <c r="J467" s="385"/>
      <c r="K467" s="385"/>
      <c r="L467" s="385"/>
      <c r="M467" s="385"/>
      <c r="N467" s="385"/>
      <c r="O467" s="385"/>
      <c r="P467" s="385"/>
      <c r="Q467" s="385"/>
      <c r="R467" s="385"/>
      <c r="S467" s="385"/>
      <c r="T467" s="385"/>
      <c r="U467" s="385"/>
      <c r="V467" s="385"/>
      <c r="W467" s="385"/>
      <c r="X467" s="385"/>
      <c r="Y467" s="385"/>
      <c r="Z467" s="385"/>
      <c r="AA467" s="385"/>
      <c r="AB467" s="385"/>
      <c r="AC467" s="385"/>
      <c r="AD467" s="385"/>
      <c r="AE467" s="385"/>
      <c r="AF467" s="385"/>
      <c r="AG467" s="385"/>
      <c r="AH467" s="385"/>
      <c r="AI467" s="385"/>
      <c r="AJ467" s="385"/>
      <c r="AK467" s="385"/>
      <c r="AL467" s="385"/>
      <c r="AM467" s="385"/>
      <c r="AN467" s="361"/>
      <c r="AO467" s="389"/>
      <c r="AU467" s="363"/>
      <c r="AV467" s="363"/>
    </row>
    <row r="468" spans="2:48" ht="13.5" customHeight="1" x14ac:dyDescent="0.2">
      <c r="B468" s="151" t="s">
        <v>525</v>
      </c>
      <c r="C468" s="448"/>
      <c r="D468" s="166" t="s">
        <v>525</v>
      </c>
      <c r="E468" s="151" t="s">
        <v>329</v>
      </c>
      <c r="F468" s="165" t="s">
        <v>22</v>
      </c>
      <c r="G468" s="99">
        <v>55667.289999999994</v>
      </c>
      <c r="H468" s="107" t="s">
        <v>22</v>
      </c>
      <c r="I468" s="107">
        <v>365563.35408351925</v>
      </c>
      <c r="J468" s="107">
        <v>0</v>
      </c>
      <c r="K468" s="107"/>
      <c r="L468" s="96"/>
      <c r="M468" s="96">
        <v>4280.9000000000005</v>
      </c>
      <c r="N468" s="96">
        <v>0</v>
      </c>
      <c r="O468" s="96">
        <v>0</v>
      </c>
      <c r="P468" s="96">
        <v>0</v>
      </c>
      <c r="Q468" s="96">
        <v>0</v>
      </c>
      <c r="R468" s="96">
        <v>0</v>
      </c>
      <c r="S468" s="96">
        <v>276</v>
      </c>
      <c r="T468" s="96">
        <v>0</v>
      </c>
      <c r="U468" s="96">
        <v>0</v>
      </c>
      <c r="V468" s="96">
        <v>0</v>
      </c>
      <c r="W468" s="96">
        <v>0</v>
      </c>
      <c r="X468" s="96">
        <v>0</v>
      </c>
      <c r="Y468" s="96">
        <v>196.22310399999998</v>
      </c>
      <c r="Z468" s="96">
        <v>0</v>
      </c>
      <c r="AA468" s="96">
        <v>0</v>
      </c>
      <c r="AB468" s="96">
        <v>0</v>
      </c>
      <c r="AC468" s="96">
        <v>0</v>
      </c>
      <c r="AD468" s="96">
        <v>0</v>
      </c>
      <c r="AE468" s="96">
        <v>0</v>
      </c>
      <c r="AF468" s="96">
        <v>0</v>
      </c>
      <c r="AG468" s="96">
        <v>0</v>
      </c>
      <c r="AH468" s="96">
        <v>0</v>
      </c>
      <c r="AI468" s="96">
        <v>0</v>
      </c>
      <c r="AJ468" s="96">
        <v>0</v>
      </c>
      <c r="AK468" s="96">
        <v>0</v>
      </c>
      <c r="AL468" s="96">
        <v>0</v>
      </c>
      <c r="AM468" s="96">
        <v>0</v>
      </c>
      <c r="AN468" s="89">
        <f>SUM(G468:AM468)</f>
        <v>425983.76718751923</v>
      </c>
      <c r="AO468" s="192" t="s">
        <v>720</v>
      </c>
      <c r="AU468" s="96">
        <f>+('[2]3'!$D$56+'[2]3'!$D$91)*1000</f>
        <v>425983.76718751906</v>
      </c>
      <c r="AV468" s="96">
        <f>AN468-AU468</f>
        <v>0</v>
      </c>
    </row>
    <row r="469" spans="2:48" x14ac:dyDescent="0.2">
      <c r="B469" s="167" t="s">
        <v>22</v>
      </c>
      <c r="C469" s="167"/>
      <c r="D469" s="166" t="s">
        <v>526</v>
      </c>
      <c r="E469" s="151" t="s">
        <v>329</v>
      </c>
      <c r="F469" s="151"/>
      <c r="G469" s="112"/>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68" t="s">
        <v>22</v>
      </c>
      <c r="AO469" s="169" t="s">
        <v>527</v>
      </c>
      <c r="AU469" s="96"/>
      <c r="AV469" s="96"/>
    </row>
    <row r="470" spans="2:48" x14ac:dyDescent="0.2">
      <c r="B470" s="430" t="s">
        <v>21</v>
      </c>
      <c r="C470" s="431"/>
      <c r="D470" s="431"/>
      <c r="E470" s="431"/>
      <c r="F470" s="432"/>
      <c r="G470" s="98">
        <f t="shared" ref="G470:AN470" si="12">+SUM(G8:G469)</f>
        <v>7105902.2130211154</v>
      </c>
      <c r="H470" s="170">
        <f t="shared" si="12"/>
        <v>-835006.36000000278</v>
      </c>
      <c r="I470" s="170">
        <f t="shared" si="12"/>
        <v>837625.50713840628</v>
      </c>
      <c r="J470" s="170">
        <f t="shared" si="12"/>
        <v>0</v>
      </c>
      <c r="K470" s="170">
        <f t="shared" si="12"/>
        <v>0</v>
      </c>
      <c r="L470" s="170">
        <f t="shared" si="12"/>
        <v>0</v>
      </c>
      <c r="M470" s="170">
        <f t="shared" si="12"/>
        <v>6.7200000000411819E-2</v>
      </c>
      <c r="N470" s="170">
        <f t="shared" si="12"/>
        <v>0</v>
      </c>
      <c r="O470" s="170">
        <f t="shared" si="12"/>
        <v>0</v>
      </c>
      <c r="P470" s="170">
        <f t="shared" si="12"/>
        <v>0</v>
      </c>
      <c r="Q470" s="170">
        <f t="shared" si="12"/>
        <v>0</v>
      </c>
      <c r="R470" s="170">
        <f t="shared" si="12"/>
        <v>-9.2370555648813024E-14</v>
      </c>
      <c r="S470" s="170">
        <f t="shared" si="12"/>
        <v>0</v>
      </c>
      <c r="T470" s="170">
        <f t="shared" si="12"/>
        <v>-3.4924596548080444E-10</v>
      </c>
      <c r="U470" s="170">
        <f t="shared" si="12"/>
        <v>-9.0949470177292824E-13</v>
      </c>
      <c r="V470" s="170">
        <f t="shared" si="12"/>
        <v>0</v>
      </c>
      <c r="W470" s="170">
        <f t="shared" si="12"/>
        <v>0</v>
      </c>
      <c r="X470" s="170">
        <f t="shared" si="12"/>
        <v>0</v>
      </c>
      <c r="Y470" s="170">
        <f t="shared" si="12"/>
        <v>0</v>
      </c>
      <c r="Z470" s="170">
        <f t="shared" si="12"/>
        <v>0</v>
      </c>
      <c r="AA470" s="170">
        <f t="shared" si="12"/>
        <v>-1.4210854715202004E-14</v>
      </c>
      <c r="AB470" s="170">
        <f t="shared" si="12"/>
        <v>0</v>
      </c>
      <c r="AC470" s="170">
        <f t="shared" si="12"/>
        <v>0</v>
      </c>
      <c r="AD470" s="170">
        <f t="shared" si="12"/>
        <v>0</v>
      </c>
      <c r="AE470" s="170">
        <f t="shared" si="12"/>
        <v>0</v>
      </c>
      <c r="AF470" s="170">
        <f t="shared" si="12"/>
        <v>0</v>
      </c>
      <c r="AG470" s="170">
        <f t="shared" si="12"/>
        <v>-9.0949470177292824E-13</v>
      </c>
      <c r="AH470" s="170">
        <f t="shared" si="12"/>
        <v>0</v>
      </c>
      <c r="AI470" s="170">
        <f t="shared" si="12"/>
        <v>0</v>
      </c>
      <c r="AJ470" s="170">
        <f t="shared" si="12"/>
        <v>0</v>
      </c>
      <c r="AK470" s="170">
        <f t="shared" si="12"/>
        <v>0</v>
      </c>
      <c r="AL470" s="170">
        <f t="shared" si="12"/>
        <v>0</v>
      </c>
      <c r="AM470" s="170">
        <f t="shared" si="12"/>
        <v>0</v>
      </c>
      <c r="AN470" s="98">
        <f t="shared" si="12"/>
        <v>7108521.4273595158</v>
      </c>
      <c r="AO470" s="169"/>
      <c r="AU470" s="98">
        <f>+SUM(AU28:AU469)</f>
        <v>4738221.0876319818</v>
      </c>
      <c r="AV470" s="98">
        <f>+SUM(AV28:AV469)</f>
        <v>0</v>
      </c>
    </row>
    <row r="472" spans="2:48" x14ac:dyDescent="0.2">
      <c r="F472" s="171" t="s">
        <v>490</v>
      </c>
      <c r="G472" s="96">
        <v>3578597.49</v>
      </c>
      <c r="AN472" s="96">
        <f>+SUM(AN28:AN405,AN413:AN462,AN465)</f>
        <v>3126967.3379230383</v>
      </c>
      <c r="AO472" s="96">
        <f>+'[2]4'!$D$23*1000</f>
        <v>3126967.3379230369</v>
      </c>
      <c r="AP472" s="172" t="s">
        <v>725</v>
      </c>
      <c r="AV472" s="117">
        <f>+AN472-AO472</f>
        <v>0</v>
      </c>
    </row>
    <row r="473" spans="2:48" x14ac:dyDescent="0.2">
      <c r="F473" s="50" t="s">
        <v>491</v>
      </c>
      <c r="G473" s="97">
        <f>G470-G472</f>
        <v>3527304.7230211152</v>
      </c>
      <c r="AN473" s="96">
        <f>+AN468</f>
        <v>425983.76718751923</v>
      </c>
      <c r="AO473" s="96">
        <f>+('[2]3'!$D$91+'[2]3'!$D$56)*1000</f>
        <v>425983.76718751906</v>
      </c>
      <c r="AP473" s="172" t="s">
        <v>726</v>
      </c>
      <c r="AV473" s="117">
        <f t="shared" ref="AV473:AV479" si="13">+AN473-AO473</f>
        <v>0</v>
      </c>
    </row>
    <row r="474" spans="2:48" x14ac:dyDescent="0.2">
      <c r="F474" s="50" t="s">
        <v>732</v>
      </c>
      <c r="G474" s="97">
        <f>+G472-G470/2</f>
        <v>25646.383489442524</v>
      </c>
      <c r="H474" s="334" t="s">
        <v>814</v>
      </c>
      <c r="I474" s="203"/>
      <c r="J474" s="203"/>
      <c r="K474" s="203"/>
      <c r="AN474" s="97">
        <f>+SUM(AN465:AN468,AN413:AN462,AN28:AN405)-SUM(AN472:AN473)</f>
        <v>0</v>
      </c>
      <c r="AO474" s="197">
        <f>+SUM(AN465:AN468,AN413:AN462,AN28:AN405)-SUM(AO472:AO473)</f>
        <v>0</v>
      </c>
      <c r="AP474" s="52" t="s">
        <v>491</v>
      </c>
      <c r="AV474" s="117">
        <f t="shared" si="13"/>
        <v>0</v>
      </c>
    </row>
    <row r="475" spans="2:48" s="129" customFormat="1" x14ac:dyDescent="0.2">
      <c r="D475" s="202"/>
      <c r="F475" s="50" t="s">
        <v>731</v>
      </c>
      <c r="G475" s="117" t="s">
        <v>727</v>
      </c>
      <c r="H475" s="117"/>
      <c r="I475" s="117"/>
      <c r="J475" s="117"/>
      <c r="K475" s="117"/>
      <c r="L475" s="203"/>
      <c r="S475" s="203"/>
      <c r="AB475" s="203"/>
      <c r="AC475" s="203"/>
      <c r="AD475" s="203"/>
      <c r="AH475" s="203"/>
      <c r="AN475" s="204">
        <f>+SUM(AN8:AN27)</f>
        <v>2370300.339727534</v>
      </c>
      <c r="AO475" s="204">
        <f>+'[1]6'!$D$163</f>
        <v>2370300.3397275344</v>
      </c>
      <c r="AP475" s="129" t="s">
        <v>721</v>
      </c>
      <c r="AS475" s="205"/>
      <c r="AV475" s="117">
        <f t="shared" si="13"/>
        <v>0</v>
      </c>
    </row>
    <row r="476" spans="2:48" s="129" customFormat="1" x14ac:dyDescent="0.2">
      <c r="D476" s="202"/>
      <c r="F476" s="203"/>
      <c r="G476" s="203"/>
      <c r="H476" s="203"/>
      <c r="I476" s="203"/>
      <c r="J476" s="203"/>
      <c r="K476" s="203"/>
      <c r="L476" s="203"/>
      <c r="S476" s="203"/>
      <c r="AB476" s="203"/>
      <c r="AC476" s="203"/>
      <c r="AD476" s="203"/>
      <c r="AH476" s="203"/>
      <c r="AN476" s="204">
        <f>+SUM(AN406:AN411)</f>
        <v>338997.85371302627</v>
      </c>
      <c r="AO476" s="204">
        <f>+'[1]7'!$D$162</f>
        <v>338997.85371302627</v>
      </c>
      <c r="AP476" s="129" t="s">
        <v>722</v>
      </c>
      <c r="AS476" s="205"/>
      <c r="AV476" s="117">
        <f t="shared" si="13"/>
        <v>0</v>
      </c>
    </row>
    <row r="477" spans="2:48" s="129" customFormat="1" x14ac:dyDescent="0.2">
      <c r="D477" s="202"/>
      <c r="F477" s="203"/>
      <c r="G477" s="203"/>
      <c r="H477" s="203"/>
      <c r="I477" s="203"/>
      <c r="J477" s="203"/>
      <c r="K477" s="203"/>
      <c r="L477" s="203"/>
      <c r="S477" s="203"/>
      <c r="AB477" s="203"/>
      <c r="AC477" s="203"/>
      <c r="AD477" s="203"/>
      <c r="AH477" s="203"/>
      <c r="AN477" s="204">
        <f>+AN463</f>
        <v>398640.1051191219</v>
      </c>
      <c r="AO477" s="204">
        <f>+'[1]11'!$D$164</f>
        <v>398640.10511912196</v>
      </c>
      <c r="AP477" s="129" t="s">
        <v>723</v>
      </c>
      <c r="AS477" s="205"/>
      <c r="AV477" s="117">
        <f t="shared" si="13"/>
        <v>0</v>
      </c>
    </row>
    <row r="478" spans="2:48" s="129" customFormat="1" x14ac:dyDescent="0.2">
      <c r="D478" s="202"/>
      <c r="F478" s="203"/>
      <c r="G478" s="203"/>
      <c r="H478" s="203"/>
      <c r="I478" s="203"/>
      <c r="J478" s="203"/>
      <c r="K478" s="203"/>
      <c r="L478" s="203"/>
      <c r="S478" s="203"/>
      <c r="AB478" s="203"/>
      <c r="AC478" s="203"/>
      <c r="AD478" s="203"/>
      <c r="AH478" s="203"/>
      <c r="AN478" s="204">
        <f>+AN464</f>
        <v>447632.02368927794</v>
      </c>
      <c r="AO478" s="204">
        <f>+'[1]5'!$K$161</f>
        <v>447632.02368927788</v>
      </c>
      <c r="AP478" s="129" t="s">
        <v>724</v>
      </c>
      <c r="AS478" s="205"/>
      <c r="AV478" s="117">
        <f t="shared" si="13"/>
        <v>0</v>
      </c>
    </row>
    <row r="479" spans="2:48" s="129" customFormat="1" x14ac:dyDescent="0.2">
      <c r="D479" s="202"/>
      <c r="F479" s="203"/>
      <c r="G479" s="203"/>
      <c r="H479" s="203"/>
      <c r="I479" s="203"/>
      <c r="J479" s="203"/>
      <c r="K479" s="203"/>
      <c r="L479" s="203"/>
      <c r="S479" s="203"/>
      <c r="AB479" s="203"/>
      <c r="AC479" s="203"/>
      <c r="AD479" s="203"/>
      <c r="AH479" s="203"/>
      <c r="AN479" s="97">
        <f>+SUM(AN475:AN478)-SUM(AN8:AN27,AN406:AN411,AN463:AN464)</f>
        <v>0</v>
      </c>
      <c r="AO479" s="97">
        <f>+SUM(AO475:AO478)-SUM(AN8:AN27,AN406:AN411,AN463:AN464)</f>
        <v>0</v>
      </c>
      <c r="AP479" s="52" t="s">
        <v>491</v>
      </c>
      <c r="AS479" s="205"/>
      <c r="AV479" s="117">
        <f t="shared" si="13"/>
        <v>0</v>
      </c>
    </row>
    <row r="480" spans="2:48" x14ac:dyDescent="0.2">
      <c r="AN480" s="113"/>
      <c r="AO480" s="52"/>
    </row>
    <row r="481" spans="2:41" x14ac:dyDescent="0.2">
      <c r="B481" s="173" t="s">
        <v>23</v>
      </c>
      <c r="C481" s="174"/>
      <c r="D481" s="175" t="s">
        <v>24</v>
      </c>
      <c r="E481" s="176"/>
      <c r="F481" s="176"/>
      <c r="G481" s="177"/>
      <c r="H481" s="177"/>
      <c r="I481" s="177"/>
      <c r="J481" s="177"/>
      <c r="K481" s="177"/>
      <c r="L481" s="177"/>
      <c r="M481" s="177"/>
      <c r="N481" s="177"/>
      <c r="O481" s="177"/>
      <c r="P481" s="177"/>
      <c r="Q481" s="177"/>
      <c r="R481" s="177"/>
      <c r="S481" s="177"/>
      <c r="T481" s="177"/>
      <c r="U481" s="177"/>
      <c r="V481" s="177"/>
      <c r="W481" s="177"/>
      <c r="X481" s="177"/>
      <c r="Y481" s="177"/>
      <c r="Z481" s="177"/>
      <c r="AA481" s="177"/>
      <c r="AB481" s="177"/>
      <c r="AC481" s="177"/>
      <c r="AD481" s="177"/>
      <c r="AE481" s="177"/>
      <c r="AF481" s="177"/>
      <c r="AG481" s="177"/>
      <c r="AH481" s="177"/>
      <c r="AI481" s="177"/>
      <c r="AJ481" s="177"/>
      <c r="AK481" s="177"/>
      <c r="AL481" s="177"/>
      <c r="AM481" s="177"/>
      <c r="AN481" s="177"/>
      <c r="AO481" s="178"/>
    </row>
    <row r="482" spans="2:41" x14ac:dyDescent="0.2">
      <c r="B482" s="179" t="s">
        <v>11</v>
      </c>
      <c r="C482" s="180"/>
      <c r="D482" s="115" t="s">
        <v>528</v>
      </c>
      <c r="AO482" s="181"/>
    </row>
    <row r="483" spans="2:41" x14ac:dyDescent="0.2">
      <c r="B483" s="179" t="s">
        <v>12</v>
      </c>
      <c r="C483" s="180"/>
      <c r="D483" s="115" t="s">
        <v>529</v>
      </c>
      <c r="AO483" s="181"/>
    </row>
    <row r="484" spans="2:41" x14ac:dyDescent="0.2">
      <c r="B484" s="179"/>
      <c r="C484" s="180"/>
      <c r="D484" s="115" t="s">
        <v>402</v>
      </c>
      <c r="AO484" s="181"/>
    </row>
    <row r="485" spans="2:41" x14ac:dyDescent="0.2">
      <c r="B485" s="179"/>
      <c r="C485" s="180"/>
      <c r="D485" s="115" t="s">
        <v>530</v>
      </c>
      <c r="AO485" s="181"/>
    </row>
    <row r="486" spans="2:41" x14ac:dyDescent="0.2">
      <c r="B486" s="179" t="s">
        <v>13</v>
      </c>
      <c r="C486" s="180"/>
      <c r="D486" s="115" t="s">
        <v>531</v>
      </c>
      <c r="AO486" s="181"/>
    </row>
    <row r="487" spans="2:41" x14ac:dyDescent="0.2">
      <c r="B487" s="179"/>
      <c r="C487" s="180"/>
      <c r="D487" s="115" t="s">
        <v>403</v>
      </c>
      <c r="AO487" s="181"/>
    </row>
    <row r="488" spans="2:41" x14ac:dyDescent="0.2">
      <c r="B488" s="179"/>
      <c r="C488" s="180"/>
      <c r="D488" s="115" t="s">
        <v>404</v>
      </c>
      <c r="AO488" s="181"/>
    </row>
    <row r="489" spans="2:41" x14ac:dyDescent="0.2">
      <c r="B489" s="179"/>
      <c r="C489" s="180"/>
      <c r="D489" s="115" t="s">
        <v>530</v>
      </c>
      <c r="AO489" s="181"/>
    </row>
    <row r="490" spans="2:41" x14ac:dyDescent="0.2">
      <c r="B490" s="179" t="s">
        <v>14</v>
      </c>
      <c r="C490" s="180"/>
      <c r="D490" s="115" t="s">
        <v>405</v>
      </c>
      <c r="AO490" s="181"/>
    </row>
    <row r="491" spans="2:41" x14ac:dyDescent="0.2">
      <c r="B491" s="179"/>
      <c r="C491" s="180"/>
      <c r="D491" s="115" t="s">
        <v>406</v>
      </c>
      <c r="AO491" s="181"/>
    </row>
    <row r="492" spans="2:41" x14ac:dyDescent="0.2">
      <c r="B492" s="179" t="s">
        <v>15</v>
      </c>
      <c r="C492" s="180"/>
      <c r="D492" s="115" t="s">
        <v>407</v>
      </c>
      <c r="AO492" s="181"/>
    </row>
    <row r="493" spans="2:41" x14ac:dyDescent="0.2">
      <c r="B493" s="179"/>
      <c r="C493" s="180"/>
      <c r="D493" s="182" t="s">
        <v>408</v>
      </c>
      <c r="AO493" s="181"/>
    </row>
    <row r="494" spans="2:41" x14ac:dyDescent="0.2">
      <c r="B494" s="179"/>
      <c r="C494" s="180"/>
      <c r="D494" s="182" t="s">
        <v>334</v>
      </c>
      <c r="AO494" s="181"/>
    </row>
    <row r="495" spans="2:41" x14ac:dyDescent="0.2">
      <c r="B495" s="179"/>
      <c r="C495" s="180"/>
      <c r="D495" s="115" t="s">
        <v>409</v>
      </c>
      <c r="AO495" s="181"/>
    </row>
    <row r="496" spans="2:41" x14ac:dyDescent="0.2">
      <c r="B496" s="179"/>
      <c r="C496" s="180"/>
      <c r="D496" s="115" t="s">
        <v>532</v>
      </c>
      <c r="AO496" s="181"/>
    </row>
    <row r="497" spans="2:41" x14ac:dyDescent="0.2">
      <c r="B497" s="179"/>
      <c r="C497" s="180"/>
      <c r="D497" s="115" t="s">
        <v>336</v>
      </c>
      <c r="AO497" s="181"/>
    </row>
    <row r="498" spans="2:41" x14ac:dyDescent="0.2">
      <c r="B498" s="179" t="s">
        <v>16</v>
      </c>
      <c r="C498" s="180"/>
      <c r="D498" s="115" t="s">
        <v>410</v>
      </c>
      <c r="AO498" s="181"/>
    </row>
    <row r="499" spans="2:41" x14ac:dyDescent="0.2">
      <c r="B499" s="179"/>
      <c r="C499" s="180"/>
      <c r="D499" s="115" t="s">
        <v>411</v>
      </c>
      <c r="AO499" s="181"/>
    </row>
    <row r="500" spans="2:41" x14ac:dyDescent="0.2">
      <c r="B500" s="179" t="s">
        <v>17</v>
      </c>
      <c r="C500" s="180"/>
      <c r="D500" s="115" t="s">
        <v>338</v>
      </c>
      <c r="AO500" s="181"/>
    </row>
    <row r="501" spans="2:41" x14ac:dyDescent="0.2">
      <c r="B501" s="179" t="s">
        <v>18</v>
      </c>
      <c r="C501" s="180"/>
      <c r="D501" s="115" t="s">
        <v>339</v>
      </c>
      <c r="AO501" s="181"/>
    </row>
    <row r="502" spans="2:41" x14ac:dyDescent="0.2">
      <c r="B502" s="183" t="s">
        <v>20</v>
      </c>
      <c r="C502" s="184"/>
      <c r="D502" s="185" t="s">
        <v>340</v>
      </c>
      <c r="E502" s="185"/>
      <c r="F502" s="185"/>
      <c r="G502" s="186"/>
      <c r="H502" s="186"/>
      <c r="I502" s="186"/>
      <c r="J502" s="186"/>
      <c r="K502" s="186"/>
      <c r="L502" s="186"/>
      <c r="M502" s="186"/>
      <c r="N502" s="186"/>
      <c r="O502" s="186"/>
      <c r="P502" s="186"/>
      <c r="Q502" s="186"/>
      <c r="R502" s="186"/>
      <c r="S502" s="186"/>
      <c r="T502" s="186"/>
      <c r="U502" s="186"/>
      <c r="V502" s="186"/>
      <c r="W502" s="186"/>
      <c r="X502" s="186"/>
      <c r="Y502" s="186"/>
      <c r="Z502" s="186"/>
      <c r="AA502" s="186"/>
      <c r="AB502" s="186"/>
      <c r="AC502" s="186"/>
      <c r="AD502" s="186"/>
      <c r="AE502" s="186"/>
      <c r="AF502" s="186"/>
      <c r="AG502" s="186"/>
      <c r="AH502" s="186"/>
      <c r="AI502" s="186"/>
      <c r="AJ502" s="186"/>
      <c r="AK502" s="186"/>
      <c r="AL502" s="186"/>
      <c r="AM502" s="186"/>
      <c r="AN502" s="186"/>
      <c r="AO502" s="187"/>
    </row>
    <row r="503" spans="2:41" x14ac:dyDescent="0.2">
      <c r="B503" s="115" t="s">
        <v>533</v>
      </c>
    </row>
  </sheetData>
  <autoFilter ref="B6:AV6" xr:uid="{512C6439-AE4B-4F05-BB86-3B1134F56C5D}">
    <filterColumn colId="2" showButton="0"/>
  </autoFilter>
  <mergeCells count="314">
    <mergeCell ref="AI249:AI275"/>
    <mergeCell ref="AJ249:AJ275"/>
    <mergeCell ref="AK249:AK275"/>
    <mergeCell ref="AL249:AL275"/>
    <mergeCell ref="AM249:AM275"/>
    <mergeCell ref="AN249:AN275"/>
    <mergeCell ref="AU28:AU94"/>
    <mergeCell ref="AV28:AV94"/>
    <mergeCell ref="AU95:AU130"/>
    <mergeCell ref="AV95:AV130"/>
    <mergeCell ref="AU131:AU176"/>
    <mergeCell ref="AV131:AV176"/>
    <mergeCell ref="AU177:AU248"/>
    <mergeCell ref="AV177:AV248"/>
    <mergeCell ref="AU249:AU275"/>
    <mergeCell ref="AV249:AV275"/>
    <mergeCell ref="AM177:AM248"/>
    <mergeCell ref="AN177:AN248"/>
    <mergeCell ref="AI177:AI248"/>
    <mergeCell ref="AJ177:AJ248"/>
    <mergeCell ref="AK177:AK248"/>
    <mergeCell ref="AL177:AL248"/>
    <mergeCell ref="AN131:AN176"/>
    <mergeCell ref="E249:E275"/>
    <mergeCell ref="H249:H275"/>
    <mergeCell ref="I249:I275"/>
    <mergeCell ref="J249:J275"/>
    <mergeCell ref="K249:K275"/>
    <mergeCell ref="L249:L275"/>
    <mergeCell ref="M249:M275"/>
    <mergeCell ref="N249:N275"/>
    <mergeCell ref="O249:O275"/>
    <mergeCell ref="P249:P275"/>
    <mergeCell ref="Q249:Q275"/>
    <mergeCell ref="R249:R275"/>
    <mergeCell ref="S249:S275"/>
    <mergeCell ref="T249:T275"/>
    <mergeCell ref="U249:U275"/>
    <mergeCell ref="V249:V275"/>
    <mergeCell ref="W249:W275"/>
    <mergeCell ref="X249:X275"/>
    <mergeCell ref="Y249:Y275"/>
    <mergeCell ref="Z249:Z275"/>
    <mergeCell ref="AA249:AA275"/>
    <mergeCell ref="AB249:AB275"/>
    <mergeCell ref="AD177:AD248"/>
    <mergeCell ref="AE177:AE248"/>
    <mergeCell ref="AF177:AF248"/>
    <mergeCell ref="AG177:AG248"/>
    <mergeCell ref="AH177:AH248"/>
    <mergeCell ref="Z177:Z248"/>
    <mergeCell ref="AA177:AA248"/>
    <mergeCell ref="AB177:AB248"/>
    <mergeCell ref="AC177:AC248"/>
    <mergeCell ref="AC249:AC275"/>
    <mergeCell ref="AD249:AD275"/>
    <mergeCell ref="AE249:AE275"/>
    <mergeCell ref="AF249:AF275"/>
    <mergeCell ref="AG249:AG275"/>
    <mergeCell ref="AH249:AH275"/>
    <mergeCell ref="Y177:Y248"/>
    <mergeCell ref="E177:E248"/>
    <mergeCell ref="H177:H248"/>
    <mergeCell ref="I177:I248"/>
    <mergeCell ref="J177:J248"/>
    <mergeCell ref="K177:K248"/>
    <mergeCell ref="L177:L248"/>
    <mergeCell ref="M177:M248"/>
    <mergeCell ref="N177:N248"/>
    <mergeCell ref="O177:O248"/>
    <mergeCell ref="P177:P248"/>
    <mergeCell ref="Q177:Q248"/>
    <mergeCell ref="R177:R248"/>
    <mergeCell ref="S177:S248"/>
    <mergeCell ref="T177:T248"/>
    <mergeCell ref="U177:U248"/>
    <mergeCell ref="V177:V248"/>
    <mergeCell ref="W177:W248"/>
    <mergeCell ref="X177:X248"/>
    <mergeCell ref="AE131:AE176"/>
    <mergeCell ref="AF131:AF176"/>
    <mergeCell ref="AG131:AG176"/>
    <mergeCell ref="AH131:AH176"/>
    <mergeCell ref="AI131:AI176"/>
    <mergeCell ref="AJ131:AJ176"/>
    <mergeCell ref="AK131:AK176"/>
    <mergeCell ref="AL131:AL176"/>
    <mergeCell ref="AM131:AM176"/>
    <mergeCell ref="D28:D176"/>
    <mergeCell ref="H131:H176"/>
    <mergeCell ref="I131:I176"/>
    <mergeCell ref="J131:J176"/>
    <mergeCell ref="K131:K176"/>
    <mergeCell ref="L131:L176"/>
    <mergeCell ref="M131:M176"/>
    <mergeCell ref="N131:N176"/>
    <mergeCell ref="O131:O176"/>
    <mergeCell ref="E28:E94"/>
    <mergeCell ref="H28:H94"/>
    <mergeCell ref="I28:I94"/>
    <mergeCell ref="J28:J94"/>
    <mergeCell ref="K28:K94"/>
    <mergeCell ref="L28:L94"/>
    <mergeCell ref="M28:M94"/>
    <mergeCell ref="N28:N94"/>
    <mergeCell ref="O28:O94"/>
    <mergeCell ref="AG95:AG130"/>
    <mergeCell ref="AH95:AH130"/>
    <mergeCell ref="AI95:AI130"/>
    <mergeCell ref="AJ95:AJ130"/>
    <mergeCell ref="AK95:AK130"/>
    <mergeCell ref="AL95:AL130"/>
    <mergeCell ref="AM95:AM130"/>
    <mergeCell ref="AN95:AN130"/>
    <mergeCell ref="E131:E176"/>
    <mergeCell ref="P131:P176"/>
    <mergeCell ref="Q131:Q176"/>
    <mergeCell ref="R131:R176"/>
    <mergeCell ref="S131:S176"/>
    <mergeCell ref="T131:T176"/>
    <mergeCell ref="U131:U176"/>
    <mergeCell ref="V131:V176"/>
    <mergeCell ref="W131:W176"/>
    <mergeCell ref="X131:X176"/>
    <mergeCell ref="Y131:Y176"/>
    <mergeCell ref="Z131:Z176"/>
    <mergeCell ref="AA131:AA176"/>
    <mergeCell ref="AB131:AB176"/>
    <mergeCell ref="AC131:AC176"/>
    <mergeCell ref="AD131:AD176"/>
    <mergeCell ref="X95:X130"/>
    <mergeCell ref="Y95:Y130"/>
    <mergeCell ref="Z95:Z130"/>
    <mergeCell ref="AA95:AA130"/>
    <mergeCell ref="AB95:AB130"/>
    <mergeCell ref="AC95:AC130"/>
    <mergeCell ref="AD95:AD130"/>
    <mergeCell ref="AE95:AE130"/>
    <mergeCell ref="AF95:AF130"/>
    <mergeCell ref="AH28:AH94"/>
    <mergeCell ref="AI28:AI94"/>
    <mergeCell ref="AJ28:AJ94"/>
    <mergeCell ref="AK28:AK94"/>
    <mergeCell ref="AL28:AL94"/>
    <mergeCell ref="AM28:AM94"/>
    <mergeCell ref="AN28:AN94"/>
    <mergeCell ref="E95:E130"/>
    <mergeCell ref="H95:H130"/>
    <mergeCell ref="I95:I130"/>
    <mergeCell ref="J95:J130"/>
    <mergeCell ref="K95:K130"/>
    <mergeCell ref="L95:L130"/>
    <mergeCell ref="M95:M130"/>
    <mergeCell ref="N95:N130"/>
    <mergeCell ref="O95:O130"/>
    <mergeCell ref="P95:P130"/>
    <mergeCell ref="Q95:Q130"/>
    <mergeCell ref="R95:R130"/>
    <mergeCell ref="S95:S130"/>
    <mergeCell ref="T95:T130"/>
    <mergeCell ref="U95:U130"/>
    <mergeCell ref="V95:V130"/>
    <mergeCell ref="W95:W130"/>
    <mergeCell ref="Y28:Y94"/>
    <mergeCell ref="Z28:Z94"/>
    <mergeCell ref="AA28:AA94"/>
    <mergeCell ref="AB28:AB94"/>
    <mergeCell ref="AC28:AC94"/>
    <mergeCell ref="AD28:AD94"/>
    <mergeCell ref="AE28:AE94"/>
    <mergeCell ref="AF28:AF94"/>
    <mergeCell ref="AG28:AG94"/>
    <mergeCell ref="P28:P94"/>
    <mergeCell ref="Q28:Q94"/>
    <mergeCell ref="R28:R94"/>
    <mergeCell ref="S28:S94"/>
    <mergeCell ref="T28:T94"/>
    <mergeCell ref="U28:U94"/>
    <mergeCell ref="V28:V94"/>
    <mergeCell ref="W28:W94"/>
    <mergeCell ref="X28:X94"/>
    <mergeCell ref="W366:W405"/>
    <mergeCell ref="X366:X405"/>
    <mergeCell ref="Y366:Y405"/>
    <mergeCell ref="Z366:Z405"/>
    <mergeCell ref="AA366:AA405"/>
    <mergeCell ref="T465:T467"/>
    <mergeCell ref="U465:U467"/>
    <mergeCell ref="V465:V467"/>
    <mergeCell ref="W465:W467"/>
    <mergeCell ref="X465:X467"/>
    <mergeCell ref="Y465:Y467"/>
    <mergeCell ref="Z465:Z467"/>
    <mergeCell ref="AA465:AA467"/>
    <mergeCell ref="D6:E6"/>
    <mergeCell ref="D7:E7"/>
    <mergeCell ref="K7:AM7"/>
    <mergeCell ref="AK279:AK365"/>
    <mergeCell ref="AI279:AI365"/>
    <mergeCell ref="AF279:AF365"/>
    <mergeCell ref="AG279:AG365"/>
    <mergeCell ref="M366:M405"/>
    <mergeCell ref="N366:N405"/>
    <mergeCell ref="AB279:AB365"/>
    <mergeCell ref="Q279:Q365"/>
    <mergeCell ref="H279:H365"/>
    <mergeCell ref="I279:I365"/>
    <mergeCell ref="J279:J365"/>
    <mergeCell ref="AI366:AI405"/>
    <mergeCell ref="AC279:AC365"/>
    <mergeCell ref="AD279:AD365"/>
    <mergeCell ref="AH279:AH365"/>
    <mergeCell ref="AL279:AL365"/>
    <mergeCell ref="AJ279:AJ365"/>
    <mergeCell ref="AL366:AL405"/>
    <mergeCell ref="AJ366:AJ405"/>
    <mergeCell ref="T279:T365"/>
    <mergeCell ref="U279:U365"/>
    <mergeCell ref="AO412:AO456"/>
    <mergeCell ref="AU366:AU405"/>
    <mergeCell ref="AO28:AO405"/>
    <mergeCell ref="C465:C468"/>
    <mergeCell ref="AV465:AV467"/>
    <mergeCell ref="AO465:AO467"/>
    <mergeCell ref="AU465:AU467"/>
    <mergeCell ref="L279:L365"/>
    <mergeCell ref="M279:M365"/>
    <mergeCell ref="N279:N365"/>
    <mergeCell ref="AV279:AV365"/>
    <mergeCell ref="D366:D405"/>
    <mergeCell ref="E366:E405"/>
    <mergeCell ref="K366:K405"/>
    <mergeCell ref="L366:L405"/>
    <mergeCell ref="S366:S405"/>
    <mergeCell ref="AB366:AB405"/>
    <mergeCell ref="AV366:AV405"/>
    <mergeCell ref="D278:D365"/>
    <mergeCell ref="AO406:AO411"/>
    <mergeCell ref="C406:C411"/>
    <mergeCell ref="AU279:AU365"/>
    <mergeCell ref="V279:V365"/>
    <mergeCell ref="W279:W365"/>
    <mergeCell ref="B470:F470"/>
    <mergeCell ref="A28:A405"/>
    <mergeCell ref="C412:C462"/>
    <mergeCell ref="AM465:AM467"/>
    <mergeCell ref="AN465:AN467"/>
    <mergeCell ref="AD465:AD467"/>
    <mergeCell ref="AH465:AH467"/>
    <mergeCell ref="AI465:AI467"/>
    <mergeCell ref="AJ465:AJ467"/>
    <mergeCell ref="AK465:AK467"/>
    <mergeCell ref="AL465:AL467"/>
    <mergeCell ref="B412:B462"/>
    <mergeCell ref="F412:F462"/>
    <mergeCell ref="AB465:AB467"/>
    <mergeCell ref="AC465:AC467"/>
    <mergeCell ref="C463:C464"/>
    <mergeCell ref="B465:B467"/>
    <mergeCell ref="D465:D467"/>
    <mergeCell ref="K465:K467"/>
    <mergeCell ref="L465:L467"/>
    <mergeCell ref="S465:S467"/>
    <mergeCell ref="M465:M467"/>
    <mergeCell ref="N465:N467"/>
    <mergeCell ref="O465:O467"/>
    <mergeCell ref="AO8:AO27"/>
    <mergeCell ref="B28:B405"/>
    <mergeCell ref="D177:D276"/>
    <mergeCell ref="AM366:AM405"/>
    <mergeCell ref="AN366:AN405"/>
    <mergeCell ref="AH366:AH405"/>
    <mergeCell ref="AC366:AC405"/>
    <mergeCell ref="AD366:AD405"/>
    <mergeCell ref="AM279:AM365"/>
    <mergeCell ref="AN279:AN365"/>
    <mergeCell ref="AK366:AK405"/>
    <mergeCell ref="AF366:AF405"/>
    <mergeCell ref="AG366:AG405"/>
    <mergeCell ref="O279:O365"/>
    <mergeCell ref="P279:P365"/>
    <mergeCell ref="O366:O405"/>
    <mergeCell ref="P366:P405"/>
    <mergeCell ref="Q366:Q405"/>
    <mergeCell ref="X279:X365"/>
    <mergeCell ref="Y279:Y365"/>
    <mergeCell ref="Z279:Z365"/>
    <mergeCell ref="AA279:AA365"/>
    <mergeCell ref="E279:E365"/>
    <mergeCell ref="K279:K365"/>
    <mergeCell ref="A8:A27"/>
    <mergeCell ref="AF465:AF467"/>
    <mergeCell ref="AG465:AG467"/>
    <mergeCell ref="R279:R365"/>
    <mergeCell ref="R366:R405"/>
    <mergeCell ref="R465:R467"/>
    <mergeCell ref="AE279:AE365"/>
    <mergeCell ref="AE366:AE405"/>
    <mergeCell ref="AE465:AE467"/>
    <mergeCell ref="B406:B411"/>
    <mergeCell ref="D406:D411"/>
    <mergeCell ref="P465:P467"/>
    <mergeCell ref="Q465:Q467"/>
    <mergeCell ref="H366:H405"/>
    <mergeCell ref="I366:I405"/>
    <mergeCell ref="J366:J405"/>
    <mergeCell ref="H465:H467"/>
    <mergeCell ref="I465:I467"/>
    <mergeCell ref="J465:J467"/>
    <mergeCell ref="B8:B27"/>
    <mergeCell ref="S279:S365"/>
    <mergeCell ref="T366:T405"/>
    <mergeCell ref="U366:U405"/>
    <mergeCell ref="V366:V405"/>
  </mergeCells>
  <phoneticPr fontId="49" type="noConversion"/>
  <pageMargins left="0.7" right="0.7" top="0.75" bottom="0.75" header="0.3" footer="0.3"/>
  <pageSetup scale="3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92D050"/>
  </sheetPr>
  <dimension ref="A1:AX237"/>
  <sheetViews>
    <sheetView topLeftCell="A7" zoomScale="85" zoomScaleNormal="85" workbookViewId="0">
      <pane xSplit="4" ySplit="7" topLeftCell="E14" activePane="bottomRight" state="frozen"/>
      <selection activeCell="A7" sqref="A7"/>
      <selection pane="topRight" activeCell="E7" sqref="E7"/>
      <selection pane="bottomLeft" activeCell="A14" sqref="A14"/>
      <selection pane="bottomRight" activeCell="B40" sqref="B40:C40"/>
    </sheetView>
  </sheetViews>
  <sheetFormatPr defaultColWidth="9.140625" defaultRowHeight="12.75" x14ac:dyDescent="0.2"/>
  <cols>
    <col min="1" max="1" width="3.5703125" style="2" customWidth="1"/>
    <col min="2" max="2" width="33.42578125" style="18" customWidth="1"/>
    <col min="3" max="3" width="26.85546875" style="18" customWidth="1"/>
    <col min="4" max="4" width="31.140625" style="71" customWidth="1"/>
    <col min="5" max="5" width="15.42578125" style="288" customWidth="1"/>
    <col min="6" max="26" width="14.28515625" style="288" customWidth="1"/>
    <col min="27" max="35" width="16.7109375" style="288" customWidth="1"/>
    <col min="36" max="36" width="18.28515625" style="288" customWidth="1"/>
    <col min="37" max="37" width="15.42578125" style="18" customWidth="1"/>
    <col min="38" max="16384" width="9.140625" style="18"/>
  </cols>
  <sheetData>
    <row r="1" spans="1:50" ht="32.25" customHeight="1" x14ac:dyDescent="0.2">
      <c r="X1" s="470"/>
      <c r="Y1" s="470"/>
      <c r="Z1" s="470"/>
      <c r="AA1" s="470"/>
      <c r="AG1" s="470" t="s">
        <v>412</v>
      </c>
      <c r="AH1" s="470"/>
      <c r="AI1" s="470"/>
      <c r="AJ1" s="470"/>
    </row>
    <row r="2" spans="1:50" x14ac:dyDescent="0.2">
      <c r="B2" s="3"/>
    </row>
    <row r="3" spans="1:50" x14ac:dyDescent="0.2">
      <c r="B3" s="4" t="s">
        <v>413</v>
      </c>
      <c r="C3" s="14"/>
      <c r="D3" s="72"/>
      <c r="E3" s="289"/>
      <c r="F3" s="289"/>
      <c r="G3" s="289"/>
      <c r="H3" s="289"/>
      <c r="I3" s="289"/>
      <c r="J3" s="289"/>
      <c r="K3" s="289"/>
      <c r="L3" s="289"/>
      <c r="M3" s="289"/>
      <c r="N3" s="289"/>
      <c r="O3" s="289"/>
      <c r="P3" s="289"/>
      <c r="Q3" s="289"/>
      <c r="R3" s="289"/>
      <c r="S3" s="289"/>
      <c r="T3" s="289"/>
      <c r="U3" s="289"/>
      <c r="V3" s="289"/>
      <c r="W3" s="289"/>
      <c r="X3" s="289"/>
      <c r="Y3" s="289"/>
      <c r="Z3" s="289"/>
    </row>
    <row r="4" spans="1:50" x14ac:dyDescent="0.2">
      <c r="B4" s="4" t="s">
        <v>414</v>
      </c>
      <c r="C4" s="14"/>
      <c r="D4" s="72"/>
      <c r="E4" s="289"/>
      <c r="F4" s="289"/>
      <c r="G4" s="289"/>
      <c r="H4" s="289"/>
      <c r="I4" s="289"/>
      <c r="J4" s="289"/>
      <c r="K4" s="289"/>
      <c r="L4" s="289"/>
      <c r="M4" s="289"/>
      <c r="N4" s="289"/>
      <c r="O4" s="289"/>
      <c r="P4" s="289"/>
      <c r="Q4" s="289"/>
      <c r="R4" s="289"/>
      <c r="S4" s="289"/>
      <c r="T4" s="289"/>
      <c r="U4" s="289"/>
      <c r="V4" s="289"/>
      <c r="W4" s="289"/>
      <c r="X4" s="289"/>
      <c r="Y4" s="289"/>
      <c r="Z4" s="289"/>
    </row>
    <row r="5" spans="1:50" x14ac:dyDescent="0.2">
      <c r="B5" s="14"/>
      <c r="C5" s="14"/>
      <c r="D5" s="72"/>
      <c r="E5" s="289"/>
      <c r="F5" s="289"/>
      <c r="G5" s="289"/>
      <c r="H5" s="289"/>
      <c r="I5" s="289"/>
      <c r="J5" s="289"/>
      <c r="K5" s="289"/>
      <c r="L5" s="289"/>
      <c r="M5" s="289"/>
      <c r="N5" s="289"/>
      <c r="O5" s="289"/>
      <c r="P5" s="289"/>
      <c r="Q5" s="289"/>
      <c r="R5" s="289"/>
      <c r="S5" s="289"/>
      <c r="T5" s="289"/>
      <c r="U5" s="289"/>
      <c r="V5" s="289"/>
      <c r="W5" s="289"/>
      <c r="X5" s="289"/>
      <c r="Y5" s="289"/>
      <c r="Z5" s="289"/>
    </row>
    <row r="6" spans="1:50" x14ac:dyDescent="0.2">
      <c r="B6" s="19" t="s">
        <v>415</v>
      </c>
      <c r="C6" s="14"/>
      <c r="D6" s="72"/>
      <c r="E6" s="289"/>
      <c r="F6" s="289"/>
      <c r="G6" s="289"/>
      <c r="H6" s="289"/>
      <c r="I6" s="289"/>
      <c r="J6" s="289"/>
      <c r="K6" s="289"/>
      <c r="L6" s="289"/>
      <c r="M6" s="289"/>
      <c r="N6" s="289"/>
      <c r="O6" s="289"/>
      <c r="P6" s="289"/>
      <c r="Q6" s="289"/>
      <c r="R6" s="289"/>
      <c r="S6" s="289"/>
      <c r="T6" s="289"/>
      <c r="U6" s="289"/>
      <c r="V6" s="289"/>
      <c r="W6" s="289"/>
      <c r="X6" s="289"/>
      <c r="Y6" s="289"/>
      <c r="Z6" s="289"/>
    </row>
    <row r="7" spans="1:50" ht="12.95" customHeight="1" x14ac:dyDescent="0.2">
      <c r="B7" s="496" t="s">
        <v>416</v>
      </c>
      <c r="C7" s="497" t="s">
        <v>417</v>
      </c>
      <c r="D7" s="498" t="s">
        <v>418</v>
      </c>
      <c r="E7" s="474" t="s">
        <v>419</v>
      </c>
      <c r="F7" s="473" t="s">
        <v>420</v>
      </c>
      <c r="G7" s="473"/>
      <c r="H7" s="473"/>
      <c r="I7" s="473"/>
      <c r="J7" s="473"/>
      <c r="K7" s="473"/>
      <c r="L7" s="473"/>
      <c r="M7" s="473"/>
      <c r="N7" s="473"/>
      <c r="O7" s="473"/>
      <c r="P7" s="473"/>
      <c r="Q7" s="473"/>
      <c r="R7" s="473"/>
      <c r="S7" s="473"/>
      <c r="T7" s="473"/>
      <c r="U7" s="473"/>
      <c r="V7" s="473"/>
      <c r="W7" s="473"/>
      <c r="X7" s="473"/>
      <c r="Y7" s="473"/>
      <c r="Z7" s="473"/>
      <c r="AA7" s="503"/>
      <c r="AB7" s="503"/>
      <c r="AC7" s="503"/>
      <c r="AD7" s="503"/>
      <c r="AE7" s="503"/>
      <c r="AF7" s="503"/>
      <c r="AG7" s="503"/>
      <c r="AH7" s="503"/>
      <c r="AI7" s="503"/>
      <c r="AJ7" s="503"/>
    </row>
    <row r="8" spans="1:50" s="20" customFormat="1" ht="12.4" customHeight="1" x14ac:dyDescent="0.2">
      <c r="A8" s="2"/>
      <c r="B8" s="496"/>
      <c r="C8" s="497"/>
      <c r="D8" s="498"/>
      <c r="E8" s="474"/>
      <c r="F8" s="473" t="s">
        <v>44</v>
      </c>
      <c r="G8" s="473"/>
      <c r="H8" s="473"/>
      <c r="I8" s="473"/>
      <c r="J8" s="473"/>
      <c r="K8" s="473"/>
      <c r="L8" s="473"/>
      <c r="M8" s="473"/>
      <c r="N8" s="473"/>
      <c r="O8" s="473"/>
      <c r="P8" s="473"/>
      <c r="Q8" s="473"/>
      <c r="R8" s="473"/>
      <c r="S8" s="473"/>
      <c r="T8" s="473"/>
      <c r="U8" s="473"/>
      <c r="V8" s="473"/>
      <c r="W8" s="473"/>
      <c r="X8" s="473"/>
      <c r="Y8" s="473"/>
      <c r="Z8" s="473"/>
      <c r="AA8" s="476" t="s">
        <v>237</v>
      </c>
      <c r="AB8" s="477"/>
      <c r="AC8" s="477"/>
      <c r="AD8" s="477"/>
      <c r="AE8" s="477"/>
      <c r="AF8" s="477"/>
      <c r="AG8" s="477"/>
      <c r="AH8" s="477"/>
      <c r="AI8" s="477"/>
      <c r="AJ8" s="477"/>
    </row>
    <row r="9" spans="1:50" s="20" customFormat="1" ht="82.35" customHeight="1" x14ac:dyDescent="0.2">
      <c r="A9" s="2"/>
      <c r="B9" s="496"/>
      <c r="C9" s="497"/>
      <c r="D9" s="498"/>
      <c r="E9" s="474"/>
      <c r="F9" s="471" t="s">
        <v>421</v>
      </c>
      <c r="G9" s="471"/>
      <c r="H9" s="471"/>
      <c r="I9" s="471"/>
      <c r="J9" s="471"/>
      <c r="K9" s="471" t="s">
        <v>422</v>
      </c>
      <c r="L9" s="471"/>
      <c r="M9" s="471"/>
      <c r="N9" s="290" t="s">
        <v>423</v>
      </c>
      <c r="O9" s="471" t="s">
        <v>424</v>
      </c>
      <c r="P9" s="471"/>
      <c r="Q9" s="471"/>
      <c r="R9" s="471"/>
      <c r="S9" s="290" t="s">
        <v>425</v>
      </c>
      <c r="T9" s="471" t="s">
        <v>426</v>
      </c>
      <c r="U9" s="471"/>
      <c r="V9" s="471"/>
      <c r="W9" s="290" t="s">
        <v>427</v>
      </c>
      <c r="X9" s="471" t="s">
        <v>428</v>
      </c>
      <c r="Y9" s="471"/>
      <c r="Z9" s="290" t="s">
        <v>429</v>
      </c>
      <c r="AA9" s="504" t="s">
        <v>430</v>
      </c>
      <c r="AB9" s="475" t="s">
        <v>431</v>
      </c>
      <c r="AC9" s="475" t="s">
        <v>432</v>
      </c>
      <c r="AD9" s="475" t="s">
        <v>433</v>
      </c>
      <c r="AE9" s="475" t="s">
        <v>434</v>
      </c>
      <c r="AF9" s="475" t="s">
        <v>435</v>
      </c>
      <c r="AG9" s="475" t="s">
        <v>436</v>
      </c>
      <c r="AH9" s="475" t="s">
        <v>437</v>
      </c>
      <c r="AI9" s="475" t="s">
        <v>438</v>
      </c>
      <c r="AJ9" s="475" t="s">
        <v>439</v>
      </c>
      <c r="AK9" s="34"/>
      <c r="AL9" s="34"/>
      <c r="AM9" s="34"/>
      <c r="AN9" s="34"/>
      <c r="AO9" s="34"/>
      <c r="AP9" s="34"/>
      <c r="AQ9" s="34"/>
      <c r="AR9" s="34"/>
      <c r="AS9" s="34"/>
      <c r="AT9" s="34"/>
      <c r="AU9" s="34"/>
      <c r="AV9" s="34"/>
      <c r="AW9" s="34"/>
      <c r="AX9" s="34"/>
    </row>
    <row r="10" spans="1:50" s="20" customFormat="1" ht="56.25" customHeight="1" x14ac:dyDescent="0.2">
      <c r="A10" s="2"/>
      <c r="B10" s="496"/>
      <c r="C10" s="497"/>
      <c r="D10" s="498"/>
      <c r="E10" s="474"/>
      <c r="F10" s="471" t="s">
        <v>440</v>
      </c>
      <c r="G10" s="471"/>
      <c r="H10" s="471" t="s">
        <v>441</v>
      </c>
      <c r="I10" s="471"/>
      <c r="J10" s="471" t="s">
        <v>442</v>
      </c>
      <c r="K10" s="471" t="s">
        <v>443</v>
      </c>
      <c r="L10" s="471" t="s">
        <v>444</v>
      </c>
      <c r="M10" s="471" t="s">
        <v>442</v>
      </c>
      <c r="N10" s="471" t="s">
        <v>442</v>
      </c>
      <c r="O10" s="471" t="s">
        <v>445</v>
      </c>
      <c r="P10" s="471" t="s">
        <v>446</v>
      </c>
      <c r="Q10" s="471" t="s">
        <v>447</v>
      </c>
      <c r="R10" s="471" t="s">
        <v>442</v>
      </c>
      <c r="S10" s="471" t="s">
        <v>442</v>
      </c>
      <c r="T10" s="471" t="s">
        <v>448</v>
      </c>
      <c r="U10" s="471" t="s">
        <v>449</v>
      </c>
      <c r="V10" s="471" t="s">
        <v>442</v>
      </c>
      <c r="W10" s="471" t="s">
        <v>442</v>
      </c>
      <c r="X10" s="471" t="s">
        <v>442</v>
      </c>
      <c r="Y10" s="471" t="s">
        <v>442</v>
      </c>
      <c r="Z10" s="471" t="s">
        <v>442</v>
      </c>
      <c r="AA10" s="504"/>
      <c r="AB10" s="475"/>
      <c r="AC10" s="475"/>
      <c r="AD10" s="475"/>
      <c r="AE10" s="475"/>
      <c r="AF10" s="475"/>
      <c r="AG10" s="475"/>
      <c r="AH10" s="475"/>
      <c r="AI10" s="475"/>
      <c r="AJ10" s="475"/>
      <c r="AK10" s="34"/>
      <c r="AL10" s="34"/>
      <c r="AM10" s="34"/>
      <c r="AN10" s="34"/>
      <c r="AO10" s="34"/>
      <c r="AP10" s="34"/>
      <c r="AQ10" s="34"/>
      <c r="AR10" s="34"/>
      <c r="AS10" s="34"/>
      <c r="AT10" s="34"/>
      <c r="AU10" s="34"/>
      <c r="AV10" s="34"/>
      <c r="AW10" s="34"/>
      <c r="AX10" s="34"/>
    </row>
    <row r="11" spans="1:50" s="20" customFormat="1" ht="86.65" customHeight="1" x14ac:dyDescent="0.2">
      <c r="A11" s="2"/>
      <c r="B11" s="496"/>
      <c r="C11" s="497"/>
      <c r="D11" s="498"/>
      <c r="E11" s="474"/>
      <c r="F11" s="290" t="s">
        <v>450</v>
      </c>
      <c r="G11" s="290" t="s">
        <v>451</v>
      </c>
      <c r="H11" s="290" t="s">
        <v>450</v>
      </c>
      <c r="I11" s="290" t="s">
        <v>451</v>
      </c>
      <c r="J11" s="471"/>
      <c r="K11" s="471"/>
      <c r="L11" s="471"/>
      <c r="M11" s="471"/>
      <c r="N11" s="471"/>
      <c r="O11" s="471"/>
      <c r="P11" s="471"/>
      <c r="Q11" s="471"/>
      <c r="R11" s="471"/>
      <c r="S11" s="471"/>
      <c r="T11" s="471"/>
      <c r="U11" s="471"/>
      <c r="V11" s="471"/>
      <c r="W11" s="471"/>
      <c r="X11" s="471"/>
      <c r="Y11" s="471"/>
      <c r="Z11" s="471"/>
      <c r="AA11" s="504"/>
      <c r="AB11" s="475"/>
      <c r="AC11" s="475"/>
      <c r="AD11" s="475"/>
      <c r="AE11" s="475"/>
      <c r="AF11" s="475"/>
      <c r="AG11" s="475"/>
      <c r="AH11" s="475"/>
      <c r="AI11" s="475"/>
      <c r="AJ11" s="475"/>
      <c r="AK11" s="34"/>
      <c r="AL11" s="34"/>
      <c r="AM11" s="34"/>
      <c r="AN11" s="34"/>
      <c r="AO11" s="34"/>
      <c r="AP11" s="34"/>
      <c r="AQ11" s="34"/>
      <c r="AR11" s="34"/>
      <c r="AS11" s="34"/>
      <c r="AT11" s="34"/>
      <c r="AU11" s="34"/>
      <c r="AV11" s="34"/>
      <c r="AW11" s="34"/>
      <c r="AX11" s="34"/>
    </row>
    <row r="12" spans="1:50" s="20" customFormat="1" ht="15" customHeight="1" x14ac:dyDescent="0.25">
      <c r="A12" s="2"/>
      <c r="B12" s="483" t="s">
        <v>11</v>
      </c>
      <c r="C12" s="484"/>
      <c r="D12" s="73" t="s">
        <v>12</v>
      </c>
      <c r="E12" s="291" t="s">
        <v>13</v>
      </c>
      <c r="F12" s="511" t="s">
        <v>14</v>
      </c>
      <c r="G12" s="511"/>
      <c r="H12" s="511"/>
      <c r="I12" s="511"/>
      <c r="J12" s="511"/>
      <c r="K12" s="511"/>
      <c r="L12" s="511"/>
      <c r="M12" s="511"/>
      <c r="N12" s="511"/>
      <c r="O12" s="511"/>
      <c r="P12" s="511"/>
      <c r="Q12" s="511"/>
      <c r="R12" s="511"/>
      <c r="S12" s="511"/>
      <c r="T12" s="511"/>
      <c r="U12" s="511"/>
      <c r="V12" s="511"/>
      <c r="W12" s="511"/>
      <c r="X12" s="511"/>
      <c r="Y12" s="511"/>
      <c r="Z12" s="511"/>
      <c r="AA12" s="512"/>
      <c r="AB12" s="512"/>
      <c r="AC12" s="512"/>
      <c r="AD12" s="512"/>
      <c r="AE12" s="512"/>
      <c r="AF12" s="512"/>
      <c r="AG12" s="512"/>
      <c r="AH12" s="512"/>
      <c r="AI12" s="512"/>
      <c r="AJ12" s="512"/>
    </row>
    <row r="13" spans="1:50" ht="51" hidden="1" x14ac:dyDescent="0.2">
      <c r="B13" s="472" t="s">
        <v>763</v>
      </c>
      <c r="C13" s="26" t="s">
        <v>763</v>
      </c>
      <c r="D13" s="26" t="s">
        <v>764</v>
      </c>
      <c r="E13" s="293">
        <f t="shared" ref="E13" si="0">SUM(F13:AJ13)</f>
        <v>35432264.567407019</v>
      </c>
      <c r="F13" s="292">
        <v>116083.31000000001</v>
      </c>
      <c r="G13" s="292">
        <v>0</v>
      </c>
      <c r="H13" s="292">
        <v>0</v>
      </c>
      <c r="I13" s="292">
        <v>0</v>
      </c>
      <c r="J13" s="292">
        <v>0</v>
      </c>
      <c r="K13" s="292">
        <v>7769860.2099999953</v>
      </c>
      <c r="L13" s="292">
        <v>0</v>
      </c>
      <c r="M13" s="292">
        <v>0</v>
      </c>
      <c r="N13" s="292">
        <v>879.11</v>
      </c>
      <c r="O13" s="292">
        <v>0</v>
      </c>
      <c r="P13" s="292">
        <v>0</v>
      </c>
      <c r="Q13" s="292">
        <v>709.85</v>
      </c>
      <c r="R13" s="292">
        <v>0</v>
      </c>
      <c r="S13" s="292">
        <v>0</v>
      </c>
      <c r="T13" s="292">
        <v>643790.15000000037</v>
      </c>
      <c r="U13" s="292">
        <v>0</v>
      </c>
      <c r="V13" s="292">
        <v>0</v>
      </c>
      <c r="W13" s="292">
        <v>0</v>
      </c>
      <c r="X13" s="292">
        <v>23053435.757407006</v>
      </c>
      <c r="Y13" s="292">
        <v>0</v>
      </c>
      <c r="Z13" s="292">
        <v>3847506.1800000151</v>
      </c>
      <c r="AA13" s="292"/>
      <c r="AB13" s="292"/>
      <c r="AC13" s="292"/>
      <c r="AD13" s="292"/>
      <c r="AE13" s="292"/>
      <c r="AF13" s="292"/>
      <c r="AG13" s="292"/>
      <c r="AH13" s="292"/>
      <c r="AI13" s="292"/>
      <c r="AJ13" s="292"/>
    </row>
    <row r="14" spans="1:50" ht="25.5" x14ac:dyDescent="0.2">
      <c r="B14" s="472"/>
      <c r="C14" s="26" t="s">
        <v>818</v>
      </c>
      <c r="D14" s="26" t="s">
        <v>819</v>
      </c>
      <c r="E14" s="293">
        <v>15633643.450000001</v>
      </c>
      <c r="F14" s="292">
        <v>1993532.2600000007</v>
      </c>
      <c r="G14" s="292">
        <v>0</v>
      </c>
      <c r="H14" s="292">
        <v>0</v>
      </c>
      <c r="I14" s="292">
        <v>0</v>
      </c>
      <c r="J14" s="292"/>
      <c r="K14" s="292">
        <v>1269694.8599999999</v>
      </c>
      <c r="L14" s="292">
        <v>0</v>
      </c>
      <c r="M14" s="292">
        <v>0</v>
      </c>
      <c r="N14" s="292">
        <v>0</v>
      </c>
      <c r="O14" s="292">
        <v>0</v>
      </c>
      <c r="P14" s="292">
        <v>0</v>
      </c>
      <c r="Q14" s="292">
        <v>0</v>
      </c>
      <c r="R14" s="292">
        <v>0</v>
      </c>
      <c r="S14" s="292"/>
      <c r="T14" s="292">
        <v>15323.390000000001</v>
      </c>
      <c r="U14" s="292">
        <v>0</v>
      </c>
      <c r="V14" s="292">
        <v>0</v>
      </c>
      <c r="W14" s="292"/>
      <c r="X14" s="292">
        <v>12110201.039999999</v>
      </c>
      <c r="Y14" s="292"/>
      <c r="Z14" s="292">
        <v>244891.90000000002</v>
      </c>
      <c r="AA14" s="292"/>
      <c r="AB14" s="292"/>
      <c r="AC14" s="292"/>
      <c r="AD14" s="292"/>
      <c r="AE14" s="292"/>
      <c r="AF14" s="292"/>
      <c r="AG14" s="292"/>
      <c r="AH14" s="292"/>
      <c r="AI14" s="292"/>
      <c r="AJ14" s="292"/>
    </row>
    <row r="15" spans="1:50" ht="15.75" hidden="1" customHeight="1" x14ac:dyDescent="0.2">
      <c r="B15" s="481" t="s">
        <v>385</v>
      </c>
      <c r="C15" s="26" t="s">
        <v>453</v>
      </c>
      <c r="D15" s="21"/>
      <c r="E15" s="294"/>
      <c r="F15" s="292"/>
      <c r="G15" s="293"/>
      <c r="H15" s="293"/>
      <c r="I15" s="293"/>
      <c r="J15" s="293"/>
      <c r="K15" s="293"/>
      <c r="L15" s="293"/>
      <c r="M15" s="293"/>
      <c r="N15" s="293"/>
      <c r="O15" s="293"/>
      <c r="P15" s="293"/>
      <c r="Q15" s="293"/>
      <c r="R15" s="293"/>
      <c r="S15" s="293"/>
      <c r="T15" s="293"/>
      <c r="U15" s="293"/>
      <c r="V15" s="293"/>
      <c r="W15" s="293"/>
      <c r="X15" s="293"/>
      <c r="Y15" s="293"/>
      <c r="Z15" s="293"/>
      <c r="AA15" s="292"/>
      <c r="AB15" s="292"/>
      <c r="AC15" s="292"/>
      <c r="AD15" s="292"/>
      <c r="AE15" s="292"/>
      <c r="AF15" s="292"/>
      <c r="AG15" s="292"/>
      <c r="AH15" s="292"/>
      <c r="AI15" s="292"/>
      <c r="AJ15" s="292"/>
    </row>
    <row r="16" spans="1:50" ht="15.75" hidden="1" customHeight="1" x14ac:dyDescent="0.2">
      <c r="B16" s="482"/>
      <c r="C16" s="26" t="s">
        <v>453</v>
      </c>
      <c r="D16" s="21"/>
      <c r="E16" s="294"/>
      <c r="F16" s="293"/>
      <c r="G16" s="293"/>
      <c r="H16" s="293"/>
      <c r="I16" s="293"/>
      <c r="J16" s="293"/>
      <c r="K16" s="293"/>
      <c r="L16" s="293"/>
      <c r="M16" s="293"/>
      <c r="N16" s="293"/>
      <c r="O16" s="293"/>
      <c r="P16" s="293"/>
      <c r="Q16" s="293"/>
      <c r="R16" s="293"/>
      <c r="S16" s="293"/>
      <c r="T16" s="293"/>
      <c r="U16" s="293"/>
      <c r="V16" s="293"/>
      <c r="W16" s="293"/>
      <c r="X16" s="293"/>
      <c r="Y16" s="293"/>
      <c r="Z16" s="293"/>
      <c r="AA16" s="292"/>
      <c r="AB16" s="292"/>
      <c r="AC16" s="292"/>
      <c r="AD16" s="292"/>
      <c r="AE16" s="292"/>
      <c r="AF16" s="292"/>
      <c r="AG16" s="292"/>
      <c r="AH16" s="292"/>
      <c r="AI16" s="292"/>
      <c r="AJ16" s="292"/>
    </row>
    <row r="17" spans="2:36" ht="15.75" hidden="1" customHeight="1" x14ac:dyDescent="0.2">
      <c r="B17" s="481" t="s">
        <v>387</v>
      </c>
      <c r="C17" s="26" t="s">
        <v>453</v>
      </c>
      <c r="D17" s="21"/>
      <c r="E17" s="294"/>
      <c r="F17" s="293"/>
      <c r="G17" s="293"/>
      <c r="H17" s="293"/>
      <c r="I17" s="293"/>
      <c r="J17" s="293"/>
      <c r="K17" s="293"/>
      <c r="L17" s="293"/>
      <c r="M17" s="293"/>
      <c r="N17" s="293"/>
      <c r="O17" s="293"/>
      <c r="P17" s="293"/>
      <c r="Q17" s="293"/>
      <c r="R17" s="293"/>
      <c r="S17" s="293"/>
      <c r="T17" s="293"/>
      <c r="U17" s="293"/>
      <c r="V17" s="293"/>
      <c r="W17" s="293"/>
      <c r="X17" s="293"/>
      <c r="Y17" s="293"/>
      <c r="Z17" s="293"/>
      <c r="AA17" s="292"/>
      <c r="AB17" s="292"/>
      <c r="AC17" s="292"/>
      <c r="AD17" s="292"/>
      <c r="AE17" s="292"/>
      <c r="AF17" s="292"/>
      <c r="AG17" s="292"/>
      <c r="AH17" s="292"/>
      <c r="AI17" s="292"/>
      <c r="AJ17" s="292"/>
    </row>
    <row r="18" spans="2:36" ht="15.75" hidden="1" customHeight="1" x14ac:dyDescent="0.2">
      <c r="B18" s="482"/>
      <c r="C18" s="26" t="s">
        <v>453</v>
      </c>
      <c r="D18" s="21"/>
      <c r="E18" s="294"/>
      <c r="F18" s="293"/>
      <c r="G18" s="293"/>
      <c r="H18" s="293"/>
      <c r="I18" s="293"/>
      <c r="J18" s="293"/>
      <c r="K18" s="293"/>
      <c r="L18" s="293"/>
      <c r="M18" s="293"/>
      <c r="N18" s="293"/>
      <c r="O18" s="293"/>
      <c r="P18" s="293"/>
      <c r="Q18" s="293"/>
      <c r="R18" s="293"/>
      <c r="S18" s="293"/>
      <c r="T18" s="293"/>
      <c r="U18" s="293"/>
      <c r="V18" s="293"/>
      <c r="W18" s="293"/>
      <c r="X18" s="293"/>
      <c r="Y18" s="293"/>
      <c r="Z18" s="293"/>
      <c r="AA18" s="292"/>
      <c r="AB18" s="292"/>
      <c r="AC18" s="292"/>
      <c r="AD18" s="292"/>
      <c r="AE18" s="292"/>
      <c r="AF18" s="292"/>
      <c r="AG18" s="292"/>
      <c r="AH18" s="292"/>
      <c r="AI18" s="292"/>
      <c r="AJ18" s="292"/>
    </row>
    <row r="19" spans="2:36" ht="25.5" hidden="1" x14ac:dyDescent="0.2">
      <c r="B19" s="26" t="s">
        <v>388</v>
      </c>
      <c r="C19" s="26" t="s">
        <v>765</v>
      </c>
      <c r="D19" s="26" t="s">
        <v>766</v>
      </c>
      <c r="E19" s="293">
        <f t="shared" ref="E19" si="1">SUM(F19:AJ19)</f>
        <v>7614970.620726374</v>
      </c>
      <c r="F19" s="293">
        <v>2994663.111883611</v>
      </c>
      <c r="G19" s="293">
        <v>0</v>
      </c>
      <c r="H19" s="293">
        <v>0</v>
      </c>
      <c r="I19" s="293">
        <v>0</v>
      </c>
      <c r="J19" s="293">
        <v>0</v>
      </c>
      <c r="K19" s="293">
        <v>1759052.081333088</v>
      </c>
      <c r="L19" s="293">
        <v>0</v>
      </c>
      <c r="M19" s="293">
        <v>0</v>
      </c>
      <c r="N19" s="293">
        <v>72165.081537675156</v>
      </c>
      <c r="O19" s="293">
        <v>83680.713427999988</v>
      </c>
      <c r="P19" s="293">
        <v>0</v>
      </c>
      <c r="Q19" s="293">
        <v>73525</v>
      </c>
      <c r="R19" s="293">
        <v>0</v>
      </c>
      <c r="S19" s="293">
        <v>0</v>
      </c>
      <c r="T19" s="293">
        <v>242816</v>
      </c>
      <c r="U19" s="293">
        <v>0</v>
      </c>
      <c r="V19" s="293">
        <v>0</v>
      </c>
      <c r="W19" s="293">
        <v>0</v>
      </c>
      <c r="X19" s="293">
        <v>2389068.6325439997</v>
      </c>
      <c r="Y19" s="293">
        <v>0</v>
      </c>
      <c r="Z19" s="293">
        <v>0</v>
      </c>
      <c r="AA19" s="292"/>
      <c r="AB19" s="292"/>
      <c r="AC19" s="292"/>
      <c r="AD19" s="292"/>
      <c r="AE19" s="292"/>
      <c r="AF19" s="292"/>
      <c r="AG19" s="292"/>
      <c r="AH19" s="292"/>
      <c r="AI19" s="292"/>
      <c r="AJ19" s="292"/>
    </row>
    <row r="20" spans="2:36" ht="15.75" hidden="1" customHeight="1" x14ac:dyDescent="0.2">
      <c r="B20" s="26"/>
      <c r="C20" s="26" t="s">
        <v>453</v>
      </c>
      <c r="D20" s="21"/>
      <c r="E20" s="294"/>
      <c r="F20" s="293"/>
      <c r="G20" s="293"/>
      <c r="H20" s="293"/>
      <c r="I20" s="293"/>
      <c r="J20" s="293"/>
      <c r="K20" s="293"/>
      <c r="L20" s="293"/>
      <c r="M20" s="293"/>
      <c r="N20" s="293"/>
      <c r="O20" s="293"/>
      <c r="P20" s="293"/>
      <c r="Q20" s="293"/>
      <c r="R20" s="293"/>
      <c r="S20" s="293"/>
      <c r="T20" s="293"/>
      <c r="U20" s="293"/>
      <c r="V20" s="293"/>
      <c r="W20" s="293"/>
      <c r="X20" s="293"/>
      <c r="Y20" s="293"/>
      <c r="Z20" s="293"/>
      <c r="AA20" s="292"/>
      <c r="AB20" s="292"/>
      <c r="AC20" s="292"/>
      <c r="AD20" s="292"/>
      <c r="AE20" s="292"/>
      <c r="AF20" s="292"/>
      <c r="AG20" s="292"/>
      <c r="AH20" s="292"/>
      <c r="AI20" s="292"/>
      <c r="AJ20" s="292"/>
    </row>
    <row r="21" spans="2:36" ht="15.75" hidden="1" customHeight="1" x14ac:dyDescent="0.2">
      <c r="B21" s="472" t="s">
        <v>389</v>
      </c>
      <c r="C21" s="26" t="s">
        <v>453</v>
      </c>
      <c r="D21" s="21"/>
      <c r="E21" s="294"/>
      <c r="F21" s="293"/>
      <c r="G21" s="293"/>
      <c r="H21" s="293"/>
      <c r="I21" s="293"/>
      <c r="J21" s="293"/>
      <c r="K21" s="293"/>
      <c r="L21" s="293"/>
      <c r="M21" s="293"/>
      <c r="N21" s="293"/>
      <c r="O21" s="293"/>
      <c r="P21" s="293"/>
      <c r="Q21" s="293"/>
      <c r="R21" s="293"/>
      <c r="S21" s="293"/>
      <c r="T21" s="293"/>
      <c r="U21" s="293"/>
      <c r="V21" s="293"/>
      <c r="W21" s="293"/>
      <c r="X21" s="293"/>
      <c r="Y21" s="293"/>
      <c r="Z21" s="293"/>
      <c r="AA21" s="292"/>
      <c r="AB21" s="292"/>
      <c r="AC21" s="292"/>
      <c r="AD21" s="292"/>
      <c r="AE21" s="292"/>
      <c r="AF21" s="292"/>
      <c r="AG21" s="292"/>
      <c r="AH21" s="292"/>
      <c r="AI21" s="292"/>
      <c r="AJ21" s="292"/>
    </row>
    <row r="22" spans="2:36" ht="15.75" hidden="1" customHeight="1" x14ac:dyDescent="0.2">
      <c r="B22" s="472"/>
      <c r="C22" s="26" t="s">
        <v>453</v>
      </c>
      <c r="D22" s="21"/>
      <c r="E22" s="294"/>
      <c r="F22" s="293"/>
      <c r="G22" s="293"/>
      <c r="H22" s="293"/>
      <c r="I22" s="293"/>
      <c r="J22" s="293"/>
      <c r="K22" s="293"/>
      <c r="L22" s="293"/>
      <c r="M22" s="293"/>
      <c r="N22" s="293"/>
      <c r="O22" s="293"/>
      <c r="P22" s="293"/>
      <c r="Q22" s="293"/>
      <c r="R22" s="293"/>
      <c r="S22" s="293"/>
      <c r="T22" s="293"/>
      <c r="U22" s="293"/>
      <c r="V22" s="293"/>
      <c r="W22" s="293"/>
      <c r="X22" s="293"/>
      <c r="Y22" s="293"/>
      <c r="Z22" s="293"/>
      <c r="AA22" s="292"/>
      <c r="AB22" s="292"/>
      <c r="AC22" s="292"/>
      <c r="AD22" s="292"/>
      <c r="AE22" s="292"/>
      <c r="AF22" s="292"/>
      <c r="AG22" s="292"/>
      <c r="AH22" s="292"/>
      <c r="AI22" s="292"/>
      <c r="AJ22" s="292"/>
    </row>
    <row r="23" spans="2:36" ht="15.75" hidden="1" customHeight="1" x14ac:dyDescent="0.2">
      <c r="B23" s="472" t="s">
        <v>390</v>
      </c>
      <c r="C23" s="26" t="s">
        <v>453</v>
      </c>
      <c r="D23" s="21"/>
      <c r="E23" s="294"/>
      <c r="F23" s="293"/>
      <c r="G23" s="293"/>
      <c r="H23" s="293"/>
      <c r="I23" s="293"/>
      <c r="J23" s="293"/>
      <c r="K23" s="293"/>
      <c r="L23" s="293"/>
      <c r="M23" s="293"/>
      <c r="N23" s="293"/>
      <c r="O23" s="293"/>
      <c r="P23" s="293"/>
      <c r="Q23" s="293"/>
      <c r="R23" s="293"/>
      <c r="S23" s="293"/>
      <c r="T23" s="293"/>
      <c r="U23" s="293"/>
      <c r="V23" s="293"/>
      <c r="W23" s="293"/>
      <c r="X23" s="293"/>
      <c r="Y23" s="293"/>
      <c r="Z23" s="293"/>
      <c r="AA23" s="292"/>
      <c r="AB23" s="292"/>
      <c r="AC23" s="292"/>
      <c r="AD23" s="292"/>
      <c r="AE23" s="292"/>
      <c r="AF23" s="292"/>
      <c r="AG23" s="292"/>
      <c r="AH23" s="292"/>
      <c r="AI23" s="292"/>
      <c r="AJ23" s="292"/>
    </row>
    <row r="24" spans="2:36" ht="15.75" hidden="1" customHeight="1" x14ac:dyDescent="0.2">
      <c r="B24" s="472"/>
      <c r="C24" s="26" t="s">
        <v>453</v>
      </c>
      <c r="D24" s="21"/>
      <c r="E24" s="294"/>
      <c r="F24" s="293"/>
      <c r="G24" s="293"/>
      <c r="H24" s="293"/>
      <c r="I24" s="293"/>
      <c r="J24" s="293"/>
      <c r="K24" s="293"/>
      <c r="L24" s="293"/>
      <c r="M24" s="293"/>
      <c r="N24" s="293"/>
      <c r="O24" s="293"/>
      <c r="P24" s="293"/>
      <c r="Q24" s="293"/>
      <c r="R24" s="293"/>
      <c r="S24" s="293"/>
      <c r="T24" s="293"/>
      <c r="U24" s="293"/>
      <c r="V24" s="293"/>
      <c r="W24" s="293"/>
      <c r="X24" s="293"/>
      <c r="Y24" s="293"/>
      <c r="Z24" s="293"/>
      <c r="AA24" s="292"/>
      <c r="AB24" s="292"/>
      <c r="AC24" s="292"/>
      <c r="AD24" s="292"/>
      <c r="AE24" s="292"/>
      <c r="AF24" s="292"/>
      <c r="AG24" s="292"/>
      <c r="AH24" s="292"/>
      <c r="AI24" s="292"/>
      <c r="AJ24" s="292"/>
    </row>
    <row r="25" spans="2:36" ht="15.75" hidden="1" customHeight="1" x14ac:dyDescent="0.2">
      <c r="B25" s="472" t="s">
        <v>391</v>
      </c>
      <c r="C25" s="26" t="s">
        <v>453</v>
      </c>
      <c r="D25" s="21"/>
      <c r="E25" s="294"/>
      <c r="F25" s="293"/>
      <c r="G25" s="293"/>
      <c r="H25" s="293"/>
      <c r="I25" s="293"/>
      <c r="J25" s="293"/>
      <c r="K25" s="293"/>
      <c r="L25" s="293"/>
      <c r="M25" s="293"/>
      <c r="N25" s="293"/>
      <c r="O25" s="293"/>
      <c r="P25" s="293"/>
      <c r="Q25" s="293"/>
      <c r="R25" s="293"/>
      <c r="S25" s="293"/>
      <c r="T25" s="293"/>
      <c r="U25" s="293"/>
      <c r="V25" s="293"/>
      <c r="W25" s="293"/>
      <c r="X25" s="293"/>
      <c r="Y25" s="293"/>
      <c r="Z25" s="293"/>
      <c r="AA25" s="292"/>
      <c r="AB25" s="292"/>
      <c r="AC25" s="292"/>
      <c r="AD25" s="292"/>
      <c r="AE25" s="292"/>
      <c r="AF25" s="292"/>
      <c r="AG25" s="292"/>
      <c r="AH25" s="292"/>
      <c r="AI25" s="292"/>
      <c r="AJ25" s="292"/>
    </row>
    <row r="26" spans="2:36" ht="15.75" hidden="1" customHeight="1" x14ac:dyDescent="0.2">
      <c r="B26" s="472"/>
      <c r="C26" s="26" t="s">
        <v>453</v>
      </c>
      <c r="D26" s="21"/>
      <c r="E26" s="294"/>
      <c r="F26" s="293"/>
      <c r="G26" s="293"/>
      <c r="H26" s="293"/>
      <c r="I26" s="293"/>
      <c r="J26" s="293"/>
      <c r="K26" s="293"/>
      <c r="L26" s="293"/>
      <c r="M26" s="293"/>
      <c r="N26" s="293"/>
      <c r="O26" s="293"/>
      <c r="P26" s="293"/>
      <c r="Q26" s="293"/>
      <c r="R26" s="293"/>
      <c r="S26" s="293"/>
      <c r="T26" s="293"/>
      <c r="U26" s="293"/>
      <c r="V26" s="293"/>
      <c r="W26" s="293"/>
      <c r="X26" s="293"/>
      <c r="Y26" s="293"/>
      <c r="Z26" s="293"/>
      <c r="AA26" s="292"/>
      <c r="AB26" s="292"/>
      <c r="AC26" s="292"/>
      <c r="AD26" s="292"/>
      <c r="AE26" s="292"/>
      <c r="AF26" s="292"/>
      <c r="AG26" s="292"/>
      <c r="AH26" s="292"/>
      <c r="AI26" s="292"/>
      <c r="AJ26" s="292"/>
    </row>
    <row r="27" spans="2:36" ht="15.75" hidden="1" customHeight="1" x14ac:dyDescent="0.2">
      <c r="B27" s="472" t="s">
        <v>392</v>
      </c>
      <c r="C27" s="26" t="s">
        <v>453</v>
      </c>
      <c r="D27" s="21"/>
      <c r="E27" s="294"/>
      <c r="F27" s="293"/>
      <c r="G27" s="293"/>
      <c r="H27" s="293"/>
      <c r="I27" s="293"/>
      <c r="J27" s="293"/>
      <c r="K27" s="293"/>
      <c r="L27" s="293"/>
      <c r="M27" s="293"/>
      <c r="N27" s="293"/>
      <c r="O27" s="293"/>
      <c r="P27" s="293"/>
      <c r="Q27" s="293"/>
      <c r="R27" s="293"/>
      <c r="S27" s="293"/>
      <c r="T27" s="293"/>
      <c r="U27" s="293"/>
      <c r="V27" s="293"/>
      <c r="W27" s="293"/>
      <c r="X27" s="293"/>
      <c r="Y27" s="293"/>
      <c r="Z27" s="293"/>
      <c r="AA27" s="292"/>
      <c r="AB27" s="292"/>
      <c r="AC27" s="292"/>
      <c r="AD27" s="292"/>
      <c r="AE27" s="292"/>
      <c r="AF27" s="292"/>
      <c r="AG27" s="292"/>
      <c r="AH27" s="292"/>
      <c r="AI27" s="292"/>
      <c r="AJ27" s="292"/>
    </row>
    <row r="28" spans="2:36" ht="15.75" hidden="1" customHeight="1" x14ac:dyDescent="0.2">
      <c r="B28" s="472"/>
      <c r="C28" s="26" t="s">
        <v>453</v>
      </c>
      <c r="D28" s="21"/>
      <c r="E28" s="294"/>
      <c r="F28" s="293"/>
      <c r="G28" s="293"/>
      <c r="H28" s="293"/>
      <c r="I28" s="293"/>
      <c r="J28" s="293"/>
      <c r="K28" s="293"/>
      <c r="L28" s="293"/>
      <c r="M28" s="293"/>
      <c r="N28" s="293"/>
      <c r="O28" s="293"/>
      <c r="P28" s="293"/>
      <c r="Q28" s="293"/>
      <c r="R28" s="293"/>
      <c r="S28" s="293"/>
      <c r="T28" s="293"/>
      <c r="U28" s="293"/>
      <c r="V28" s="293"/>
      <c r="W28" s="293"/>
      <c r="X28" s="293"/>
      <c r="Y28" s="293"/>
      <c r="Z28" s="293"/>
      <c r="AA28" s="292"/>
      <c r="AB28" s="292"/>
      <c r="AC28" s="292"/>
      <c r="AD28" s="292"/>
      <c r="AE28" s="292"/>
      <c r="AF28" s="292"/>
      <c r="AG28" s="292"/>
      <c r="AH28" s="292"/>
      <c r="AI28" s="292"/>
      <c r="AJ28" s="292"/>
    </row>
    <row r="29" spans="2:36" ht="15.75" hidden="1" customHeight="1" x14ac:dyDescent="0.2">
      <c r="B29" s="472" t="s">
        <v>393</v>
      </c>
      <c r="C29" s="26" t="s">
        <v>453</v>
      </c>
      <c r="D29" s="21"/>
      <c r="E29" s="294"/>
      <c r="F29" s="293"/>
      <c r="G29" s="293"/>
      <c r="H29" s="293"/>
      <c r="I29" s="293"/>
      <c r="J29" s="293"/>
      <c r="K29" s="293"/>
      <c r="L29" s="293"/>
      <c r="M29" s="293"/>
      <c r="N29" s="293"/>
      <c r="O29" s="293"/>
      <c r="P29" s="293"/>
      <c r="Q29" s="293"/>
      <c r="R29" s="293"/>
      <c r="S29" s="293"/>
      <c r="T29" s="293"/>
      <c r="U29" s="293"/>
      <c r="V29" s="293"/>
      <c r="W29" s="293"/>
      <c r="X29" s="293"/>
      <c r="Y29" s="293"/>
      <c r="Z29" s="293"/>
      <c r="AA29" s="292"/>
      <c r="AB29" s="292"/>
      <c r="AC29" s="292"/>
      <c r="AD29" s="292"/>
      <c r="AE29" s="292"/>
      <c r="AF29" s="292"/>
      <c r="AG29" s="292"/>
      <c r="AH29" s="292"/>
      <c r="AI29" s="292"/>
      <c r="AJ29" s="292"/>
    </row>
    <row r="30" spans="2:36" ht="15.75" hidden="1" customHeight="1" x14ac:dyDescent="0.2">
      <c r="B30" s="472"/>
      <c r="C30" s="26" t="s">
        <v>453</v>
      </c>
      <c r="D30" s="21"/>
      <c r="E30" s="294"/>
      <c r="F30" s="293"/>
      <c r="G30" s="293"/>
      <c r="H30" s="293"/>
      <c r="I30" s="293"/>
      <c r="J30" s="293"/>
      <c r="K30" s="293"/>
      <c r="L30" s="293"/>
      <c r="M30" s="293"/>
      <c r="N30" s="293"/>
      <c r="O30" s="293"/>
      <c r="P30" s="293"/>
      <c r="Q30" s="293"/>
      <c r="R30" s="293"/>
      <c r="S30" s="293"/>
      <c r="T30" s="293"/>
      <c r="U30" s="293"/>
      <c r="V30" s="293"/>
      <c r="W30" s="293"/>
      <c r="X30" s="293"/>
      <c r="Y30" s="293"/>
      <c r="Z30" s="293"/>
      <c r="AA30" s="292"/>
      <c r="AB30" s="292"/>
      <c r="AC30" s="292"/>
      <c r="AD30" s="292"/>
      <c r="AE30" s="292"/>
      <c r="AF30" s="292"/>
      <c r="AG30" s="292"/>
      <c r="AH30" s="292"/>
      <c r="AI30" s="292"/>
      <c r="AJ30" s="292"/>
    </row>
    <row r="31" spans="2:36" ht="15.75" hidden="1" customHeight="1" x14ac:dyDescent="0.2">
      <c r="B31" s="472" t="s">
        <v>394</v>
      </c>
      <c r="C31" s="26" t="s">
        <v>453</v>
      </c>
      <c r="D31" s="21"/>
      <c r="E31" s="294"/>
      <c r="F31" s="293"/>
      <c r="G31" s="293"/>
      <c r="H31" s="293"/>
      <c r="I31" s="293"/>
      <c r="J31" s="293"/>
      <c r="K31" s="293"/>
      <c r="L31" s="293"/>
      <c r="M31" s="293"/>
      <c r="N31" s="293"/>
      <c r="O31" s="293"/>
      <c r="P31" s="293"/>
      <c r="Q31" s="293"/>
      <c r="R31" s="293"/>
      <c r="S31" s="293"/>
      <c r="T31" s="293"/>
      <c r="U31" s="293"/>
      <c r="V31" s="293"/>
      <c r="W31" s="293"/>
      <c r="X31" s="293"/>
      <c r="Y31" s="293"/>
      <c r="Z31" s="293"/>
      <c r="AA31" s="292"/>
      <c r="AB31" s="292"/>
      <c r="AC31" s="292"/>
      <c r="AD31" s="292"/>
      <c r="AE31" s="292"/>
      <c r="AF31" s="292"/>
      <c r="AG31" s="292"/>
      <c r="AH31" s="292"/>
      <c r="AI31" s="292"/>
      <c r="AJ31" s="292"/>
    </row>
    <row r="32" spans="2:36" ht="25.15" hidden="1" customHeight="1" x14ac:dyDescent="0.2">
      <c r="B32" s="472"/>
      <c r="C32" s="26" t="s">
        <v>453</v>
      </c>
      <c r="D32" s="21"/>
      <c r="E32" s="294"/>
      <c r="F32" s="293"/>
      <c r="G32" s="293"/>
      <c r="H32" s="293"/>
      <c r="I32" s="293"/>
      <c r="J32" s="293"/>
      <c r="K32" s="293"/>
      <c r="L32" s="293"/>
      <c r="M32" s="293"/>
      <c r="N32" s="293"/>
      <c r="O32" s="293"/>
      <c r="P32" s="293"/>
      <c r="Q32" s="293"/>
      <c r="R32" s="293"/>
      <c r="S32" s="293"/>
      <c r="T32" s="293"/>
      <c r="U32" s="293"/>
      <c r="V32" s="293"/>
      <c r="W32" s="293"/>
      <c r="X32" s="293"/>
      <c r="Y32" s="293"/>
      <c r="Z32" s="293"/>
      <c r="AA32" s="292"/>
      <c r="AB32" s="292"/>
      <c r="AC32" s="292"/>
      <c r="AD32" s="292"/>
      <c r="AE32" s="292"/>
      <c r="AF32" s="292"/>
      <c r="AG32" s="292"/>
      <c r="AH32" s="292"/>
      <c r="AI32" s="292"/>
      <c r="AJ32" s="292"/>
    </row>
    <row r="33" spans="1:36" ht="15.75" hidden="1" customHeight="1" x14ac:dyDescent="0.2">
      <c r="B33" s="472" t="s">
        <v>395</v>
      </c>
      <c r="C33" s="26" t="s">
        <v>453</v>
      </c>
      <c r="D33" s="21"/>
      <c r="E33" s="294"/>
      <c r="F33" s="293"/>
      <c r="G33" s="293"/>
      <c r="H33" s="293"/>
      <c r="I33" s="293"/>
      <c r="J33" s="293"/>
      <c r="K33" s="293"/>
      <c r="L33" s="293"/>
      <c r="M33" s="293"/>
      <c r="N33" s="293"/>
      <c r="O33" s="293"/>
      <c r="P33" s="293"/>
      <c r="Q33" s="293"/>
      <c r="R33" s="293"/>
      <c r="S33" s="293"/>
      <c r="T33" s="293"/>
      <c r="U33" s="293"/>
      <c r="V33" s="293"/>
      <c r="W33" s="293"/>
      <c r="X33" s="293"/>
      <c r="Y33" s="293"/>
      <c r="Z33" s="293"/>
      <c r="AA33" s="292"/>
      <c r="AB33" s="292"/>
      <c r="AC33" s="292"/>
      <c r="AD33" s="292"/>
      <c r="AE33" s="292"/>
      <c r="AF33" s="292"/>
      <c r="AG33" s="292"/>
      <c r="AH33" s="292"/>
      <c r="AI33" s="292"/>
      <c r="AJ33" s="292"/>
    </row>
    <row r="34" spans="1:36" ht="15.75" hidden="1" customHeight="1" x14ac:dyDescent="0.2">
      <c r="B34" s="472"/>
      <c r="C34" s="26" t="s">
        <v>453</v>
      </c>
      <c r="D34" s="21"/>
      <c r="E34" s="294"/>
      <c r="F34" s="293"/>
      <c r="G34" s="293"/>
      <c r="H34" s="293"/>
      <c r="I34" s="293"/>
      <c r="J34" s="293"/>
      <c r="K34" s="293"/>
      <c r="L34" s="293"/>
      <c r="M34" s="293"/>
      <c r="N34" s="293"/>
      <c r="O34" s="293"/>
      <c r="P34" s="293"/>
      <c r="Q34" s="293"/>
      <c r="R34" s="293"/>
      <c r="S34" s="293"/>
      <c r="T34" s="293"/>
      <c r="U34" s="293"/>
      <c r="V34" s="293"/>
      <c r="W34" s="293"/>
      <c r="X34" s="293"/>
      <c r="Y34" s="293"/>
      <c r="Z34" s="293"/>
      <c r="AA34" s="292"/>
      <c r="AB34" s="292"/>
      <c r="AC34" s="292"/>
      <c r="AD34" s="292"/>
      <c r="AE34" s="292"/>
      <c r="AF34" s="292"/>
      <c r="AG34" s="292"/>
      <c r="AH34" s="292"/>
      <c r="AI34" s="292"/>
      <c r="AJ34" s="292"/>
    </row>
    <row r="35" spans="1:36" ht="15.75" hidden="1" customHeight="1" x14ac:dyDescent="0.2">
      <c r="B35" s="481" t="s">
        <v>396</v>
      </c>
      <c r="C35" s="1" t="s">
        <v>397</v>
      </c>
      <c r="D35" s="21"/>
      <c r="E35" s="294"/>
      <c r="F35" s="293"/>
      <c r="G35" s="293"/>
      <c r="H35" s="293"/>
      <c r="I35" s="293"/>
      <c r="J35" s="293"/>
      <c r="K35" s="293"/>
      <c r="L35" s="293"/>
      <c r="M35" s="293"/>
      <c r="N35" s="293"/>
      <c r="O35" s="293"/>
      <c r="P35" s="293"/>
      <c r="Q35" s="293"/>
      <c r="R35" s="293"/>
      <c r="S35" s="293"/>
      <c r="T35" s="293"/>
      <c r="U35" s="293"/>
      <c r="V35" s="293"/>
      <c r="W35" s="293"/>
      <c r="X35" s="293"/>
      <c r="Y35" s="293"/>
      <c r="Z35" s="293"/>
      <c r="AA35" s="292"/>
      <c r="AB35" s="292"/>
      <c r="AC35" s="292"/>
      <c r="AD35" s="292"/>
      <c r="AE35" s="292"/>
      <c r="AF35" s="292"/>
      <c r="AG35" s="292"/>
      <c r="AH35" s="292"/>
      <c r="AI35" s="292"/>
      <c r="AJ35" s="292"/>
    </row>
    <row r="36" spans="1:36" ht="15.75" hidden="1" customHeight="1" x14ac:dyDescent="0.2">
      <c r="B36" s="499"/>
      <c r="C36" s="1" t="s">
        <v>399</v>
      </c>
      <c r="D36" s="21"/>
      <c r="E36" s="294"/>
      <c r="F36" s="293"/>
      <c r="G36" s="293"/>
      <c r="H36" s="293"/>
      <c r="I36" s="293"/>
      <c r="J36" s="293"/>
      <c r="K36" s="293"/>
      <c r="L36" s="293"/>
      <c r="M36" s="293"/>
      <c r="N36" s="293"/>
      <c r="O36" s="293"/>
      <c r="P36" s="293"/>
      <c r="Q36" s="293"/>
      <c r="R36" s="293"/>
      <c r="S36" s="293"/>
      <c r="T36" s="293"/>
      <c r="U36" s="293"/>
      <c r="V36" s="293"/>
      <c r="W36" s="293"/>
      <c r="X36" s="293"/>
      <c r="Y36" s="293"/>
      <c r="Z36" s="293"/>
      <c r="AA36" s="292"/>
      <c r="AB36" s="292"/>
      <c r="AC36" s="292"/>
      <c r="AD36" s="292"/>
      <c r="AE36" s="292"/>
      <c r="AF36" s="292"/>
      <c r="AG36" s="292"/>
      <c r="AH36" s="292"/>
      <c r="AI36" s="292"/>
      <c r="AJ36" s="292"/>
    </row>
    <row r="37" spans="1:36" ht="15.75" hidden="1" customHeight="1" x14ac:dyDescent="0.2">
      <c r="B37" s="482"/>
      <c r="C37" s="1" t="s">
        <v>400</v>
      </c>
      <c r="D37" s="21"/>
      <c r="E37" s="294"/>
      <c r="F37" s="293"/>
      <c r="G37" s="293"/>
      <c r="H37" s="293"/>
      <c r="I37" s="293"/>
      <c r="J37" s="293"/>
      <c r="K37" s="293"/>
      <c r="L37" s="293"/>
      <c r="M37" s="293"/>
      <c r="N37" s="293"/>
      <c r="O37" s="293"/>
      <c r="P37" s="293"/>
      <c r="Q37" s="293"/>
      <c r="R37" s="293"/>
      <c r="S37" s="293"/>
      <c r="T37" s="293"/>
      <c r="U37" s="293"/>
      <c r="V37" s="293"/>
      <c r="W37" s="293"/>
      <c r="X37" s="293"/>
      <c r="Y37" s="293"/>
      <c r="Z37" s="293"/>
      <c r="AA37" s="292"/>
      <c r="AB37" s="292"/>
      <c r="AC37" s="292"/>
      <c r="AD37" s="292"/>
      <c r="AE37" s="292"/>
      <c r="AF37" s="292"/>
      <c r="AG37" s="292"/>
      <c r="AH37" s="292"/>
      <c r="AI37" s="292"/>
      <c r="AJ37" s="292"/>
    </row>
    <row r="38" spans="1:36" s="33" customFormat="1" ht="15.75" customHeight="1" x14ac:dyDescent="0.2">
      <c r="A38" s="27"/>
      <c r="B38" s="485" t="s">
        <v>246</v>
      </c>
      <c r="C38" s="486"/>
      <c r="D38" s="77" t="s">
        <v>585</v>
      </c>
      <c r="E38" s="293">
        <f t="shared" ref="E38:E48" si="2">SUM(F38:AJ38)</f>
        <v>0</v>
      </c>
      <c r="F38" s="295"/>
      <c r="G38" s="295"/>
      <c r="H38" s="295"/>
      <c r="I38" s="295"/>
      <c r="J38" s="295"/>
      <c r="K38" s="295"/>
      <c r="L38" s="295"/>
      <c r="M38" s="295"/>
      <c r="N38" s="295"/>
      <c r="O38" s="295"/>
      <c r="P38" s="295"/>
      <c r="Q38" s="295"/>
      <c r="R38" s="295"/>
      <c r="S38" s="295"/>
      <c r="T38" s="295"/>
      <c r="U38" s="295"/>
      <c r="V38" s="295"/>
      <c r="W38" s="295"/>
      <c r="X38" s="295"/>
      <c r="Y38" s="295"/>
      <c r="Z38" s="295"/>
      <c r="AA38" s="295">
        <v>0</v>
      </c>
      <c r="AB38" s="295">
        <v>0</v>
      </c>
      <c r="AC38" s="295">
        <v>0</v>
      </c>
      <c r="AD38" s="295">
        <v>0</v>
      </c>
      <c r="AE38" s="295">
        <v>0</v>
      </c>
      <c r="AF38" s="295">
        <v>0</v>
      </c>
      <c r="AG38" s="295">
        <v>0</v>
      </c>
      <c r="AH38" s="295">
        <v>0</v>
      </c>
      <c r="AI38" s="295">
        <v>0</v>
      </c>
      <c r="AJ38" s="295">
        <v>0</v>
      </c>
    </row>
    <row r="39" spans="1:36" s="33" customFormat="1" ht="15.75" customHeight="1" x14ac:dyDescent="0.2">
      <c r="A39" s="27"/>
      <c r="B39" s="487" t="s">
        <v>258</v>
      </c>
      <c r="C39" s="486"/>
      <c r="D39" s="77" t="s">
        <v>585</v>
      </c>
      <c r="E39" s="293">
        <f t="shared" si="2"/>
        <v>0</v>
      </c>
      <c r="F39" s="295"/>
      <c r="G39" s="295"/>
      <c r="H39" s="295"/>
      <c r="I39" s="295"/>
      <c r="J39" s="295"/>
      <c r="K39" s="295"/>
      <c r="L39" s="295"/>
      <c r="M39" s="295"/>
      <c r="N39" s="295"/>
      <c r="O39" s="295"/>
      <c r="P39" s="295"/>
      <c r="Q39" s="295"/>
      <c r="R39" s="295"/>
      <c r="S39" s="295"/>
      <c r="T39" s="295"/>
      <c r="U39" s="295"/>
      <c r="V39" s="295"/>
      <c r="W39" s="295"/>
      <c r="X39" s="295"/>
      <c r="Y39" s="295"/>
      <c r="Z39" s="295"/>
      <c r="AA39" s="295">
        <v>0</v>
      </c>
      <c r="AB39" s="295">
        <v>0</v>
      </c>
      <c r="AC39" s="295">
        <v>0</v>
      </c>
      <c r="AD39" s="295">
        <v>0</v>
      </c>
      <c r="AE39" s="295">
        <v>0</v>
      </c>
      <c r="AF39" s="295">
        <v>0</v>
      </c>
      <c r="AG39" s="295">
        <v>0</v>
      </c>
      <c r="AH39" s="295">
        <v>0</v>
      </c>
      <c r="AI39" s="295">
        <v>0</v>
      </c>
      <c r="AJ39" s="295">
        <v>0</v>
      </c>
    </row>
    <row r="40" spans="1:36" s="33" customFormat="1" ht="15.75" customHeight="1" x14ac:dyDescent="0.2">
      <c r="A40" s="27"/>
      <c r="B40" s="487" t="s">
        <v>264</v>
      </c>
      <c r="C40" s="486"/>
      <c r="D40" s="77" t="s">
        <v>585</v>
      </c>
      <c r="E40" s="293">
        <f t="shared" si="2"/>
        <v>0</v>
      </c>
      <c r="F40" s="295"/>
      <c r="G40" s="295"/>
      <c r="H40" s="295"/>
      <c r="I40" s="295"/>
      <c r="J40" s="295"/>
      <c r="K40" s="295"/>
      <c r="L40" s="295"/>
      <c r="M40" s="295"/>
      <c r="N40" s="295"/>
      <c r="O40" s="295"/>
      <c r="P40" s="295"/>
      <c r="Q40" s="295"/>
      <c r="R40" s="295"/>
      <c r="S40" s="295"/>
      <c r="T40" s="295"/>
      <c r="U40" s="295"/>
      <c r="V40" s="295"/>
      <c r="W40" s="295"/>
      <c r="X40" s="295"/>
      <c r="Y40" s="295"/>
      <c r="Z40" s="295"/>
      <c r="AA40" s="295">
        <v>0</v>
      </c>
      <c r="AB40" s="295">
        <v>0</v>
      </c>
      <c r="AC40" s="295">
        <v>0</v>
      </c>
      <c r="AD40" s="295">
        <v>0</v>
      </c>
      <c r="AE40" s="295">
        <v>0</v>
      </c>
      <c r="AF40" s="295">
        <v>0</v>
      </c>
      <c r="AG40" s="295">
        <v>0</v>
      </c>
      <c r="AH40" s="295">
        <v>0</v>
      </c>
      <c r="AI40" s="295">
        <v>0</v>
      </c>
      <c r="AJ40" s="295">
        <v>0</v>
      </c>
    </row>
    <row r="41" spans="1:36" s="33" customFormat="1" ht="15.75" customHeight="1" x14ac:dyDescent="0.2">
      <c r="A41" s="27"/>
      <c r="B41" s="487" t="s">
        <v>267</v>
      </c>
      <c r="C41" s="486"/>
      <c r="D41" s="77" t="s">
        <v>585</v>
      </c>
      <c r="E41" s="293">
        <f t="shared" si="2"/>
        <v>0</v>
      </c>
      <c r="F41" s="295"/>
      <c r="G41" s="295"/>
      <c r="H41" s="295"/>
      <c r="I41" s="295"/>
      <c r="J41" s="295"/>
      <c r="K41" s="295"/>
      <c r="L41" s="295"/>
      <c r="M41" s="295"/>
      <c r="N41" s="295"/>
      <c r="O41" s="295"/>
      <c r="P41" s="295"/>
      <c r="Q41" s="295"/>
      <c r="R41" s="295"/>
      <c r="S41" s="295"/>
      <c r="T41" s="295"/>
      <c r="U41" s="295"/>
      <c r="V41" s="295"/>
      <c r="W41" s="295"/>
      <c r="X41" s="295"/>
      <c r="Y41" s="295"/>
      <c r="Z41" s="295"/>
      <c r="AA41" s="295">
        <v>0</v>
      </c>
      <c r="AB41" s="295">
        <v>0</v>
      </c>
      <c r="AC41" s="295">
        <v>0</v>
      </c>
      <c r="AD41" s="295">
        <v>0</v>
      </c>
      <c r="AE41" s="295">
        <v>0</v>
      </c>
      <c r="AF41" s="295">
        <v>0</v>
      </c>
      <c r="AG41" s="295">
        <v>0</v>
      </c>
      <c r="AH41" s="295">
        <v>0</v>
      </c>
      <c r="AI41" s="295">
        <v>0</v>
      </c>
      <c r="AJ41" s="295">
        <v>0</v>
      </c>
    </row>
    <row r="42" spans="1:36" s="33" customFormat="1" ht="15.75" customHeight="1" x14ac:dyDescent="0.2">
      <c r="A42" s="27"/>
      <c r="B42" s="487" t="s">
        <v>277</v>
      </c>
      <c r="C42" s="486"/>
      <c r="D42" s="77" t="s">
        <v>585</v>
      </c>
      <c r="E42" s="293">
        <f t="shared" si="2"/>
        <v>15633643.449999996</v>
      </c>
      <c r="F42" s="295"/>
      <c r="G42" s="295"/>
      <c r="H42" s="295"/>
      <c r="I42" s="295"/>
      <c r="J42" s="295"/>
      <c r="K42" s="295"/>
      <c r="L42" s="295"/>
      <c r="M42" s="295"/>
      <c r="N42" s="295"/>
      <c r="O42" s="295"/>
      <c r="P42" s="295"/>
      <c r="Q42" s="295"/>
      <c r="R42" s="295"/>
      <c r="S42" s="295"/>
      <c r="T42" s="295"/>
      <c r="U42" s="295"/>
      <c r="V42" s="295"/>
      <c r="W42" s="295"/>
      <c r="X42" s="295"/>
      <c r="Y42" s="295"/>
      <c r="Z42" s="295"/>
      <c r="AA42" s="295">
        <v>130619.94</v>
      </c>
      <c r="AB42" s="295">
        <v>869067.26000000013</v>
      </c>
      <c r="AC42" s="295">
        <v>3771108.9499999988</v>
      </c>
      <c r="AD42" s="295">
        <v>5970602.6099999975</v>
      </c>
      <c r="AE42" s="295">
        <v>1368802.28</v>
      </c>
      <c r="AF42" s="295">
        <v>0</v>
      </c>
      <c r="AG42" s="295">
        <v>0</v>
      </c>
      <c r="AH42" s="295">
        <v>0</v>
      </c>
      <c r="AI42" s="295">
        <v>3278550.5100000002</v>
      </c>
      <c r="AJ42" s="295">
        <v>244891.9</v>
      </c>
    </row>
    <row r="43" spans="1:36" s="33" customFormat="1" ht="15.75" customHeight="1" x14ac:dyDescent="0.2">
      <c r="A43" s="27"/>
      <c r="B43" s="487" t="s">
        <v>279</v>
      </c>
      <c r="C43" s="486"/>
      <c r="D43" s="77" t="s">
        <v>585</v>
      </c>
      <c r="E43" s="293">
        <f t="shared" si="2"/>
        <v>15633643.449999996</v>
      </c>
      <c r="F43" s="295"/>
      <c r="G43" s="295"/>
      <c r="H43" s="295"/>
      <c r="I43" s="295"/>
      <c r="J43" s="295"/>
      <c r="K43" s="295"/>
      <c r="L43" s="295"/>
      <c r="M43" s="295"/>
      <c r="N43" s="295"/>
      <c r="O43" s="295"/>
      <c r="P43" s="295"/>
      <c r="Q43" s="295"/>
      <c r="R43" s="295"/>
      <c r="S43" s="295"/>
      <c r="T43" s="295"/>
      <c r="U43" s="295"/>
      <c r="V43" s="295"/>
      <c r="W43" s="295"/>
      <c r="X43" s="295"/>
      <c r="Y43" s="295"/>
      <c r="Z43" s="295"/>
      <c r="AA43" s="295">
        <v>130619.94</v>
      </c>
      <c r="AB43" s="295">
        <v>869067.26000000013</v>
      </c>
      <c r="AC43" s="295">
        <v>3771108.9499999988</v>
      </c>
      <c r="AD43" s="295">
        <v>5970602.6099999975</v>
      </c>
      <c r="AE43" s="295">
        <v>1368802.28</v>
      </c>
      <c r="AF43" s="295">
        <v>0</v>
      </c>
      <c r="AG43" s="295">
        <v>0</v>
      </c>
      <c r="AH43" s="295">
        <v>0</v>
      </c>
      <c r="AI43" s="295">
        <v>3278550.5100000002</v>
      </c>
      <c r="AJ43" s="295">
        <v>244891.9</v>
      </c>
    </row>
    <row r="44" spans="1:36" s="33" customFormat="1" ht="15.75" customHeight="1" x14ac:dyDescent="0.2">
      <c r="A44" s="27"/>
      <c r="B44" s="487" t="s">
        <v>286</v>
      </c>
      <c r="C44" s="486"/>
      <c r="D44" s="77" t="s">
        <v>585</v>
      </c>
      <c r="E44" s="293">
        <f t="shared" si="2"/>
        <v>0</v>
      </c>
      <c r="F44" s="295"/>
      <c r="G44" s="295"/>
      <c r="H44" s="295"/>
      <c r="I44" s="295"/>
      <c r="J44" s="295"/>
      <c r="K44" s="295"/>
      <c r="L44" s="295"/>
      <c r="M44" s="295"/>
      <c r="N44" s="295"/>
      <c r="O44" s="295"/>
      <c r="P44" s="295"/>
      <c r="Q44" s="295"/>
      <c r="R44" s="295"/>
      <c r="S44" s="295"/>
      <c r="T44" s="295"/>
      <c r="U44" s="295"/>
      <c r="V44" s="295"/>
      <c r="W44" s="295"/>
      <c r="X44" s="295"/>
      <c r="Y44" s="295"/>
      <c r="Z44" s="295"/>
      <c r="AA44" s="295">
        <v>0</v>
      </c>
      <c r="AB44" s="295">
        <v>0</v>
      </c>
      <c r="AC44" s="295">
        <v>0</v>
      </c>
      <c r="AD44" s="295">
        <v>0</v>
      </c>
      <c r="AE44" s="295">
        <v>0</v>
      </c>
      <c r="AF44" s="295">
        <v>0</v>
      </c>
      <c r="AG44" s="295">
        <v>0</v>
      </c>
      <c r="AH44" s="295">
        <v>0</v>
      </c>
      <c r="AI44" s="295">
        <v>0</v>
      </c>
      <c r="AJ44" s="295">
        <v>0</v>
      </c>
    </row>
    <row r="45" spans="1:36" s="33" customFormat="1" ht="15.75" customHeight="1" x14ac:dyDescent="0.2">
      <c r="A45" s="27"/>
      <c r="B45" s="487" t="s">
        <v>293</v>
      </c>
      <c r="C45" s="486"/>
      <c r="D45" s="77" t="s">
        <v>585</v>
      </c>
      <c r="E45" s="293">
        <f t="shared" si="2"/>
        <v>0</v>
      </c>
      <c r="F45" s="295"/>
      <c r="G45" s="295"/>
      <c r="H45" s="295"/>
      <c r="I45" s="295"/>
      <c r="J45" s="295"/>
      <c r="K45" s="295"/>
      <c r="L45" s="295"/>
      <c r="M45" s="295"/>
      <c r="N45" s="295"/>
      <c r="O45" s="295"/>
      <c r="P45" s="295"/>
      <c r="Q45" s="295"/>
      <c r="R45" s="295"/>
      <c r="S45" s="295"/>
      <c r="T45" s="295"/>
      <c r="U45" s="295"/>
      <c r="V45" s="295"/>
      <c r="W45" s="295"/>
      <c r="X45" s="295"/>
      <c r="Y45" s="295"/>
      <c r="Z45" s="295"/>
      <c r="AA45" s="295">
        <v>0</v>
      </c>
      <c r="AB45" s="295">
        <v>0</v>
      </c>
      <c r="AC45" s="295">
        <v>0</v>
      </c>
      <c r="AD45" s="295">
        <v>0</v>
      </c>
      <c r="AE45" s="295">
        <v>0</v>
      </c>
      <c r="AF45" s="295">
        <v>0</v>
      </c>
      <c r="AG45" s="295">
        <v>0</v>
      </c>
      <c r="AH45" s="295">
        <v>0</v>
      </c>
      <c r="AI45" s="295">
        <v>0</v>
      </c>
      <c r="AJ45" s="295">
        <v>0</v>
      </c>
    </row>
    <row r="46" spans="1:36" s="33" customFormat="1" ht="15.75" customHeight="1" x14ac:dyDescent="0.2">
      <c r="A46" s="27"/>
      <c r="B46" s="487" t="s">
        <v>298</v>
      </c>
      <c r="C46" s="486"/>
      <c r="D46" s="77" t="s">
        <v>585</v>
      </c>
      <c r="E46" s="293">
        <f t="shared" si="2"/>
        <v>0</v>
      </c>
      <c r="F46" s="295"/>
      <c r="G46" s="295"/>
      <c r="H46" s="295"/>
      <c r="I46" s="295"/>
      <c r="J46" s="295"/>
      <c r="K46" s="295"/>
      <c r="L46" s="295"/>
      <c r="M46" s="295"/>
      <c r="N46" s="295"/>
      <c r="O46" s="295"/>
      <c r="P46" s="295"/>
      <c r="Q46" s="295"/>
      <c r="R46" s="295"/>
      <c r="S46" s="295"/>
      <c r="T46" s="295"/>
      <c r="U46" s="295"/>
      <c r="V46" s="295"/>
      <c r="W46" s="295"/>
      <c r="X46" s="295"/>
      <c r="Y46" s="295"/>
      <c r="Z46" s="295"/>
      <c r="AA46" s="295">
        <v>0</v>
      </c>
      <c r="AB46" s="295">
        <v>0</v>
      </c>
      <c r="AC46" s="295">
        <v>0</v>
      </c>
      <c r="AD46" s="295">
        <v>0</v>
      </c>
      <c r="AE46" s="295">
        <v>0</v>
      </c>
      <c r="AF46" s="295">
        <v>0</v>
      </c>
      <c r="AG46" s="295">
        <v>0</v>
      </c>
      <c r="AH46" s="295">
        <v>0</v>
      </c>
      <c r="AI46" s="295">
        <v>0</v>
      </c>
      <c r="AJ46" s="295">
        <v>0</v>
      </c>
    </row>
    <row r="47" spans="1:36" s="33" customFormat="1" ht="15.75" customHeight="1" x14ac:dyDescent="0.2">
      <c r="A47" s="27"/>
      <c r="B47" s="487" t="s">
        <v>314</v>
      </c>
      <c r="C47" s="486"/>
      <c r="D47" s="77" t="s">
        <v>585</v>
      </c>
      <c r="E47" s="293">
        <f t="shared" si="2"/>
        <v>0</v>
      </c>
      <c r="F47" s="295"/>
      <c r="G47" s="295"/>
      <c r="H47" s="295"/>
      <c r="I47" s="295"/>
      <c r="J47" s="295"/>
      <c r="K47" s="295"/>
      <c r="L47" s="295"/>
      <c r="M47" s="295"/>
      <c r="N47" s="295"/>
      <c r="O47" s="295"/>
      <c r="P47" s="295"/>
      <c r="Q47" s="295"/>
      <c r="R47" s="295"/>
      <c r="S47" s="295"/>
      <c r="T47" s="295"/>
      <c r="U47" s="295"/>
      <c r="V47" s="295"/>
      <c r="W47" s="295"/>
      <c r="X47" s="295"/>
      <c r="Y47" s="295"/>
      <c r="Z47" s="295"/>
      <c r="AA47" s="295">
        <v>0</v>
      </c>
      <c r="AB47" s="295">
        <v>0</v>
      </c>
      <c r="AC47" s="295">
        <v>0</v>
      </c>
      <c r="AD47" s="295">
        <v>0</v>
      </c>
      <c r="AE47" s="295">
        <v>0</v>
      </c>
      <c r="AF47" s="295">
        <v>0</v>
      </c>
      <c r="AG47" s="295">
        <v>0</v>
      </c>
      <c r="AH47" s="295">
        <v>0</v>
      </c>
      <c r="AI47" s="295">
        <v>0</v>
      </c>
      <c r="AJ47" s="295">
        <v>0</v>
      </c>
    </row>
    <row r="48" spans="1:36" s="33" customFormat="1" ht="15.75" customHeight="1" x14ac:dyDescent="0.2">
      <c r="A48" s="27"/>
      <c r="B48" s="487" t="s">
        <v>316</v>
      </c>
      <c r="C48" s="486"/>
      <c r="D48" s="77" t="s">
        <v>585</v>
      </c>
      <c r="E48" s="293">
        <f t="shared" si="2"/>
        <v>0</v>
      </c>
      <c r="F48" s="295"/>
      <c r="G48" s="295"/>
      <c r="H48" s="295"/>
      <c r="I48" s="295"/>
      <c r="J48" s="295"/>
      <c r="K48" s="295"/>
      <c r="L48" s="295"/>
      <c r="M48" s="295"/>
      <c r="N48" s="295"/>
      <c r="O48" s="295"/>
      <c r="P48" s="295"/>
      <c r="Q48" s="295"/>
      <c r="R48" s="295"/>
      <c r="S48" s="295"/>
      <c r="T48" s="295"/>
      <c r="U48" s="295"/>
      <c r="V48" s="295"/>
      <c r="W48" s="295"/>
      <c r="X48" s="295"/>
      <c r="Y48" s="295"/>
      <c r="Z48" s="295"/>
      <c r="AA48" s="295">
        <v>0</v>
      </c>
      <c r="AB48" s="295">
        <v>0</v>
      </c>
      <c r="AC48" s="295">
        <v>0</v>
      </c>
      <c r="AD48" s="295">
        <v>0</v>
      </c>
      <c r="AE48" s="295">
        <v>0</v>
      </c>
      <c r="AF48" s="295">
        <v>0</v>
      </c>
      <c r="AG48" s="295">
        <v>0</v>
      </c>
      <c r="AH48" s="295">
        <v>0</v>
      </c>
      <c r="AI48" s="295">
        <v>0</v>
      </c>
      <c r="AJ48" s="295">
        <v>0</v>
      </c>
    </row>
    <row r="49" spans="1:37" ht="12.4" customHeight="1" x14ac:dyDescent="0.2">
      <c r="B49" s="14"/>
      <c r="C49" s="14"/>
      <c r="D49" s="72"/>
      <c r="E49" s="289"/>
      <c r="F49" s="289"/>
      <c r="G49" s="289"/>
      <c r="H49" s="289"/>
      <c r="I49" s="289"/>
      <c r="J49" s="289"/>
      <c r="K49" s="289"/>
      <c r="L49" s="289"/>
      <c r="M49" s="289"/>
      <c r="N49" s="289"/>
      <c r="O49" s="289"/>
      <c r="P49" s="289"/>
      <c r="Q49" s="289"/>
      <c r="R49" s="289"/>
      <c r="S49" s="289"/>
      <c r="T49" s="289"/>
      <c r="U49" s="289"/>
      <c r="V49" s="289"/>
      <c r="W49" s="289"/>
      <c r="X49" s="289"/>
      <c r="Y49" s="289"/>
      <c r="Z49" s="289"/>
    </row>
    <row r="50" spans="1:37" ht="54.6" customHeight="1" x14ac:dyDescent="0.25">
      <c r="A50" s="527" t="s">
        <v>730</v>
      </c>
      <c r="B50" s="479" t="s">
        <v>454</v>
      </c>
      <c r="C50" s="480"/>
      <c r="D50" s="21" t="s">
        <v>586</v>
      </c>
      <c r="E50" s="293">
        <f t="shared" ref="E50:E51" si="3">SUM(F50:AJ50)</f>
        <v>1317679.9183300044</v>
      </c>
      <c r="F50" s="293">
        <v>198060.04681444223</v>
      </c>
      <c r="G50" s="293"/>
      <c r="H50" s="293"/>
      <c r="I50" s="293"/>
      <c r="J50" s="293"/>
      <c r="K50" s="293">
        <v>142414.72643274238</v>
      </c>
      <c r="L50" s="293"/>
      <c r="M50" s="293"/>
      <c r="N50" s="293">
        <v>21454.102432318887</v>
      </c>
      <c r="O50" s="293"/>
      <c r="P50" s="293"/>
      <c r="Q50" s="293"/>
      <c r="R50" s="293"/>
      <c r="S50" s="293"/>
      <c r="T50" s="293">
        <v>3593.8829029506701</v>
      </c>
      <c r="U50" s="293"/>
      <c r="V50" s="293"/>
      <c r="W50" s="293"/>
      <c r="X50" s="293">
        <v>518721.36951868259</v>
      </c>
      <c r="Y50" s="293"/>
      <c r="Z50" s="293">
        <v>433435.79022886779</v>
      </c>
      <c r="AA50" s="293"/>
      <c r="AB50" s="293"/>
      <c r="AC50" s="293"/>
      <c r="AD50" s="293"/>
      <c r="AE50" s="293"/>
      <c r="AF50" s="293"/>
      <c r="AG50" s="293"/>
      <c r="AH50" s="293"/>
      <c r="AI50" s="293"/>
      <c r="AJ50" s="293"/>
    </row>
    <row r="51" spans="1:37" ht="54.6" customHeight="1" x14ac:dyDescent="0.25">
      <c r="A51" s="527"/>
      <c r="B51" s="479" t="s">
        <v>455</v>
      </c>
      <c r="C51" s="480"/>
      <c r="D51" s="21" t="s">
        <v>586</v>
      </c>
      <c r="E51" s="293">
        <f t="shared" si="3"/>
        <v>1317679.9183300044</v>
      </c>
      <c r="F51" s="223">
        <f>+F50</f>
        <v>198060.04681444223</v>
      </c>
      <c r="G51" s="223">
        <f t="shared" ref="G51:Z51" si="4">+G50</f>
        <v>0</v>
      </c>
      <c r="H51" s="223">
        <f t="shared" si="4"/>
        <v>0</v>
      </c>
      <c r="I51" s="223">
        <f t="shared" si="4"/>
        <v>0</v>
      </c>
      <c r="J51" s="223">
        <f t="shared" si="4"/>
        <v>0</v>
      </c>
      <c r="K51" s="223">
        <f t="shared" si="4"/>
        <v>142414.72643274238</v>
      </c>
      <c r="L51" s="223">
        <f t="shared" si="4"/>
        <v>0</v>
      </c>
      <c r="M51" s="223">
        <f t="shared" si="4"/>
        <v>0</v>
      </c>
      <c r="N51" s="223">
        <f t="shared" si="4"/>
        <v>21454.102432318887</v>
      </c>
      <c r="O51" s="223">
        <f t="shared" si="4"/>
        <v>0</v>
      </c>
      <c r="P51" s="223">
        <f t="shared" si="4"/>
        <v>0</v>
      </c>
      <c r="Q51" s="223">
        <f t="shared" si="4"/>
        <v>0</v>
      </c>
      <c r="R51" s="223">
        <f t="shared" si="4"/>
        <v>0</v>
      </c>
      <c r="S51" s="223">
        <f t="shared" si="4"/>
        <v>0</v>
      </c>
      <c r="T51" s="223">
        <f t="shared" si="4"/>
        <v>3593.8829029506701</v>
      </c>
      <c r="U51" s="223">
        <f t="shared" si="4"/>
        <v>0</v>
      </c>
      <c r="V51" s="223">
        <f t="shared" si="4"/>
        <v>0</v>
      </c>
      <c r="W51" s="223">
        <f t="shared" si="4"/>
        <v>0</v>
      </c>
      <c r="X51" s="223">
        <f t="shared" si="4"/>
        <v>518721.36951868259</v>
      </c>
      <c r="Y51" s="223">
        <f t="shared" si="4"/>
        <v>0</v>
      </c>
      <c r="Z51" s="223">
        <f t="shared" si="4"/>
        <v>433435.79022886779</v>
      </c>
      <c r="AA51" s="293"/>
      <c r="AB51" s="293"/>
      <c r="AC51" s="293"/>
      <c r="AD51" s="293"/>
      <c r="AE51" s="293"/>
      <c r="AF51" s="293"/>
      <c r="AG51" s="293"/>
      <c r="AH51" s="293"/>
      <c r="AI51" s="293"/>
      <c r="AJ51" s="293"/>
    </row>
    <row r="52" spans="1:37" ht="56.45" customHeight="1" x14ac:dyDescent="0.25">
      <c r="A52" s="527" t="s">
        <v>370</v>
      </c>
      <c r="B52" s="479" t="s">
        <v>454</v>
      </c>
      <c r="C52" s="480"/>
      <c r="D52" s="21" t="s">
        <v>586</v>
      </c>
      <c r="E52" s="293">
        <f>SUM(F52:AJ52)</f>
        <v>1229459.5418344326</v>
      </c>
      <c r="F52" s="293"/>
      <c r="G52" s="293"/>
      <c r="H52" s="293"/>
      <c r="I52" s="293"/>
      <c r="J52" s="293"/>
      <c r="K52" s="293"/>
      <c r="L52" s="293"/>
      <c r="M52" s="293"/>
      <c r="N52" s="293"/>
      <c r="O52" s="293"/>
      <c r="P52" s="293"/>
      <c r="Q52" s="293"/>
      <c r="R52" s="293"/>
      <c r="S52" s="293"/>
      <c r="T52" s="293"/>
      <c r="U52" s="293"/>
      <c r="V52" s="293"/>
      <c r="W52" s="293"/>
      <c r="X52" s="293"/>
      <c r="Y52" s="293"/>
      <c r="Z52" s="293"/>
      <c r="AA52" s="293">
        <v>36249.51779991587</v>
      </c>
      <c r="AB52" s="293">
        <v>53224.794919462169</v>
      </c>
      <c r="AC52" s="293">
        <v>119066.74744745003</v>
      </c>
      <c r="AD52" s="293">
        <v>185821.53882328339</v>
      </c>
      <c r="AE52" s="293">
        <v>87886.068553020814</v>
      </c>
      <c r="AF52" s="293">
        <v>7126.8351445754797</v>
      </c>
      <c r="AG52" s="293">
        <v>0</v>
      </c>
      <c r="AH52" s="293">
        <v>28194.186401665014</v>
      </c>
      <c r="AI52" s="293">
        <v>385080.44767223531</v>
      </c>
      <c r="AJ52" s="293">
        <v>326809.40507282462</v>
      </c>
    </row>
    <row r="53" spans="1:37" ht="56.45" customHeight="1" x14ac:dyDescent="0.25">
      <c r="A53" s="527"/>
      <c r="B53" s="479" t="s">
        <v>455</v>
      </c>
      <c r="C53" s="480"/>
      <c r="D53" s="21" t="s">
        <v>586</v>
      </c>
      <c r="E53" s="293">
        <f>SUM(F53:AJ53)</f>
        <v>1229459.5418344326</v>
      </c>
      <c r="F53" s="224"/>
      <c r="G53" s="224"/>
      <c r="H53" s="224"/>
      <c r="I53" s="224"/>
      <c r="J53" s="224"/>
      <c r="K53" s="224"/>
      <c r="L53" s="224"/>
      <c r="M53" s="224"/>
      <c r="N53" s="224"/>
      <c r="O53" s="224"/>
      <c r="P53" s="224"/>
      <c r="Q53" s="224"/>
      <c r="R53" s="224"/>
      <c r="S53" s="224"/>
      <c r="T53" s="224"/>
      <c r="U53" s="224"/>
      <c r="V53" s="224"/>
      <c r="W53" s="224"/>
      <c r="X53" s="224"/>
      <c r="Y53" s="224"/>
      <c r="Z53" s="224"/>
      <c r="AA53" s="293">
        <v>36249.51779991587</v>
      </c>
      <c r="AB53" s="293">
        <v>53224.794919462169</v>
      </c>
      <c r="AC53" s="293">
        <v>119066.74744745003</v>
      </c>
      <c r="AD53" s="293">
        <v>185821.53882328339</v>
      </c>
      <c r="AE53" s="293">
        <v>87886.068553020814</v>
      </c>
      <c r="AF53" s="293">
        <v>7126.8351445754797</v>
      </c>
      <c r="AG53" s="293">
        <v>0</v>
      </c>
      <c r="AH53" s="293">
        <v>28194.186401665014</v>
      </c>
      <c r="AI53" s="293">
        <v>385080.44767223531</v>
      </c>
      <c r="AJ53" s="293">
        <v>326809.40507282462</v>
      </c>
    </row>
    <row r="54" spans="1:37" x14ac:dyDescent="0.2">
      <c r="B54" s="19"/>
      <c r="C54" s="14"/>
      <c r="D54" s="72"/>
      <c r="E54" s="289"/>
      <c r="F54" s="289"/>
      <c r="G54" s="289"/>
      <c r="H54" s="289"/>
      <c r="I54" s="289"/>
      <c r="J54" s="289"/>
      <c r="K54" s="289"/>
      <c r="L54" s="289"/>
      <c r="M54" s="289"/>
      <c r="N54" s="289"/>
      <c r="O54" s="289"/>
      <c r="P54" s="289"/>
      <c r="Q54" s="289"/>
      <c r="R54" s="289"/>
      <c r="S54" s="289"/>
      <c r="T54" s="289"/>
      <c r="U54" s="289"/>
      <c r="V54" s="289"/>
      <c r="W54" s="289"/>
      <c r="X54" s="289"/>
      <c r="Y54" s="289"/>
      <c r="Z54" s="289"/>
    </row>
    <row r="55" spans="1:37" x14ac:dyDescent="0.2">
      <c r="B55" s="19" t="s">
        <v>456</v>
      </c>
      <c r="C55" s="14"/>
      <c r="D55" s="72"/>
      <c r="E55" s="289"/>
      <c r="F55" s="289"/>
      <c r="G55" s="289"/>
      <c r="H55" s="289"/>
      <c r="I55" s="289"/>
      <c r="J55" s="289"/>
      <c r="K55" s="289"/>
      <c r="L55" s="289"/>
      <c r="M55" s="289"/>
      <c r="N55" s="289"/>
      <c r="O55" s="289"/>
      <c r="P55" s="289"/>
      <c r="Q55" s="289"/>
      <c r="R55" s="289"/>
      <c r="S55" s="289"/>
      <c r="T55" s="289"/>
      <c r="U55" s="289"/>
      <c r="V55" s="289"/>
      <c r="W55" s="289"/>
      <c r="X55" s="289"/>
      <c r="Y55" s="289"/>
      <c r="Z55" s="289"/>
    </row>
    <row r="56" spans="1:37" ht="15.6" customHeight="1" x14ac:dyDescent="0.2">
      <c r="B56" s="497" t="s">
        <v>416</v>
      </c>
      <c r="C56" s="490" t="s">
        <v>417</v>
      </c>
      <c r="D56" s="491"/>
      <c r="E56" s="474" t="s">
        <v>457</v>
      </c>
      <c r="F56" s="473" t="s">
        <v>458</v>
      </c>
      <c r="G56" s="473"/>
      <c r="H56" s="473"/>
      <c r="I56" s="473"/>
      <c r="J56" s="473"/>
      <c r="K56" s="473"/>
      <c r="L56" s="473"/>
      <c r="M56" s="473"/>
      <c r="N56" s="473"/>
      <c r="O56" s="473"/>
      <c r="P56" s="473"/>
      <c r="Q56" s="473"/>
      <c r="R56" s="473"/>
      <c r="S56" s="473"/>
      <c r="T56" s="473"/>
      <c r="U56" s="473"/>
      <c r="V56" s="473"/>
      <c r="W56" s="473"/>
      <c r="X56" s="473"/>
      <c r="Y56" s="473"/>
      <c r="Z56" s="473"/>
      <c r="AA56" s="503"/>
      <c r="AB56" s="503"/>
      <c r="AC56" s="503"/>
      <c r="AD56" s="503"/>
      <c r="AE56" s="503"/>
      <c r="AF56" s="503"/>
      <c r="AG56" s="503"/>
      <c r="AH56" s="503"/>
      <c r="AI56" s="503"/>
      <c r="AJ56" s="503"/>
      <c r="AK56" s="505" t="s">
        <v>10</v>
      </c>
    </row>
    <row r="57" spans="1:37" s="20" customFormat="1" ht="15" customHeight="1" x14ac:dyDescent="0.2">
      <c r="A57" s="2"/>
      <c r="B57" s="530"/>
      <c r="C57" s="492"/>
      <c r="D57" s="493"/>
      <c r="E57" s="478"/>
      <c r="F57" s="473" t="s">
        <v>44</v>
      </c>
      <c r="G57" s="473"/>
      <c r="H57" s="473"/>
      <c r="I57" s="473"/>
      <c r="J57" s="473"/>
      <c r="K57" s="473"/>
      <c r="L57" s="473"/>
      <c r="M57" s="473"/>
      <c r="N57" s="473"/>
      <c r="O57" s="473"/>
      <c r="P57" s="473"/>
      <c r="Q57" s="473"/>
      <c r="R57" s="473"/>
      <c r="S57" s="473"/>
      <c r="T57" s="473"/>
      <c r="U57" s="473"/>
      <c r="V57" s="473"/>
      <c r="W57" s="473"/>
      <c r="X57" s="473"/>
      <c r="Y57" s="473"/>
      <c r="Z57" s="473"/>
      <c r="AA57" s="476" t="s">
        <v>237</v>
      </c>
      <c r="AB57" s="477"/>
      <c r="AC57" s="477"/>
      <c r="AD57" s="477"/>
      <c r="AE57" s="477"/>
      <c r="AF57" s="477"/>
      <c r="AG57" s="477"/>
      <c r="AH57" s="477"/>
      <c r="AI57" s="477"/>
      <c r="AJ57" s="477"/>
      <c r="AK57" s="506"/>
    </row>
    <row r="58" spans="1:37" s="20" customFormat="1" ht="78" customHeight="1" x14ac:dyDescent="0.2">
      <c r="A58" s="2"/>
      <c r="B58" s="530"/>
      <c r="C58" s="492"/>
      <c r="D58" s="493"/>
      <c r="E58" s="478"/>
      <c r="F58" s="471" t="s">
        <v>421</v>
      </c>
      <c r="G58" s="471"/>
      <c r="H58" s="471"/>
      <c r="I58" s="471"/>
      <c r="J58" s="471"/>
      <c r="K58" s="471" t="s">
        <v>422</v>
      </c>
      <c r="L58" s="471"/>
      <c r="M58" s="471"/>
      <c r="N58" s="290" t="s">
        <v>423</v>
      </c>
      <c r="O58" s="471" t="s">
        <v>424</v>
      </c>
      <c r="P58" s="471"/>
      <c r="Q58" s="471"/>
      <c r="R58" s="471"/>
      <c r="S58" s="290" t="s">
        <v>425</v>
      </c>
      <c r="T58" s="471" t="s">
        <v>426</v>
      </c>
      <c r="U58" s="471"/>
      <c r="V58" s="471"/>
      <c r="W58" s="290" t="s">
        <v>427</v>
      </c>
      <c r="X58" s="471" t="s">
        <v>428</v>
      </c>
      <c r="Y58" s="471"/>
      <c r="Z58" s="290" t="s">
        <v>429</v>
      </c>
      <c r="AA58" s="504" t="s">
        <v>430</v>
      </c>
      <c r="AB58" s="475" t="s">
        <v>431</v>
      </c>
      <c r="AC58" s="475" t="s">
        <v>432</v>
      </c>
      <c r="AD58" s="475" t="s">
        <v>433</v>
      </c>
      <c r="AE58" s="475" t="s">
        <v>434</v>
      </c>
      <c r="AF58" s="475" t="s">
        <v>435</v>
      </c>
      <c r="AG58" s="475" t="s">
        <v>436</v>
      </c>
      <c r="AH58" s="475" t="s">
        <v>437</v>
      </c>
      <c r="AI58" s="475" t="s">
        <v>438</v>
      </c>
      <c r="AJ58" s="475" t="s">
        <v>439</v>
      </c>
      <c r="AK58" s="506"/>
    </row>
    <row r="59" spans="1:37" s="20" customFormat="1" ht="67.5" customHeight="1" x14ac:dyDescent="0.2">
      <c r="A59" s="2"/>
      <c r="B59" s="530"/>
      <c r="C59" s="492"/>
      <c r="D59" s="493"/>
      <c r="E59" s="478"/>
      <c r="F59" s="471" t="s">
        <v>440</v>
      </c>
      <c r="G59" s="471"/>
      <c r="H59" s="471" t="s">
        <v>441</v>
      </c>
      <c r="I59" s="471"/>
      <c r="J59" s="471" t="s">
        <v>442</v>
      </c>
      <c r="K59" s="471" t="s">
        <v>443</v>
      </c>
      <c r="L59" s="471" t="s">
        <v>444</v>
      </c>
      <c r="M59" s="471" t="s">
        <v>442</v>
      </c>
      <c r="N59" s="471" t="s">
        <v>442</v>
      </c>
      <c r="O59" s="471" t="s">
        <v>445</v>
      </c>
      <c r="P59" s="471" t="s">
        <v>446</v>
      </c>
      <c r="Q59" s="471" t="s">
        <v>447</v>
      </c>
      <c r="R59" s="471" t="s">
        <v>442</v>
      </c>
      <c r="S59" s="471" t="s">
        <v>442</v>
      </c>
      <c r="T59" s="471" t="s">
        <v>448</v>
      </c>
      <c r="U59" s="471" t="s">
        <v>449</v>
      </c>
      <c r="V59" s="471" t="s">
        <v>442</v>
      </c>
      <c r="W59" s="471" t="s">
        <v>442</v>
      </c>
      <c r="X59" s="471" t="s">
        <v>442</v>
      </c>
      <c r="Y59" s="471" t="s">
        <v>442</v>
      </c>
      <c r="Z59" s="471" t="s">
        <v>442</v>
      </c>
      <c r="AA59" s="504"/>
      <c r="AB59" s="475"/>
      <c r="AC59" s="475"/>
      <c r="AD59" s="475"/>
      <c r="AE59" s="475"/>
      <c r="AF59" s="475"/>
      <c r="AG59" s="475"/>
      <c r="AH59" s="475"/>
      <c r="AI59" s="475"/>
      <c r="AJ59" s="475"/>
      <c r="AK59" s="506"/>
    </row>
    <row r="60" spans="1:37" s="20" customFormat="1" ht="67.5" customHeight="1" x14ac:dyDescent="0.2">
      <c r="A60" s="2"/>
      <c r="B60" s="530"/>
      <c r="C60" s="494"/>
      <c r="D60" s="495"/>
      <c r="E60" s="478"/>
      <c r="F60" s="290" t="s">
        <v>450</v>
      </c>
      <c r="G60" s="290" t="s">
        <v>451</v>
      </c>
      <c r="H60" s="290" t="s">
        <v>450</v>
      </c>
      <c r="I60" s="290" t="s">
        <v>451</v>
      </c>
      <c r="J60" s="471"/>
      <c r="K60" s="471"/>
      <c r="L60" s="471"/>
      <c r="M60" s="471"/>
      <c r="N60" s="471"/>
      <c r="O60" s="471"/>
      <c r="P60" s="471"/>
      <c r="Q60" s="471"/>
      <c r="R60" s="471"/>
      <c r="S60" s="471"/>
      <c r="T60" s="471"/>
      <c r="U60" s="471"/>
      <c r="V60" s="471"/>
      <c r="W60" s="471"/>
      <c r="X60" s="471"/>
      <c r="Y60" s="471"/>
      <c r="Z60" s="471"/>
      <c r="AA60" s="504"/>
      <c r="AB60" s="475"/>
      <c r="AC60" s="475"/>
      <c r="AD60" s="475"/>
      <c r="AE60" s="475"/>
      <c r="AF60" s="475"/>
      <c r="AG60" s="475"/>
      <c r="AH60" s="475"/>
      <c r="AI60" s="475"/>
      <c r="AJ60" s="475"/>
      <c r="AK60" s="506"/>
    </row>
    <row r="61" spans="1:37" s="20" customFormat="1" ht="15" customHeight="1" x14ac:dyDescent="0.25">
      <c r="A61" s="2"/>
      <c r="B61" s="483" t="s">
        <v>11</v>
      </c>
      <c r="C61" s="529"/>
      <c r="D61" s="484"/>
      <c r="E61" s="296" t="s">
        <v>15</v>
      </c>
      <c r="F61" s="507" t="s">
        <v>16</v>
      </c>
      <c r="G61" s="508"/>
      <c r="H61" s="508"/>
      <c r="I61" s="508"/>
      <c r="J61" s="508"/>
      <c r="K61" s="508"/>
      <c r="L61" s="508"/>
      <c r="M61" s="508"/>
      <c r="N61" s="508"/>
      <c r="O61" s="508"/>
      <c r="P61" s="508"/>
      <c r="Q61" s="508"/>
      <c r="R61" s="508"/>
      <c r="S61" s="508"/>
      <c r="T61" s="508"/>
      <c r="U61" s="508"/>
      <c r="V61" s="508"/>
      <c r="W61" s="508"/>
      <c r="X61" s="508"/>
      <c r="Y61" s="508"/>
      <c r="Z61" s="508"/>
      <c r="AA61" s="509"/>
      <c r="AB61" s="509"/>
      <c r="AC61" s="509"/>
      <c r="AD61" s="509"/>
      <c r="AE61" s="509"/>
      <c r="AF61" s="509"/>
      <c r="AG61" s="509"/>
      <c r="AH61" s="509"/>
      <c r="AI61" s="509"/>
      <c r="AJ61" s="510"/>
      <c r="AK61" s="5" t="s">
        <v>17</v>
      </c>
    </row>
    <row r="62" spans="1:37" ht="31.15" customHeight="1" x14ac:dyDescent="0.2">
      <c r="B62" s="500" t="s">
        <v>452</v>
      </c>
      <c r="C62" s="500" t="str">
        <f>+C14</f>
        <v>Netiesioginis_turtas</v>
      </c>
      <c r="D62" s="74" t="s">
        <v>246</v>
      </c>
      <c r="E62" s="294"/>
      <c r="F62" s="293">
        <f>+$E62*F$14/$E$14</f>
        <v>0</v>
      </c>
      <c r="G62" s="293">
        <f t="shared" ref="G62:Z72" si="5">+$E62*G$14/$E$14</f>
        <v>0</v>
      </c>
      <c r="H62" s="293">
        <f t="shared" si="5"/>
        <v>0</v>
      </c>
      <c r="I62" s="293">
        <f t="shared" si="5"/>
        <v>0</v>
      </c>
      <c r="J62" s="293">
        <f t="shared" si="5"/>
        <v>0</v>
      </c>
      <c r="K62" s="293">
        <f t="shared" si="5"/>
        <v>0</v>
      </c>
      <c r="L62" s="293">
        <f t="shared" si="5"/>
        <v>0</v>
      </c>
      <c r="M62" s="293">
        <f t="shared" si="5"/>
        <v>0</v>
      </c>
      <c r="N62" s="293">
        <f t="shared" si="5"/>
        <v>0</v>
      </c>
      <c r="O62" s="293">
        <f t="shared" si="5"/>
        <v>0</v>
      </c>
      <c r="P62" s="293">
        <f t="shared" si="5"/>
        <v>0</v>
      </c>
      <c r="Q62" s="293">
        <f t="shared" si="5"/>
        <v>0</v>
      </c>
      <c r="R62" s="293">
        <f t="shared" si="5"/>
        <v>0</v>
      </c>
      <c r="S62" s="293">
        <f t="shared" si="5"/>
        <v>0</v>
      </c>
      <c r="T62" s="293">
        <f t="shared" si="5"/>
        <v>0</v>
      </c>
      <c r="U62" s="293">
        <f t="shared" si="5"/>
        <v>0</v>
      </c>
      <c r="V62" s="293">
        <f t="shared" si="5"/>
        <v>0</v>
      </c>
      <c r="W62" s="293">
        <f t="shared" si="5"/>
        <v>0</v>
      </c>
      <c r="X62" s="293">
        <f t="shared" si="5"/>
        <v>0</v>
      </c>
      <c r="Y62" s="293">
        <f t="shared" si="5"/>
        <v>0</v>
      </c>
      <c r="Z62" s="293">
        <f t="shared" si="5"/>
        <v>0</v>
      </c>
      <c r="AA62" s="293"/>
      <c r="AB62" s="293"/>
      <c r="AC62" s="293"/>
      <c r="AD62" s="293"/>
      <c r="AE62" s="293"/>
      <c r="AF62" s="293"/>
      <c r="AG62" s="293"/>
      <c r="AH62" s="293"/>
      <c r="AI62" s="293"/>
      <c r="AJ62" s="293"/>
      <c r="AK62" s="513" t="s">
        <v>386</v>
      </c>
    </row>
    <row r="63" spans="1:37" ht="15.75" customHeight="1" x14ac:dyDescent="0.2">
      <c r="B63" s="501"/>
      <c r="C63" s="501"/>
      <c r="D63" s="74" t="s">
        <v>258</v>
      </c>
      <c r="E63" s="294"/>
      <c r="F63" s="293">
        <f t="shared" ref="F63:F72" si="6">+$E63*F$14/$E$14</f>
        <v>0</v>
      </c>
      <c r="G63" s="293">
        <f t="shared" si="5"/>
        <v>0</v>
      </c>
      <c r="H63" s="293">
        <f t="shared" si="5"/>
        <v>0</v>
      </c>
      <c r="I63" s="293">
        <f t="shared" si="5"/>
        <v>0</v>
      </c>
      <c r="J63" s="293">
        <f t="shared" si="5"/>
        <v>0</v>
      </c>
      <c r="K63" s="293">
        <f t="shared" si="5"/>
        <v>0</v>
      </c>
      <c r="L63" s="293">
        <f t="shared" si="5"/>
        <v>0</v>
      </c>
      <c r="M63" s="293">
        <f t="shared" si="5"/>
        <v>0</v>
      </c>
      <c r="N63" s="293">
        <f t="shared" si="5"/>
        <v>0</v>
      </c>
      <c r="O63" s="293">
        <f t="shared" si="5"/>
        <v>0</v>
      </c>
      <c r="P63" s="293">
        <f t="shared" si="5"/>
        <v>0</v>
      </c>
      <c r="Q63" s="293">
        <f t="shared" si="5"/>
        <v>0</v>
      </c>
      <c r="R63" s="293">
        <f t="shared" si="5"/>
        <v>0</v>
      </c>
      <c r="S63" s="293">
        <f t="shared" si="5"/>
        <v>0</v>
      </c>
      <c r="T63" s="293">
        <f t="shared" si="5"/>
        <v>0</v>
      </c>
      <c r="U63" s="293">
        <f t="shared" si="5"/>
        <v>0</v>
      </c>
      <c r="V63" s="293">
        <f t="shared" si="5"/>
        <v>0</v>
      </c>
      <c r="W63" s="293">
        <f t="shared" si="5"/>
        <v>0</v>
      </c>
      <c r="X63" s="293">
        <f t="shared" si="5"/>
        <v>0</v>
      </c>
      <c r="Y63" s="293">
        <f t="shared" si="5"/>
        <v>0</v>
      </c>
      <c r="Z63" s="293">
        <f t="shared" si="5"/>
        <v>0</v>
      </c>
      <c r="AA63" s="293"/>
      <c r="AB63" s="293"/>
      <c r="AC63" s="293"/>
      <c r="AD63" s="293"/>
      <c r="AE63" s="293"/>
      <c r="AF63" s="293"/>
      <c r="AG63" s="293"/>
      <c r="AH63" s="293"/>
      <c r="AI63" s="293"/>
      <c r="AJ63" s="293"/>
      <c r="AK63" s="514"/>
    </row>
    <row r="64" spans="1:37" ht="15.75" customHeight="1" x14ac:dyDescent="0.2">
      <c r="B64" s="501"/>
      <c r="C64" s="501"/>
      <c r="D64" s="74" t="s">
        <v>264</v>
      </c>
      <c r="E64" s="294"/>
      <c r="F64" s="293">
        <f t="shared" si="6"/>
        <v>0</v>
      </c>
      <c r="G64" s="293">
        <f t="shared" si="5"/>
        <v>0</v>
      </c>
      <c r="H64" s="293">
        <f t="shared" si="5"/>
        <v>0</v>
      </c>
      <c r="I64" s="293">
        <f t="shared" si="5"/>
        <v>0</v>
      </c>
      <c r="J64" s="293">
        <f t="shared" si="5"/>
        <v>0</v>
      </c>
      <c r="K64" s="293">
        <f t="shared" si="5"/>
        <v>0</v>
      </c>
      <c r="L64" s="293">
        <f t="shared" si="5"/>
        <v>0</v>
      </c>
      <c r="M64" s="293">
        <f t="shared" si="5"/>
        <v>0</v>
      </c>
      <c r="N64" s="293">
        <f t="shared" si="5"/>
        <v>0</v>
      </c>
      <c r="O64" s="293">
        <f t="shared" si="5"/>
        <v>0</v>
      </c>
      <c r="P64" s="293">
        <f t="shared" si="5"/>
        <v>0</v>
      </c>
      <c r="Q64" s="293">
        <f t="shared" si="5"/>
        <v>0</v>
      </c>
      <c r="R64" s="293">
        <f t="shared" si="5"/>
        <v>0</v>
      </c>
      <c r="S64" s="293">
        <f t="shared" si="5"/>
        <v>0</v>
      </c>
      <c r="T64" s="293">
        <f t="shared" si="5"/>
        <v>0</v>
      </c>
      <c r="U64" s="293">
        <f t="shared" si="5"/>
        <v>0</v>
      </c>
      <c r="V64" s="293">
        <f t="shared" si="5"/>
        <v>0</v>
      </c>
      <c r="W64" s="293">
        <f t="shared" si="5"/>
        <v>0</v>
      </c>
      <c r="X64" s="293">
        <f t="shared" si="5"/>
        <v>0</v>
      </c>
      <c r="Y64" s="293">
        <f t="shared" si="5"/>
        <v>0</v>
      </c>
      <c r="Z64" s="293">
        <f t="shared" si="5"/>
        <v>0</v>
      </c>
      <c r="AA64" s="293"/>
      <c r="AB64" s="293"/>
      <c r="AC64" s="293"/>
      <c r="AD64" s="293"/>
      <c r="AE64" s="293"/>
      <c r="AF64" s="293"/>
      <c r="AG64" s="293"/>
      <c r="AH64" s="293"/>
      <c r="AI64" s="293"/>
      <c r="AJ64" s="293"/>
      <c r="AK64" s="514"/>
    </row>
    <row r="65" spans="2:37" ht="15.75" customHeight="1" x14ac:dyDescent="0.2">
      <c r="B65" s="501"/>
      <c r="C65" s="501"/>
      <c r="D65" s="74" t="s">
        <v>267</v>
      </c>
      <c r="E65" s="294"/>
      <c r="F65" s="293">
        <f t="shared" si="6"/>
        <v>0</v>
      </c>
      <c r="G65" s="293">
        <f t="shared" si="5"/>
        <v>0</v>
      </c>
      <c r="H65" s="293">
        <f t="shared" si="5"/>
        <v>0</v>
      </c>
      <c r="I65" s="293">
        <f t="shared" si="5"/>
        <v>0</v>
      </c>
      <c r="J65" s="293">
        <f t="shared" si="5"/>
        <v>0</v>
      </c>
      <c r="K65" s="293">
        <f t="shared" si="5"/>
        <v>0</v>
      </c>
      <c r="L65" s="293">
        <f t="shared" si="5"/>
        <v>0</v>
      </c>
      <c r="M65" s="293">
        <f t="shared" si="5"/>
        <v>0</v>
      </c>
      <c r="N65" s="293">
        <f t="shared" si="5"/>
        <v>0</v>
      </c>
      <c r="O65" s="293">
        <f t="shared" si="5"/>
        <v>0</v>
      </c>
      <c r="P65" s="293">
        <f t="shared" si="5"/>
        <v>0</v>
      </c>
      <c r="Q65" s="293">
        <f t="shared" si="5"/>
        <v>0</v>
      </c>
      <c r="R65" s="293">
        <f t="shared" si="5"/>
        <v>0</v>
      </c>
      <c r="S65" s="293">
        <f t="shared" si="5"/>
        <v>0</v>
      </c>
      <c r="T65" s="293">
        <f t="shared" si="5"/>
        <v>0</v>
      </c>
      <c r="U65" s="293">
        <f t="shared" si="5"/>
        <v>0</v>
      </c>
      <c r="V65" s="293">
        <f t="shared" si="5"/>
        <v>0</v>
      </c>
      <c r="W65" s="293">
        <f t="shared" si="5"/>
        <v>0</v>
      </c>
      <c r="X65" s="293">
        <f t="shared" si="5"/>
        <v>0</v>
      </c>
      <c r="Y65" s="293">
        <f t="shared" si="5"/>
        <v>0</v>
      </c>
      <c r="Z65" s="293">
        <f t="shared" si="5"/>
        <v>0</v>
      </c>
      <c r="AA65" s="293"/>
      <c r="AB65" s="293"/>
      <c r="AC65" s="293"/>
      <c r="AD65" s="293"/>
      <c r="AE65" s="293"/>
      <c r="AF65" s="293"/>
      <c r="AG65" s="293"/>
      <c r="AH65" s="293"/>
      <c r="AI65" s="293"/>
      <c r="AJ65" s="293"/>
      <c r="AK65" s="514"/>
    </row>
    <row r="66" spans="2:37" ht="15.75" customHeight="1" x14ac:dyDescent="0.2">
      <c r="B66" s="501"/>
      <c r="C66" s="501"/>
      <c r="D66" s="74" t="s">
        <v>277</v>
      </c>
      <c r="E66" s="294">
        <v>0</v>
      </c>
      <c r="F66" s="293">
        <f t="shared" si="6"/>
        <v>0</v>
      </c>
      <c r="G66" s="293">
        <f t="shared" si="5"/>
        <v>0</v>
      </c>
      <c r="H66" s="293">
        <f t="shared" si="5"/>
        <v>0</v>
      </c>
      <c r="I66" s="293">
        <f t="shared" si="5"/>
        <v>0</v>
      </c>
      <c r="J66" s="293">
        <f t="shared" si="5"/>
        <v>0</v>
      </c>
      <c r="K66" s="293">
        <f t="shared" si="5"/>
        <v>0</v>
      </c>
      <c r="L66" s="293">
        <f t="shared" si="5"/>
        <v>0</v>
      </c>
      <c r="M66" s="293">
        <f t="shared" si="5"/>
        <v>0</v>
      </c>
      <c r="N66" s="293">
        <f t="shared" si="5"/>
        <v>0</v>
      </c>
      <c r="O66" s="293">
        <f t="shared" si="5"/>
        <v>0</v>
      </c>
      <c r="P66" s="293">
        <f t="shared" si="5"/>
        <v>0</v>
      </c>
      <c r="Q66" s="293">
        <f t="shared" si="5"/>
        <v>0</v>
      </c>
      <c r="R66" s="293">
        <f t="shared" si="5"/>
        <v>0</v>
      </c>
      <c r="S66" s="293">
        <f t="shared" si="5"/>
        <v>0</v>
      </c>
      <c r="T66" s="293">
        <f t="shared" si="5"/>
        <v>0</v>
      </c>
      <c r="U66" s="293">
        <f t="shared" si="5"/>
        <v>0</v>
      </c>
      <c r="V66" s="293">
        <f t="shared" si="5"/>
        <v>0</v>
      </c>
      <c r="W66" s="293">
        <f t="shared" si="5"/>
        <v>0</v>
      </c>
      <c r="X66" s="293">
        <f t="shared" si="5"/>
        <v>0</v>
      </c>
      <c r="Y66" s="293">
        <f t="shared" si="5"/>
        <v>0</v>
      </c>
      <c r="Z66" s="293">
        <f t="shared" si="5"/>
        <v>0</v>
      </c>
      <c r="AA66" s="293"/>
      <c r="AB66" s="293"/>
      <c r="AC66" s="293"/>
      <c r="AD66" s="293"/>
      <c r="AE66" s="293"/>
      <c r="AF66" s="293"/>
      <c r="AG66" s="293"/>
      <c r="AH66" s="293"/>
      <c r="AI66" s="293"/>
      <c r="AJ66" s="293"/>
      <c r="AK66" s="514"/>
    </row>
    <row r="67" spans="2:37" ht="15.75" customHeight="1" x14ac:dyDescent="0.2">
      <c r="B67" s="501"/>
      <c r="C67" s="501"/>
      <c r="D67" s="74" t="s">
        <v>279</v>
      </c>
      <c r="E67" s="294">
        <v>338997.85371302627</v>
      </c>
      <c r="F67" s="293">
        <f t="shared" si="6"/>
        <v>43227.489459450269</v>
      </c>
      <c r="G67" s="293">
        <f t="shared" si="5"/>
        <v>0</v>
      </c>
      <c r="H67" s="293">
        <f t="shared" si="5"/>
        <v>0</v>
      </c>
      <c r="I67" s="293">
        <f t="shared" si="5"/>
        <v>0</v>
      </c>
      <c r="J67" s="293">
        <f t="shared" si="5"/>
        <v>0</v>
      </c>
      <c r="K67" s="293">
        <f t="shared" si="5"/>
        <v>27531.895158480238</v>
      </c>
      <c r="L67" s="293">
        <f t="shared" si="5"/>
        <v>0</v>
      </c>
      <c r="M67" s="293">
        <f t="shared" si="5"/>
        <v>0</v>
      </c>
      <c r="N67" s="293">
        <f t="shared" si="5"/>
        <v>0</v>
      </c>
      <c r="O67" s="293">
        <f t="shared" si="5"/>
        <v>0</v>
      </c>
      <c r="P67" s="293">
        <f t="shared" si="5"/>
        <v>0</v>
      </c>
      <c r="Q67" s="293">
        <f t="shared" si="5"/>
        <v>0</v>
      </c>
      <c r="R67" s="293">
        <f t="shared" si="5"/>
        <v>0</v>
      </c>
      <c r="S67" s="293">
        <f t="shared" si="5"/>
        <v>0</v>
      </c>
      <c r="T67" s="293">
        <f t="shared" si="5"/>
        <v>332.27035899988169</v>
      </c>
      <c r="U67" s="293">
        <f t="shared" si="5"/>
        <v>0</v>
      </c>
      <c r="V67" s="293">
        <f t="shared" si="5"/>
        <v>0</v>
      </c>
      <c r="W67" s="293">
        <f t="shared" si="5"/>
        <v>0</v>
      </c>
      <c r="X67" s="293">
        <f t="shared" si="5"/>
        <v>262595.99521525856</v>
      </c>
      <c r="Y67" s="293">
        <f t="shared" si="5"/>
        <v>0</v>
      </c>
      <c r="Z67" s="293">
        <f t="shared" si="5"/>
        <v>5310.2035208373045</v>
      </c>
      <c r="AA67" s="293"/>
      <c r="AB67" s="293"/>
      <c r="AC67" s="293"/>
      <c r="AD67" s="293"/>
      <c r="AE67" s="293"/>
      <c r="AF67" s="293"/>
      <c r="AG67" s="293"/>
      <c r="AH67" s="293"/>
      <c r="AI67" s="293"/>
      <c r="AJ67" s="293"/>
      <c r="AK67" s="514"/>
    </row>
    <row r="68" spans="2:37" ht="15.75" customHeight="1" x14ac:dyDescent="0.2">
      <c r="B68" s="501"/>
      <c r="C68" s="501"/>
      <c r="D68" s="74" t="s">
        <v>286</v>
      </c>
      <c r="E68" s="294"/>
      <c r="F68" s="293">
        <f t="shared" si="6"/>
        <v>0</v>
      </c>
      <c r="G68" s="293">
        <f t="shared" si="5"/>
        <v>0</v>
      </c>
      <c r="H68" s="293">
        <f t="shared" si="5"/>
        <v>0</v>
      </c>
      <c r="I68" s="293">
        <f t="shared" si="5"/>
        <v>0</v>
      </c>
      <c r="J68" s="293">
        <f t="shared" si="5"/>
        <v>0</v>
      </c>
      <c r="K68" s="293">
        <f t="shared" si="5"/>
        <v>0</v>
      </c>
      <c r="L68" s="293">
        <f t="shared" si="5"/>
        <v>0</v>
      </c>
      <c r="M68" s="293">
        <f t="shared" si="5"/>
        <v>0</v>
      </c>
      <c r="N68" s="293">
        <f t="shared" si="5"/>
        <v>0</v>
      </c>
      <c r="O68" s="293">
        <f t="shared" si="5"/>
        <v>0</v>
      </c>
      <c r="P68" s="293">
        <f t="shared" si="5"/>
        <v>0</v>
      </c>
      <c r="Q68" s="293">
        <f t="shared" si="5"/>
        <v>0</v>
      </c>
      <c r="R68" s="293">
        <f t="shared" si="5"/>
        <v>0</v>
      </c>
      <c r="S68" s="293">
        <f t="shared" si="5"/>
        <v>0</v>
      </c>
      <c r="T68" s="293">
        <f t="shared" si="5"/>
        <v>0</v>
      </c>
      <c r="U68" s="293">
        <f t="shared" si="5"/>
        <v>0</v>
      </c>
      <c r="V68" s="293">
        <f t="shared" si="5"/>
        <v>0</v>
      </c>
      <c r="W68" s="293">
        <f t="shared" si="5"/>
        <v>0</v>
      </c>
      <c r="X68" s="293">
        <f t="shared" si="5"/>
        <v>0</v>
      </c>
      <c r="Y68" s="293">
        <f t="shared" si="5"/>
        <v>0</v>
      </c>
      <c r="Z68" s="293">
        <f t="shared" si="5"/>
        <v>0</v>
      </c>
      <c r="AA68" s="293"/>
      <c r="AB68" s="293"/>
      <c r="AC68" s="293"/>
      <c r="AD68" s="293"/>
      <c r="AE68" s="293"/>
      <c r="AF68" s="293"/>
      <c r="AG68" s="293"/>
      <c r="AH68" s="293"/>
      <c r="AI68" s="293"/>
      <c r="AJ68" s="293"/>
      <c r="AK68" s="514"/>
    </row>
    <row r="69" spans="2:37" ht="15.75" customHeight="1" x14ac:dyDescent="0.2">
      <c r="B69" s="501"/>
      <c r="C69" s="501"/>
      <c r="D69" s="74" t="s">
        <v>293</v>
      </c>
      <c r="E69" s="294"/>
      <c r="F69" s="293">
        <f t="shared" si="6"/>
        <v>0</v>
      </c>
      <c r="G69" s="293">
        <f t="shared" si="5"/>
        <v>0</v>
      </c>
      <c r="H69" s="293">
        <f t="shared" si="5"/>
        <v>0</v>
      </c>
      <c r="I69" s="293">
        <f t="shared" si="5"/>
        <v>0</v>
      </c>
      <c r="J69" s="293">
        <f t="shared" si="5"/>
        <v>0</v>
      </c>
      <c r="K69" s="293">
        <f t="shared" si="5"/>
        <v>0</v>
      </c>
      <c r="L69" s="293">
        <f t="shared" si="5"/>
        <v>0</v>
      </c>
      <c r="M69" s="293">
        <f t="shared" si="5"/>
        <v>0</v>
      </c>
      <c r="N69" s="293">
        <f t="shared" si="5"/>
        <v>0</v>
      </c>
      <c r="O69" s="293">
        <f t="shared" si="5"/>
        <v>0</v>
      </c>
      <c r="P69" s="293">
        <f t="shared" si="5"/>
        <v>0</v>
      </c>
      <c r="Q69" s="293">
        <f t="shared" si="5"/>
        <v>0</v>
      </c>
      <c r="R69" s="293">
        <f t="shared" si="5"/>
        <v>0</v>
      </c>
      <c r="S69" s="293">
        <f t="shared" si="5"/>
        <v>0</v>
      </c>
      <c r="T69" s="293">
        <f t="shared" si="5"/>
        <v>0</v>
      </c>
      <c r="U69" s="293">
        <f t="shared" si="5"/>
        <v>0</v>
      </c>
      <c r="V69" s="293">
        <f t="shared" si="5"/>
        <v>0</v>
      </c>
      <c r="W69" s="293">
        <f t="shared" si="5"/>
        <v>0</v>
      </c>
      <c r="X69" s="293">
        <f t="shared" si="5"/>
        <v>0</v>
      </c>
      <c r="Y69" s="293">
        <f t="shared" si="5"/>
        <v>0</v>
      </c>
      <c r="Z69" s="293">
        <f t="shared" si="5"/>
        <v>0</v>
      </c>
      <c r="AA69" s="293"/>
      <c r="AB69" s="293"/>
      <c r="AC69" s="293"/>
      <c r="AD69" s="293"/>
      <c r="AE69" s="293"/>
      <c r="AF69" s="293"/>
      <c r="AG69" s="293"/>
      <c r="AH69" s="293"/>
      <c r="AI69" s="293"/>
      <c r="AJ69" s="293"/>
      <c r="AK69" s="514"/>
    </row>
    <row r="70" spans="2:37" ht="15.75" customHeight="1" x14ac:dyDescent="0.2">
      <c r="B70" s="501"/>
      <c r="C70" s="501"/>
      <c r="D70" s="74" t="s">
        <v>298</v>
      </c>
      <c r="E70" s="294"/>
      <c r="F70" s="293">
        <f t="shared" si="6"/>
        <v>0</v>
      </c>
      <c r="G70" s="293">
        <f t="shared" si="5"/>
        <v>0</v>
      </c>
      <c r="H70" s="293">
        <f t="shared" si="5"/>
        <v>0</v>
      </c>
      <c r="I70" s="293">
        <f t="shared" si="5"/>
        <v>0</v>
      </c>
      <c r="J70" s="293">
        <f t="shared" si="5"/>
        <v>0</v>
      </c>
      <c r="K70" s="293">
        <f t="shared" si="5"/>
        <v>0</v>
      </c>
      <c r="L70" s="293">
        <f t="shared" si="5"/>
        <v>0</v>
      </c>
      <c r="M70" s="293">
        <f t="shared" si="5"/>
        <v>0</v>
      </c>
      <c r="N70" s="293">
        <f t="shared" si="5"/>
        <v>0</v>
      </c>
      <c r="O70" s="293">
        <f t="shared" si="5"/>
        <v>0</v>
      </c>
      <c r="P70" s="293">
        <f t="shared" si="5"/>
        <v>0</v>
      </c>
      <c r="Q70" s="293">
        <f t="shared" si="5"/>
        <v>0</v>
      </c>
      <c r="R70" s="293">
        <f t="shared" si="5"/>
        <v>0</v>
      </c>
      <c r="S70" s="293">
        <f t="shared" si="5"/>
        <v>0</v>
      </c>
      <c r="T70" s="293">
        <f t="shared" si="5"/>
        <v>0</v>
      </c>
      <c r="U70" s="293">
        <f t="shared" si="5"/>
        <v>0</v>
      </c>
      <c r="V70" s="293">
        <f t="shared" si="5"/>
        <v>0</v>
      </c>
      <c r="W70" s="293">
        <f t="shared" si="5"/>
        <v>0</v>
      </c>
      <c r="X70" s="293">
        <f t="shared" si="5"/>
        <v>0</v>
      </c>
      <c r="Y70" s="293">
        <f t="shared" si="5"/>
        <v>0</v>
      </c>
      <c r="Z70" s="293">
        <f t="shared" si="5"/>
        <v>0</v>
      </c>
      <c r="AA70" s="293"/>
      <c r="AB70" s="293"/>
      <c r="AC70" s="293"/>
      <c r="AD70" s="293"/>
      <c r="AE70" s="293"/>
      <c r="AF70" s="293"/>
      <c r="AG70" s="293"/>
      <c r="AH70" s="293"/>
      <c r="AI70" s="293"/>
      <c r="AJ70" s="293"/>
      <c r="AK70" s="514"/>
    </row>
    <row r="71" spans="2:37" ht="15.75" customHeight="1" x14ac:dyDescent="0.2">
      <c r="B71" s="501"/>
      <c r="C71" s="501"/>
      <c r="D71" s="74" t="s">
        <v>314</v>
      </c>
      <c r="E71" s="294"/>
      <c r="F71" s="293">
        <f t="shared" si="6"/>
        <v>0</v>
      </c>
      <c r="G71" s="293">
        <f t="shared" si="5"/>
        <v>0</v>
      </c>
      <c r="H71" s="293">
        <f t="shared" si="5"/>
        <v>0</v>
      </c>
      <c r="I71" s="293">
        <f t="shared" si="5"/>
        <v>0</v>
      </c>
      <c r="J71" s="293">
        <f t="shared" si="5"/>
        <v>0</v>
      </c>
      <c r="K71" s="293">
        <f t="shared" si="5"/>
        <v>0</v>
      </c>
      <c r="L71" s="293">
        <f t="shared" si="5"/>
        <v>0</v>
      </c>
      <c r="M71" s="293">
        <f t="shared" si="5"/>
        <v>0</v>
      </c>
      <c r="N71" s="293">
        <f t="shared" si="5"/>
        <v>0</v>
      </c>
      <c r="O71" s="293">
        <f t="shared" si="5"/>
        <v>0</v>
      </c>
      <c r="P71" s="293">
        <f t="shared" si="5"/>
        <v>0</v>
      </c>
      <c r="Q71" s="293">
        <f t="shared" si="5"/>
        <v>0</v>
      </c>
      <c r="R71" s="293">
        <f t="shared" si="5"/>
        <v>0</v>
      </c>
      <c r="S71" s="293">
        <f t="shared" si="5"/>
        <v>0</v>
      </c>
      <c r="T71" s="293">
        <f t="shared" si="5"/>
        <v>0</v>
      </c>
      <c r="U71" s="293">
        <f t="shared" si="5"/>
        <v>0</v>
      </c>
      <c r="V71" s="293">
        <f t="shared" si="5"/>
        <v>0</v>
      </c>
      <c r="W71" s="293">
        <f t="shared" si="5"/>
        <v>0</v>
      </c>
      <c r="X71" s="293">
        <f t="shared" si="5"/>
        <v>0</v>
      </c>
      <c r="Y71" s="293">
        <f t="shared" si="5"/>
        <v>0</v>
      </c>
      <c r="Z71" s="293">
        <f t="shared" si="5"/>
        <v>0</v>
      </c>
      <c r="AA71" s="293"/>
      <c r="AB71" s="293"/>
      <c r="AC71" s="293"/>
      <c r="AD71" s="293"/>
      <c r="AE71" s="293"/>
      <c r="AF71" s="293"/>
      <c r="AG71" s="293"/>
      <c r="AH71" s="293"/>
      <c r="AI71" s="293"/>
      <c r="AJ71" s="293"/>
      <c r="AK71" s="514"/>
    </row>
    <row r="72" spans="2:37" ht="15.75" customHeight="1" x14ac:dyDescent="0.2">
      <c r="B72" s="502"/>
      <c r="C72" s="502"/>
      <c r="D72" s="74" t="s">
        <v>316</v>
      </c>
      <c r="E72" s="294"/>
      <c r="F72" s="293">
        <f t="shared" si="6"/>
        <v>0</v>
      </c>
      <c r="G72" s="293">
        <f t="shared" si="5"/>
        <v>0</v>
      </c>
      <c r="H72" s="293">
        <f t="shared" si="5"/>
        <v>0</v>
      </c>
      <c r="I72" s="293">
        <f t="shared" si="5"/>
        <v>0</v>
      </c>
      <c r="J72" s="293">
        <f t="shared" si="5"/>
        <v>0</v>
      </c>
      <c r="K72" s="293">
        <f t="shared" si="5"/>
        <v>0</v>
      </c>
      <c r="L72" s="293">
        <f t="shared" si="5"/>
        <v>0</v>
      </c>
      <c r="M72" s="293">
        <f t="shared" si="5"/>
        <v>0</v>
      </c>
      <c r="N72" s="293">
        <f t="shared" si="5"/>
        <v>0</v>
      </c>
      <c r="O72" s="293">
        <f t="shared" si="5"/>
        <v>0</v>
      </c>
      <c r="P72" s="293">
        <f t="shared" si="5"/>
        <v>0</v>
      </c>
      <c r="Q72" s="293">
        <f t="shared" si="5"/>
        <v>0</v>
      </c>
      <c r="R72" s="293">
        <f t="shared" si="5"/>
        <v>0</v>
      </c>
      <c r="S72" s="293">
        <f t="shared" si="5"/>
        <v>0</v>
      </c>
      <c r="T72" s="293">
        <f t="shared" si="5"/>
        <v>0</v>
      </c>
      <c r="U72" s="293">
        <f t="shared" si="5"/>
        <v>0</v>
      </c>
      <c r="V72" s="293">
        <f t="shared" si="5"/>
        <v>0</v>
      </c>
      <c r="W72" s="293">
        <f t="shared" si="5"/>
        <v>0</v>
      </c>
      <c r="X72" s="293">
        <f t="shared" si="5"/>
        <v>0</v>
      </c>
      <c r="Y72" s="293">
        <f t="shared" si="5"/>
        <v>0</v>
      </c>
      <c r="Z72" s="293">
        <f t="shared" si="5"/>
        <v>0</v>
      </c>
      <c r="AA72" s="293"/>
      <c r="AB72" s="293"/>
      <c r="AC72" s="293"/>
      <c r="AD72" s="293"/>
      <c r="AE72" s="293"/>
      <c r="AF72" s="293"/>
      <c r="AG72" s="293"/>
      <c r="AH72" s="293"/>
      <c r="AI72" s="293"/>
      <c r="AJ72" s="293"/>
      <c r="AK72" s="514"/>
    </row>
    <row r="73" spans="2:37" ht="15.75" hidden="1" customHeight="1" x14ac:dyDescent="0.2">
      <c r="B73" s="500" t="s">
        <v>385</v>
      </c>
      <c r="C73" s="500" t="s">
        <v>453</v>
      </c>
      <c r="D73" s="74" t="s">
        <v>246</v>
      </c>
      <c r="E73" s="294"/>
      <c r="F73" s="293"/>
      <c r="G73" s="293"/>
      <c r="H73" s="293"/>
      <c r="I73" s="293"/>
      <c r="J73" s="293"/>
      <c r="K73" s="293"/>
      <c r="L73" s="293"/>
      <c r="M73" s="293"/>
      <c r="N73" s="293"/>
      <c r="O73" s="293"/>
      <c r="P73" s="293"/>
      <c r="Q73" s="293"/>
      <c r="R73" s="293"/>
      <c r="S73" s="293"/>
      <c r="T73" s="293"/>
      <c r="U73" s="293"/>
      <c r="V73" s="293"/>
      <c r="W73" s="293"/>
      <c r="X73" s="293"/>
      <c r="Y73" s="293"/>
      <c r="Z73" s="293"/>
      <c r="AA73" s="293"/>
      <c r="AB73" s="293"/>
      <c r="AC73" s="293"/>
      <c r="AD73" s="293"/>
      <c r="AE73" s="293"/>
      <c r="AF73" s="293"/>
      <c r="AG73" s="293"/>
      <c r="AH73" s="293"/>
      <c r="AI73" s="293"/>
      <c r="AJ73" s="293"/>
      <c r="AK73" s="514"/>
    </row>
    <row r="74" spans="2:37" ht="15.75" hidden="1" customHeight="1" x14ac:dyDescent="0.2">
      <c r="B74" s="501"/>
      <c r="C74" s="501"/>
      <c r="D74" s="74" t="s">
        <v>258</v>
      </c>
      <c r="E74" s="294"/>
      <c r="F74" s="293"/>
      <c r="G74" s="293"/>
      <c r="H74" s="293"/>
      <c r="I74" s="293"/>
      <c r="J74" s="293"/>
      <c r="K74" s="293"/>
      <c r="L74" s="293"/>
      <c r="M74" s="293"/>
      <c r="N74" s="293"/>
      <c r="O74" s="293"/>
      <c r="P74" s="293"/>
      <c r="Q74" s="293"/>
      <c r="R74" s="293"/>
      <c r="S74" s="293"/>
      <c r="T74" s="293"/>
      <c r="U74" s="293"/>
      <c r="V74" s="293"/>
      <c r="W74" s="293"/>
      <c r="X74" s="293"/>
      <c r="Y74" s="293"/>
      <c r="Z74" s="293"/>
      <c r="AA74" s="293"/>
      <c r="AB74" s="293"/>
      <c r="AC74" s="293"/>
      <c r="AD74" s="293"/>
      <c r="AE74" s="293"/>
      <c r="AF74" s="293"/>
      <c r="AG74" s="293"/>
      <c r="AH74" s="293"/>
      <c r="AI74" s="293"/>
      <c r="AJ74" s="293"/>
      <c r="AK74" s="514"/>
    </row>
    <row r="75" spans="2:37" ht="15.75" hidden="1" customHeight="1" x14ac:dyDescent="0.2">
      <c r="B75" s="501"/>
      <c r="C75" s="501"/>
      <c r="D75" s="74" t="s">
        <v>264</v>
      </c>
      <c r="E75" s="294"/>
      <c r="F75" s="293"/>
      <c r="G75" s="293"/>
      <c r="H75" s="293"/>
      <c r="I75" s="293"/>
      <c r="J75" s="293"/>
      <c r="K75" s="293"/>
      <c r="L75" s="293"/>
      <c r="M75" s="293"/>
      <c r="N75" s="293"/>
      <c r="O75" s="293"/>
      <c r="P75" s="293"/>
      <c r="Q75" s="293"/>
      <c r="R75" s="293"/>
      <c r="S75" s="293"/>
      <c r="T75" s="293"/>
      <c r="U75" s="293"/>
      <c r="V75" s="293"/>
      <c r="W75" s="293"/>
      <c r="X75" s="293"/>
      <c r="Y75" s="293"/>
      <c r="Z75" s="293"/>
      <c r="AA75" s="293"/>
      <c r="AB75" s="293"/>
      <c r="AC75" s="293"/>
      <c r="AD75" s="293"/>
      <c r="AE75" s="293"/>
      <c r="AF75" s="293"/>
      <c r="AG75" s="293"/>
      <c r="AH75" s="293"/>
      <c r="AI75" s="293"/>
      <c r="AJ75" s="293"/>
      <c r="AK75" s="514"/>
    </row>
    <row r="76" spans="2:37" ht="15.75" hidden="1" customHeight="1" x14ac:dyDescent="0.2">
      <c r="B76" s="501"/>
      <c r="C76" s="501"/>
      <c r="D76" s="74" t="s">
        <v>267</v>
      </c>
      <c r="E76" s="294"/>
      <c r="F76" s="293"/>
      <c r="G76" s="293"/>
      <c r="H76" s="293"/>
      <c r="I76" s="293"/>
      <c r="J76" s="293"/>
      <c r="K76" s="293"/>
      <c r="L76" s="293"/>
      <c r="M76" s="293"/>
      <c r="N76" s="293"/>
      <c r="O76" s="293"/>
      <c r="P76" s="293"/>
      <c r="Q76" s="293"/>
      <c r="R76" s="293"/>
      <c r="S76" s="293"/>
      <c r="T76" s="293"/>
      <c r="U76" s="293"/>
      <c r="V76" s="293"/>
      <c r="W76" s="293"/>
      <c r="X76" s="293"/>
      <c r="Y76" s="293"/>
      <c r="Z76" s="293"/>
      <c r="AA76" s="293"/>
      <c r="AB76" s="293"/>
      <c r="AC76" s="293"/>
      <c r="AD76" s="293"/>
      <c r="AE76" s="293"/>
      <c r="AF76" s="293"/>
      <c r="AG76" s="293"/>
      <c r="AH76" s="293"/>
      <c r="AI76" s="293"/>
      <c r="AJ76" s="293"/>
      <c r="AK76" s="514"/>
    </row>
    <row r="77" spans="2:37" ht="15.75" hidden="1" customHeight="1" x14ac:dyDescent="0.2">
      <c r="B77" s="501"/>
      <c r="C77" s="501"/>
      <c r="D77" s="74" t="s">
        <v>277</v>
      </c>
      <c r="E77" s="294"/>
      <c r="F77" s="293"/>
      <c r="G77" s="293"/>
      <c r="H77" s="293"/>
      <c r="I77" s="293"/>
      <c r="J77" s="293"/>
      <c r="K77" s="293"/>
      <c r="L77" s="293"/>
      <c r="M77" s="293"/>
      <c r="N77" s="293"/>
      <c r="O77" s="293"/>
      <c r="P77" s="293"/>
      <c r="Q77" s="293"/>
      <c r="R77" s="293"/>
      <c r="S77" s="293"/>
      <c r="T77" s="293"/>
      <c r="U77" s="293"/>
      <c r="V77" s="293"/>
      <c r="W77" s="293"/>
      <c r="X77" s="293"/>
      <c r="Y77" s="293"/>
      <c r="Z77" s="293"/>
      <c r="AA77" s="293"/>
      <c r="AB77" s="293"/>
      <c r="AC77" s="293"/>
      <c r="AD77" s="293"/>
      <c r="AE77" s="293"/>
      <c r="AF77" s="293"/>
      <c r="AG77" s="293"/>
      <c r="AH77" s="293"/>
      <c r="AI77" s="293"/>
      <c r="AJ77" s="293"/>
      <c r="AK77" s="514"/>
    </row>
    <row r="78" spans="2:37" ht="15.75" hidden="1" customHeight="1" x14ac:dyDescent="0.2">
      <c r="B78" s="501"/>
      <c r="C78" s="501"/>
      <c r="D78" s="74" t="s">
        <v>279</v>
      </c>
      <c r="E78" s="294"/>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3"/>
      <c r="AJ78" s="293"/>
      <c r="AK78" s="514"/>
    </row>
    <row r="79" spans="2:37" ht="15.75" hidden="1" customHeight="1" x14ac:dyDescent="0.2">
      <c r="B79" s="501"/>
      <c r="C79" s="501"/>
      <c r="D79" s="74" t="s">
        <v>286</v>
      </c>
      <c r="E79" s="294"/>
      <c r="F79" s="293"/>
      <c r="G79" s="293"/>
      <c r="H79" s="293"/>
      <c r="I79" s="293"/>
      <c r="J79" s="293"/>
      <c r="K79" s="293"/>
      <c r="L79" s="293"/>
      <c r="M79" s="293"/>
      <c r="N79" s="293"/>
      <c r="O79" s="293"/>
      <c r="P79" s="293"/>
      <c r="Q79" s="293"/>
      <c r="R79" s="293"/>
      <c r="S79" s="293"/>
      <c r="T79" s="293"/>
      <c r="U79" s="293"/>
      <c r="V79" s="293"/>
      <c r="W79" s="293"/>
      <c r="X79" s="293"/>
      <c r="Y79" s="293"/>
      <c r="Z79" s="293"/>
      <c r="AA79" s="293"/>
      <c r="AB79" s="293"/>
      <c r="AC79" s="293"/>
      <c r="AD79" s="293"/>
      <c r="AE79" s="293"/>
      <c r="AF79" s="293"/>
      <c r="AG79" s="293"/>
      <c r="AH79" s="293"/>
      <c r="AI79" s="293"/>
      <c r="AJ79" s="293"/>
      <c r="AK79" s="514"/>
    </row>
    <row r="80" spans="2:37" ht="15.75" hidden="1" customHeight="1" x14ac:dyDescent="0.2">
      <c r="B80" s="501"/>
      <c r="C80" s="501"/>
      <c r="D80" s="74" t="s">
        <v>293</v>
      </c>
      <c r="E80" s="294"/>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293"/>
      <c r="AE80" s="293"/>
      <c r="AF80" s="293"/>
      <c r="AG80" s="293"/>
      <c r="AH80" s="293"/>
      <c r="AI80" s="293"/>
      <c r="AJ80" s="293"/>
      <c r="AK80" s="514"/>
    </row>
    <row r="81" spans="2:37" ht="15.75" hidden="1" customHeight="1" x14ac:dyDescent="0.2">
      <c r="B81" s="501"/>
      <c r="C81" s="501"/>
      <c r="D81" s="74" t="s">
        <v>298</v>
      </c>
      <c r="E81" s="294"/>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c r="AI81" s="293"/>
      <c r="AJ81" s="293"/>
      <c r="AK81" s="514"/>
    </row>
    <row r="82" spans="2:37" ht="15.75" hidden="1" customHeight="1" x14ac:dyDescent="0.2">
      <c r="B82" s="501"/>
      <c r="C82" s="501"/>
      <c r="D82" s="74" t="s">
        <v>314</v>
      </c>
      <c r="E82" s="294"/>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3"/>
      <c r="AI82" s="293"/>
      <c r="AJ82" s="293"/>
      <c r="AK82" s="514"/>
    </row>
    <row r="83" spans="2:37" ht="15.75" hidden="1" customHeight="1" x14ac:dyDescent="0.2">
      <c r="B83" s="502"/>
      <c r="C83" s="502"/>
      <c r="D83" s="74" t="s">
        <v>316</v>
      </c>
      <c r="E83" s="294"/>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514"/>
    </row>
    <row r="84" spans="2:37" ht="16.149999999999999" hidden="1" customHeight="1" x14ac:dyDescent="0.2">
      <c r="B84" s="500" t="s">
        <v>387</v>
      </c>
      <c r="C84" s="500" t="s">
        <v>453</v>
      </c>
      <c r="D84" s="74" t="s">
        <v>246</v>
      </c>
      <c r="E84" s="294"/>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c r="AE84" s="293"/>
      <c r="AF84" s="293"/>
      <c r="AG84" s="293"/>
      <c r="AH84" s="293"/>
      <c r="AI84" s="293"/>
      <c r="AJ84" s="293"/>
      <c r="AK84" s="514"/>
    </row>
    <row r="85" spans="2:37" ht="15.75" hidden="1" customHeight="1" x14ac:dyDescent="0.2">
      <c r="B85" s="501"/>
      <c r="C85" s="501"/>
      <c r="D85" s="74" t="s">
        <v>258</v>
      </c>
      <c r="E85" s="294"/>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c r="AI85" s="293"/>
      <c r="AJ85" s="293"/>
      <c r="AK85" s="514"/>
    </row>
    <row r="86" spans="2:37" ht="15.75" hidden="1" customHeight="1" x14ac:dyDescent="0.2">
      <c r="B86" s="501"/>
      <c r="C86" s="501"/>
      <c r="D86" s="74" t="s">
        <v>264</v>
      </c>
      <c r="E86" s="294"/>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c r="AI86" s="293"/>
      <c r="AJ86" s="293"/>
      <c r="AK86" s="514"/>
    </row>
    <row r="87" spans="2:37" ht="15.75" hidden="1" customHeight="1" x14ac:dyDescent="0.2">
      <c r="B87" s="501"/>
      <c r="C87" s="501"/>
      <c r="D87" s="74" t="s">
        <v>267</v>
      </c>
      <c r="E87" s="294"/>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c r="AE87" s="293"/>
      <c r="AF87" s="293"/>
      <c r="AG87" s="293"/>
      <c r="AH87" s="293"/>
      <c r="AI87" s="293"/>
      <c r="AJ87" s="293"/>
      <c r="AK87" s="514"/>
    </row>
    <row r="88" spans="2:37" ht="15.75" hidden="1" customHeight="1" x14ac:dyDescent="0.2">
      <c r="B88" s="501"/>
      <c r="C88" s="501"/>
      <c r="D88" s="74" t="s">
        <v>277</v>
      </c>
      <c r="E88" s="294"/>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c r="AE88" s="293"/>
      <c r="AF88" s="293"/>
      <c r="AG88" s="293"/>
      <c r="AH88" s="293"/>
      <c r="AI88" s="293"/>
      <c r="AJ88" s="293"/>
      <c r="AK88" s="514"/>
    </row>
    <row r="89" spans="2:37" ht="15.75" hidden="1" customHeight="1" x14ac:dyDescent="0.2">
      <c r="B89" s="501"/>
      <c r="C89" s="501"/>
      <c r="D89" s="74" t="s">
        <v>279</v>
      </c>
      <c r="E89" s="294"/>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c r="AE89" s="293"/>
      <c r="AF89" s="293"/>
      <c r="AG89" s="293"/>
      <c r="AH89" s="293"/>
      <c r="AI89" s="293"/>
      <c r="AJ89" s="293"/>
      <c r="AK89" s="514"/>
    </row>
    <row r="90" spans="2:37" ht="15.75" hidden="1" customHeight="1" x14ac:dyDescent="0.2">
      <c r="B90" s="501"/>
      <c r="C90" s="501"/>
      <c r="D90" s="74" t="s">
        <v>286</v>
      </c>
      <c r="E90" s="294"/>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c r="AE90" s="293"/>
      <c r="AF90" s="293"/>
      <c r="AG90" s="293"/>
      <c r="AH90" s="293"/>
      <c r="AI90" s="293"/>
      <c r="AJ90" s="293"/>
      <c r="AK90" s="514"/>
    </row>
    <row r="91" spans="2:37" ht="15.75" hidden="1" customHeight="1" x14ac:dyDescent="0.2">
      <c r="B91" s="501"/>
      <c r="C91" s="501"/>
      <c r="D91" s="74" t="s">
        <v>293</v>
      </c>
      <c r="E91" s="294"/>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c r="AE91" s="293"/>
      <c r="AF91" s="293"/>
      <c r="AG91" s="293"/>
      <c r="AH91" s="293"/>
      <c r="AI91" s="293"/>
      <c r="AJ91" s="293"/>
      <c r="AK91" s="514"/>
    </row>
    <row r="92" spans="2:37" ht="15.75" hidden="1" customHeight="1" x14ac:dyDescent="0.2">
      <c r="B92" s="501"/>
      <c r="C92" s="501"/>
      <c r="D92" s="74" t="s">
        <v>298</v>
      </c>
      <c r="E92" s="294"/>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c r="AG92" s="293"/>
      <c r="AH92" s="293"/>
      <c r="AI92" s="293"/>
      <c r="AJ92" s="293"/>
      <c r="AK92" s="514"/>
    </row>
    <row r="93" spans="2:37" ht="15.75" hidden="1" customHeight="1" x14ac:dyDescent="0.2">
      <c r="B93" s="501"/>
      <c r="C93" s="501"/>
      <c r="D93" s="74" t="s">
        <v>314</v>
      </c>
      <c r="E93" s="294"/>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514"/>
    </row>
    <row r="94" spans="2:37" ht="15.75" hidden="1" customHeight="1" x14ac:dyDescent="0.2">
      <c r="B94" s="502"/>
      <c r="C94" s="502"/>
      <c r="D94" s="74" t="s">
        <v>316</v>
      </c>
      <c r="E94" s="294"/>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c r="AI94" s="293"/>
      <c r="AJ94" s="293"/>
      <c r="AK94" s="514"/>
    </row>
    <row r="95" spans="2:37" ht="15.75" hidden="1" customHeight="1" x14ac:dyDescent="0.2">
      <c r="B95" s="500" t="s">
        <v>388</v>
      </c>
      <c r="C95" s="500" t="s">
        <v>453</v>
      </c>
      <c r="D95" s="74" t="s">
        <v>246</v>
      </c>
      <c r="E95" s="294"/>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c r="AI95" s="293"/>
      <c r="AJ95" s="293"/>
      <c r="AK95" s="514"/>
    </row>
    <row r="96" spans="2:37" ht="15.75" hidden="1" customHeight="1" x14ac:dyDescent="0.2">
      <c r="B96" s="501"/>
      <c r="C96" s="501"/>
      <c r="D96" s="74" t="s">
        <v>258</v>
      </c>
      <c r="E96" s="294"/>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c r="AI96" s="293"/>
      <c r="AJ96" s="293"/>
      <c r="AK96" s="514"/>
    </row>
    <row r="97" spans="2:37" ht="15.75" hidden="1" customHeight="1" x14ac:dyDescent="0.2">
      <c r="B97" s="501"/>
      <c r="C97" s="501"/>
      <c r="D97" s="74" t="s">
        <v>264</v>
      </c>
      <c r="E97" s="294"/>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c r="AI97" s="293"/>
      <c r="AJ97" s="293"/>
      <c r="AK97" s="514"/>
    </row>
    <row r="98" spans="2:37" ht="15.75" hidden="1" customHeight="1" x14ac:dyDescent="0.2">
      <c r="B98" s="501"/>
      <c r="C98" s="501"/>
      <c r="D98" s="74" t="s">
        <v>267</v>
      </c>
      <c r="E98" s="294"/>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c r="AG98" s="293"/>
      <c r="AH98" s="293"/>
      <c r="AI98" s="293"/>
      <c r="AJ98" s="293"/>
      <c r="AK98" s="514"/>
    </row>
    <row r="99" spans="2:37" ht="15.75" hidden="1" customHeight="1" x14ac:dyDescent="0.2">
      <c r="B99" s="501"/>
      <c r="C99" s="501"/>
      <c r="D99" s="74" t="s">
        <v>277</v>
      </c>
      <c r="E99" s="294"/>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3"/>
      <c r="AF99" s="293"/>
      <c r="AG99" s="293"/>
      <c r="AH99" s="293"/>
      <c r="AI99" s="293"/>
      <c r="AJ99" s="293"/>
      <c r="AK99" s="514"/>
    </row>
    <row r="100" spans="2:37" ht="15.75" hidden="1" customHeight="1" x14ac:dyDescent="0.2">
      <c r="B100" s="501"/>
      <c r="C100" s="501"/>
      <c r="D100" s="74" t="s">
        <v>279</v>
      </c>
      <c r="E100" s="294"/>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c r="AG100" s="293"/>
      <c r="AH100" s="293"/>
      <c r="AI100" s="293"/>
      <c r="AJ100" s="293"/>
      <c r="AK100" s="514"/>
    </row>
    <row r="101" spans="2:37" ht="15.75" hidden="1" customHeight="1" x14ac:dyDescent="0.2">
      <c r="B101" s="501"/>
      <c r="C101" s="501"/>
      <c r="D101" s="74" t="s">
        <v>286</v>
      </c>
      <c r="E101" s="294"/>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c r="AI101" s="293"/>
      <c r="AJ101" s="293"/>
      <c r="AK101" s="514"/>
    </row>
    <row r="102" spans="2:37" ht="15.75" hidden="1" customHeight="1" x14ac:dyDescent="0.2">
      <c r="B102" s="501"/>
      <c r="C102" s="501"/>
      <c r="D102" s="74" t="s">
        <v>293</v>
      </c>
      <c r="E102" s="294"/>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c r="AG102" s="293"/>
      <c r="AH102" s="293"/>
      <c r="AI102" s="293"/>
      <c r="AJ102" s="293"/>
      <c r="AK102" s="514"/>
    </row>
    <row r="103" spans="2:37" ht="15.75" hidden="1" customHeight="1" x14ac:dyDescent="0.2">
      <c r="B103" s="501"/>
      <c r="C103" s="501"/>
      <c r="D103" s="74" t="s">
        <v>298</v>
      </c>
      <c r="E103" s="294"/>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c r="AI103" s="293"/>
      <c r="AJ103" s="293"/>
      <c r="AK103" s="514"/>
    </row>
    <row r="104" spans="2:37" ht="15.75" hidden="1" customHeight="1" x14ac:dyDescent="0.2">
      <c r="B104" s="501"/>
      <c r="C104" s="501"/>
      <c r="D104" s="74" t="s">
        <v>314</v>
      </c>
      <c r="E104" s="294"/>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3"/>
      <c r="AK104" s="514"/>
    </row>
    <row r="105" spans="2:37" ht="15.75" hidden="1" customHeight="1" x14ac:dyDescent="0.2">
      <c r="B105" s="502"/>
      <c r="C105" s="502"/>
      <c r="D105" s="74" t="s">
        <v>316</v>
      </c>
      <c r="E105" s="294"/>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c r="AG105" s="293"/>
      <c r="AH105" s="293"/>
      <c r="AI105" s="293"/>
      <c r="AJ105" s="293"/>
      <c r="AK105" s="514"/>
    </row>
    <row r="106" spans="2:37" ht="15.75" hidden="1" customHeight="1" x14ac:dyDescent="0.2">
      <c r="B106" s="500" t="s">
        <v>389</v>
      </c>
      <c r="C106" s="500" t="s">
        <v>453</v>
      </c>
      <c r="D106" s="74" t="s">
        <v>246</v>
      </c>
      <c r="E106" s="294"/>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c r="AG106" s="293"/>
      <c r="AH106" s="293"/>
      <c r="AI106" s="293"/>
      <c r="AJ106" s="293"/>
      <c r="AK106" s="514"/>
    </row>
    <row r="107" spans="2:37" ht="15.75" hidden="1" customHeight="1" x14ac:dyDescent="0.2">
      <c r="B107" s="501"/>
      <c r="C107" s="501"/>
      <c r="D107" s="74" t="s">
        <v>258</v>
      </c>
      <c r="E107" s="294"/>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c r="AG107" s="293"/>
      <c r="AH107" s="293"/>
      <c r="AI107" s="293"/>
      <c r="AJ107" s="293"/>
      <c r="AK107" s="514"/>
    </row>
    <row r="108" spans="2:37" ht="15.75" hidden="1" customHeight="1" x14ac:dyDescent="0.2">
      <c r="B108" s="501"/>
      <c r="C108" s="501"/>
      <c r="D108" s="74" t="s">
        <v>264</v>
      </c>
      <c r="E108" s="294"/>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c r="AG108" s="293"/>
      <c r="AH108" s="293"/>
      <c r="AI108" s="293"/>
      <c r="AJ108" s="293"/>
      <c r="AK108" s="514"/>
    </row>
    <row r="109" spans="2:37" ht="15.75" hidden="1" customHeight="1" x14ac:dyDescent="0.2">
      <c r="B109" s="501"/>
      <c r="C109" s="501"/>
      <c r="D109" s="74" t="s">
        <v>267</v>
      </c>
      <c r="E109" s="294"/>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c r="AG109" s="293"/>
      <c r="AH109" s="293"/>
      <c r="AI109" s="293"/>
      <c r="AJ109" s="293"/>
      <c r="AK109" s="514"/>
    </row>
    <row r="110" spans="2:37" ht="15.75" hidden="1" customHeight="1" x14ac:dyDescent="0.2">
      <c r="B110" s="501"/>
      <c r="C110" s="501"/>
      <c r="D110" s="74" t="s">
        <v>277</v>
      </c>
      <c r="E110" s="294"/>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c r="AK110" s="514"/>
    </row>
    <row r="111" spans="2:37" ht="15.75" hidden="1" customHeight="1" x14ac:dyDescent="0.2">
      <c r="B111" s="501"/>
      <c r="C111" s="501"/>
      <c r="D111" s="74" t="s">
        <v>279</v>
      </c>
      <c r="E111" s="294"/>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c r="AG111" s="293"/>
      <c r="AH111" s="293"/>
      <c r="AI111" s="293"/>
      <c r="AJ111" s="293"/>
      <c r="AK111" s="514"/>
    </row>
    <row r="112" spans="2:37" ht="15.75" hidden="1" customHeight="1" x14ac:dyDescent="0.2">
      <c r="B112" s="501"/>
      <c r="C112" s="501"/>
      <c r="D112" s="74" t="s">
        <v>286</v>
      </c>
      <c r="E112" s="294"/>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514"/>
    </row>
    <row r="113" spans="2:37" ht="15.75" hidden="1" customHeight="1" x14ac:dyDescent="0.2">
      <c r="B113" s="501"/>
      <c r="C113" s="501"/>
      <c r="D113" s="74" t="s">
        <v>293</v>
      </c>
      <c r="E113" s="294"/>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c r="AI113" s="293"/>
      <c r="AJ113" s="293"/>
      <c r="AK113" s="514"/>
    </row>
    <row r="114" spans="2:37" ht="15.75" hidden="1" customHeight="1" x14ac:dyDescent="0.2">
      <c r="B114" s="501"/>
      <c r="C114" s="501"/>
      <c r="D114" s="74" t="s">
        <v>298</v>
      </c>
      <c r="E114" s="294"/>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514"/>
    </row>
    <row r="115" spans="2:37" ht="15.75" hidden="1" customHeight="1" x14ac:dyDescent="0.2">
      <c r="B115" s="501"/>
      <c r="C115" s="501"/>
      <c r="D115" s="74" t="s">
        <v>314</v>
      </c>
      <c r="E115" s="294"/>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514"/>
    </row>
    <row r="116" spans="2:37" ht="15.75" hidden="1" customHeight="1" x14ac:dyDescent="0.2">
      <c r="B116" s="502"/>
      <c r="C116" s="502"/>
      <c r="D116" s="74" t="s">
        <v>316</v>
      </c>
      <c r="E116" s="294"/>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c r="AG116" s="293"/>
      <c r="AH116" s="293"/>
      <c r="AI116" s="293"/>
      <c r="AJ116" s="293"/>
      <c r="AK116" s="514"/>
    </row>
    <row r="117" spans="2:37" ht="15.75" hidden="1" customHeight="1" x14ac:dyDescent="0.2">
      <c r="B117" s="500" t="s">
        <v>390</v>
      </c>
      <c r="C117" s="500" t="s">
        <v>453</v>
      </c>
      <c r="D117" s="74" t="s">
        <v>246</v>
      </c>
      <c r="E117" s="294"/>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293"/>
      <c r="AK117" s="514"/>
    </row>
    <row r="118" spans="2:37" ht="15.75" hidden="1" customHeight="1" x14ac:dyDescent="0.2">
      <c r="B118" s="501"/>
      <c r="C118" s="501"/>
      <c r="D118" s="74" t="s">
        <v>258</v>
      </c>
      <c r="E118" s="294"/>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c r="AI118" s="293"/>
      <c r="AJ118" s="293"/>
      <c r="AK118" s="514"/>
    </row>
    <row r="119" spans="2:37" ht="15.75" hidden="1" customHeight="1" x14ac:dyDescent="0.2">
      <c r="B119" s="501"/>
      <c r="C119" s="501"/>
      <c r="D119" s="74" t="s">
        <v>264</v>
      </c>
      <c r="E119" s="294"/>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c r="AI119" s="293"/>
      <c r="AJ119" s="293"/>
      <c r="AK119" s="514"/>
    </row>
    <row r="120" spans="2:37" ht="15.75" hidden="1" customHeight="1" x14ac:dyDescent="0.2">
      <c r="B120" s="501"/>
      <c r="C120" s="501"/>
      <c r="D120" s="74" t="s">
        <v>267</v>
      </c>
      <c r="E120" s="294"/>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c r="AG120" s="293"/>
      <c r="AH120" s="293"/>
      <c r="AI120" s="293"/>
      <c r="AJ120" s="293"/>
      <c r="AK120" s="514"/>
    </row>
    <row r="121" spans="2:37" ht="15.75" hidden="1" customHeight="1" x14ac:dyDescent="0.2">
      <c r="B121" s="501"/>
      <c r="C121" s="501"/>
      <c r="D121" s="74" t="s">
        <v>277</v>
      </c>
      <c r="E121" s="294"/>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c r="AK121" s="514"/>
    </row>
    <row r="122" spans="2:37" ht="15.75" hidden="1" customHeight="1" x14ac:dyDescent="0.2">
      <c r="B122" s="501"/>
      <c r="C122" s="501"/>
      <c r="D122" s="74" t="s">
        <v>279</v>
      </c>
      <c r="E122" s="294"/>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c r="AG122" s="293"/>
      <c r="AH122" s="293"/>
      <c r="AI122" s="293"/>
      <c r="AJ122" s="293"/>
      <c r="AK122" s="514"/>
    </row>
    <row r="123" spans="2:37" ht="15.75" hidden="1" customHeight="1" x14ac:dyDescent="0.2">
      <c r="B123" s="501"/>
      <c r="C123" s="501"/>
      <c r="D123" s="74" t="s">
        <v>286</v>
      </c>
      <c r="E123" s="294"/>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c r="AG123" s="293"/>
      <c r="AH123" s="293"/>
      <c r="AI123" s="293"/>
      <c r="AJ123" s="293"/>
      <c r="AK123" s="514"/>
    </row>
    <row r="124" spans="2:37" ht="15.75" hidden="1" customHeight="1" x14ac:dyDescent="0.2">
      <c r="B124" s="501"/>
      <c r="C124" s="501"/>
      <c r="D124" s="74" t="s">
        <v>293</v>
      </c>
      <c r="E124" s="294"/>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c r="AG124" s="293"/>
      <c r="AH124" s="293"/>
      <c r="AI124" s="293"/>
      <c r="AJ124" s="293"/>
      <c r="AK124" s="514"/>
    </row>
    <row r="125" spans="2:37" ht="15.75" hidden="1" customHeight="1" x14ac:dyDescent="0.2">
      <c r="B125" s="501"/>
      <c r="C125" s="501"/>
      <c r="D125" s="74" t="s">
        <v>298</v>
      </c>
      <c r="E125" s="294"/>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c r="AG125" s="293"/>
      <c r="AH125" s="293"/>
      <c r="AI125" s="293"/>
      <c r="AJ125" s="293"/>
      <c r="AK125" s="514"/>
    </row>
    <row r="126" spans="2:37" ht="15.75" hidden="1" customHeight="1" x14ac:dyDescent="0.2">
      <c r="B126" s="501"/>
      <c r="C126" s="501"/>
      <c r="D126" s="74" t="s">
        <v>314</v>
      </c>
      <c r="E126" s="294"/>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c r="AG126" s="293"/>
      <c r="AH126" s="293"/>
      <c r="AI126" s="293"/>
      <c r="AJ126" s="293"/>
      <c r="AK126" s="514"/>
    </row>
    <row r="127" spans="2:37" ht="15.75" hidden="1" customHeight="1" x14ac:dyDescent="0.2">
      <c r="B127" s="502"/>
      <c r="C127" s="502"/>
      <c r="D127" s="74" t="s">
        <v>316</v>
      </c>
      <c r="E127" s="294"/>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c r="AG127" s="293"/>
      <c r="AH127" s="293"/>
      <c r="AI127" s="293"/>
      <c r="AJ127" s="293"/>
      <c r="AK127" s="514"/>
    </row>
    <row r="128" spans="2:37" ht="15.75" hidden="1" customHeight="1" x14ac:dyDescent="0.2">
      <c r="B128" s="500" t="s">
        <v>391</v>
      </c>
      <c r="C128" s="500" t="s">
        <v>453</v>
      </c>
      <c r="D128" s="74" t="s">
        <v>246</v>
      </c>
      <c r="E128" s="294"/>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c r="AG128" s="293"/>
      <c r="AH128" s="293"/>
      <c r="AI128" s="293"/>
      <c r="AJ128" s="293"/>
      <c r="AK128" s="514"/>
    </row>
    <row r="129" spans="2:37" ht="15.75" hidden="1" customHeight="1" x14ac:dyDescent="0.2">
      <c r="B129" s="501"/>
      <c r="C129" s="501"/>
      <c r="D129" s="74" t="s">
        <v>258</v>
      </c>
      <c r="E129" s="294"/>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c r="AG129" s="293"/>
      <c r="AH129" s="293"/>
      <c r="AI129" s="293"/>
      <c r="AJ129" s="293"/>
      <c r="AK129" s="514"/>
    </row>
    <row r="130" spans="2:37" ht="15.75" hidden="1" customHeight="1" x14ac:dyDescent="0.2">
      <c r="B130" s="501"/>
      <c r="C130" s="501"/>
      <c r="D130" s="74" t="s">
        <v>264</v>
      </c>
      <c r="E130" s="294"/>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c r="AG130" s="293"/>
      <c r="AH130" s="293"/>
      <c r="AI130" s="293"/>
      <c r="AJ130" s="293"/>
      <c r="AK130" s="514"/>
    </row>
    <row r="131" spans="2:37" ht="15.75" hidden="1" customHeight="1" x14ac:dyDescent="0.2">
      <c r="B131" s="501"/>
      <c r="C131" s="501"/>
      <c r="D131" s="74" t="s">
        <v>267</v>
      </c>
      <c r="E131" s="294"/>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c r="AG131" s="293"/>
      <c r="AH131" s="293"/>
      <c r="AI131" s="293"/>
      <c r="AJ131" s="293"/>
      <c r="AK131" s="514"/>
    </row>
    <row r="132" spans="2:37" ht="15.75" hidden="1" customHeight="1" x14ac:dyDescent="0.2">
      <c r="B132" s="501"/>
      <c r="C132" s="501"/>
      <c r="D132" s="74" t="s">
        <v>277</v>
      </c>
      <c r="E132" s="294"/>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c r="AG132" s="293"/>
      <c r="AH132" s="293"/>
      <c r="AI132" s="293"/>
      <c r="AJ132" s="293"/>
      <c r="AK132" s="514"/>
    </row>
    <row r="133" spans="2:37" ht="15.75" hidden="1" customHeight="1" x14ac:dyDescent="0.2">
      <c r="B133" s="501"/>
      <c r="C133" s="501"/>
      <c r="D133" s="74" t="s">
        <v>279</v>
      </c>
      <c r="E133" s="294"/>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c r="AI133" s="293"/>
      <c r="AJ133" s="293"/>
      <c r="AK133" s="514"/>
    </row>
    <row r="134" spans="2:37" ht="15.75" hidden="1" customHeight="1" x14ac:dyDescent="0.2">
      <c r="B134" s="501"/>
      <c r="C134" s="501"/>
      <c r="D134" s="74" t="s">
        <v>286</v>
      </c>
      <c r="E134" s="294"/>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514"/>
    </row>
    <row r="135" spans="2:37" ht="15.75" hidden="1" customHeight="1" x14ac:dyDescent="0.2">
      <c r="B135" s="501"/>
      <c r="C135" s="501"/>
      <c r="D135" s="74" t="s">
        <v>293</v>
      </c>
      <c r="E135" s="294"/>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514"/>
    </row>
    <row r="136" spans="2:37" ht="15.75" hidden="1" customHeight="1" x14ac:dyDescent="0.2">
      <c r="B136" s="501"/>
      <c r="C136" s="501"/>
      <c r="D136" s="74" t="s">
        <v>298</v>
      </c>
      <c r="E136" s="294"/>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514"/>
    </row>
    <row r="137" spans="2:37" ht="15.75" hidden="1" customHeight="1" x14ac:dyDescent="0.2">
      <c r="B137" s="501"/>
      <c r="C137" s="501"/>
      <c r="D137" s="74" t="s">
        <v>314</v>
      </c>
      <c r="E137" s="294"/>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3"/>
      <c r="AK137" s="514"/>
    </row>
    <row r="138" spans="2:37" ht="15.75" hidden="1" customHeight="1" x14ac:dyDescent="0.2">
      <c r="B138" s="502"/>
      <c r="C138" s="502"/>
      <c r="D138" s="74" t="s">
        <v>316</v>
      </c>
      <c r="E138" s="294"/>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c r="AG138" s="293"/>
      <c r="AH138" s="293"/>
      <c r="AI138" s="293"/>
      <c r="AJ138" s="293"/>
      <c r="AK138" s="514"/>
    </row>
    <row r="139" spans="2:37" ht="15.75" hidden="1" customHeight="1" x14ac:dyDescent="0.2">
      <c r="B139" s="500" t="s">
        <v>392</v>
      </c>
      <c r="C139" s="500" t="s">
        <v>453</v>
      </c>
      <c r="D139" s="74" t="s">
        <v>246</v>
      </c>
      <c r="E139" s="294"/>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c r="AG139" s="293"/>
      <c r="AH139" s="293"/>
      <c r="AI139" s="293"/>
      <c r="AJ139" s="293"/>
      <c r="AK139" s="514"/>
    </row>
    <row r="140" spans="2:37" ht="15.75" hidden="1" customHeight="1" x14ac:dyDescent="0.2">
      <c r="B140" s="501"/>
      <c r="C140" s="501"/>
      <c r="D140" s="74" t="s">
        <v>258</v>
      </c>
      <c r="E140" s="294"/>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c r="AG140" s="293"/>
      <c r="AH140" s="293"/>
      <c r="AI140" s="293"/>
      <c r="AJ140" s="293"/>
      <c r="AK140" s="514"/>
    </row>
    <row r="141" spans="2:37" ht="15.75" hidden="1" customHeight="1" x14ac:dyDescent="0.2">
      <c r="B141" s="501"/>
      <c r="C141" s="501"/>
      <c r="D141" s="74" t="s">
        <v>264</v>
      </c>
      <c r="E141" s="294"/>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c r="AG141" s="293"/>
      <c r="AH141" s="293"/>
      <c r="AI141" s="293"/>
      <c r="AJ141" s="293"/>
      <c r="AK141" s="514"/>
    </row>
    <row r="142" spans="2:37" ht="15.75" hidden="1" customHeight="1" x14ac:dyDescent="0.2">
      <c r="B142" s="501"/>
      <c r="C142" s="501"/>
      <c r="D142" s="74" t="s">
        <v>267</v>
      </c>
      <c r="E142" s="294"/>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c r="AG142" s="293"/>
      <c r="AH142" s="293"/>
      <c r="AI142" s="293"/>
      <c r="AJ142" s="293"/>
      <c r="AK142" s="514"/>
    </row>
    <row r="143" spans="2:37" ht="15.75" hidden="1" customHeight="1" x14ac:dyDescent="0.2">
      <c r="B143" s="501"/>
      <c r="C143" s="501"/>
      <c r="D143" s="74" t="s">
        <v>277</v>
      </c>
      <c r="E143" s="294"/>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c r="AG143" s="293"/>
      <c r="AH143" s="293"/>
      <c r="AI143" s="293"/>
      <c r="AJ143" s="293"/>
      <c r="AK143" s="514"/>
    </row>
    <row r="144" spans="2:37" ht="15.75" hidden="1" customHeight="1" x14ac:dyDescent="0.2">
      <c r="B144" s="501"/>
      <c r="C144" s="501"/>
      <c r="D144" s="74" t="s">
        <v>279</v>
      </c>
      <c r="E144" s="294"/>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c r="AG144" s="293"/>
      <c r="AH144" s="293"/>
      <c r="AI144" s="293"/>
      <c r="AJ144" s="293"/>
      <c r="AK144" s="514"/>
    </row>
    <row r="145" spans="2:37" ht="15.75" hidden="1" customHeight="1" x14ac:dyDescent="0.2">
      <c r="B145" s="501"/>
      <c r="C145" s="501"/>
      <c r="D145" s="74" t="s">
        <v>286</v>
      </c>
      <c r="E145" s="294"/>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c r="AG145" s="293"/>
      <c r="AH145" s="293"/>
      <c r="AI145" s="293"/>
      <c r="AJ145" s="293"/>
      <c r="AK145" s="514"/>
    </row>
    <row r="146" spans="2:37" ht="15.75" hidden="1" customHeight="1" x14ac:dyDescent="0.2">
      <c r="B146" s="501"/>
      <c r="C146" s="501"/>
      <c r="D146" s="74" t="s">
        <v>293</v>
      </c>
      <c r="E146" s="294"/>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c r="AG146" s="293"/>
      <c r="AH146" s="293"/>
      <c r="AI146" s="293"/>
      <c r="AJ146" s="293"/>
      <c r="AK146" s="514"/>
    </row>
    <row r="147" spans="2:37" ht="15.75" hidden="1" customHeight="1" x14ac:dyDescent="0.2">
      <c r="B147" s="501"/>
      <c r="C147" s="501"/>
      <c r="D147" s="74" t="s">
        <v>298</v>
      </c>
      <c r="E147" s="294"/>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c r="AG147" s="293"/>
      <c r="AH147" s="293"/>
      <c r="AI147" s="293"/>
      <c r="AJ147" s="293"/>
      <c r="AK147" s="514"/>
    </row>
    <row r="148" spans="2:37" ht="15.75" hidden="1" customHeight="1" x14ac:dyDescent="0.2">
      <c r="B148" s="501"/>
      <c r="C148" s="501"/>
      <c r="D148" s="74" t="s">
        <v>314</v>
      </c>
      <c r="E148" s="294"/>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c r="AG148" s="293"/>
      <c r="AH148" s="293"/>
      <c r="AI148" s="293"/>
      <c r="AJ148" s="293"/>
      <c r="AK148" s="514"/>
    </row>
    <row r="149" spans="2:37" ht="15.75" hidden="1" customHeight="1" x14ac:dyDescent="0.2">
      <c r="B149" s="502"/>
      <c r="C149" s="502"/>
      <c r="D149" s="74" t="s">
        <v>316</v>
      </c>
      <c r="E149" s="294"/>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c r="AG149" s="293"/>
      <c r="AH149" s="293"/>
      <c r="AI149" s="293"/>
      <c r="AJ149" s="293"/>
      <c r="AK149" s="514"/>
    </row>
    <row r="150" spans="2:37" ht="15.75" hidden="1" customHeight="1" x14ac:dyDescent="0.2">
      <c r="B150" s="500" t="s">
        <v>393</v>
      </c>
      <c r="C150" s="500" t="s">
        <v>453</v>
      </c>
      <c r="D150" s="74" t="s">
        <v>246</v>
      </c>
      <c r="E150" s="294"/>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c r="AG150" s="293"/>
      <c r="AH150" s="293"/>
      <c r="AI150" s="293"/>
      <c r="AJ150" s="293"/>
      <c r="AK150" s="514"/>
    </row>
    <row r="151" spans="2:37" ht="15.75" hidden="1" customHeight="1" x14ac:dyDescent="0.2">
      <c r="B151" s="501"/>
      <c r="C151" s="501"/>
      <c r="D151" s="74" t="s">
        <v>258</v>
      </c>
      <c r="E151" s="294"/>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c r="AG151" s="293"/>
      <c r="AH151" s="293"/>
      <c r="AI151" s="293"/>
      <c r="AJ151" s="293"/>
      <c r="AK151" s="514"/>
    </row>
    <row r="152" spans="2:37" ht="15.75" hidden="1" customHeight="1" x14ac:dyDescent="0.2">
      <c r="B152" s="501"/>
      <c r="C152" s="501"/>
      <c r="D152" s="74" t="s">
        <v>264</v>
      </c>
      <c r="E152" s="294"/>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c r="AI152" s="293"/>
      <c r="AJ152" s="293"/>
      <c r="AK152" s="514"/>
    </row>
    <row r="153" spans="2:37" ht="15.75" hidden="1" customHeight="1" x14ac:dyDescent="0.2">
      <c r="B153" s="501"/>
      <c r="C153" s="501"/>
      <c r="D153" s="74" t="s">
        <v>267</v>
      </c>
      <c r="E153" s="294"/>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c r="AG153" s="293"/>
      <c r="AH153" s="293"/>
      <c r="AI153" s="293"/>
      <c r="AJ153" s="293"/>
      <c r="AK153" s="514"/>
    </row>
    <row r="154" spans="2:37" ht="15.75" hidden="1" customHeight="1" x14ac:dyDescent="0.2">
      <c r="B154" s="501"/>
      <c r="C154" s="501"/>
      <c r="D154" s="74" t="s">
        <v>277</v>
      </c>
      <c r="E154" s="294"/>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c r="AG154" s="293"/>
      <c r="AH154" s="293"/>
      <c r="AI154" s="293"/>
      <c r="AJ154" s="293"/>
      <c r="AK154" s="514"/>
    </row>
    <row r="155" spans="2:37" ht="15.75" hidden="1" customHeight="1" x14ac:dyDescent="0.2">
      <c r="B155" s="501"/>
      <c r="C155" s="501"/>
      <c r="D155" s="74" t="s">
        <v>279</v>
      </c>
      <c r="E155" s="294"/>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c r="AG155" s="293"/>
      <c r="AH155" s="293"/>
      <c r="AI155" s="293"/>
      <c r="AJ155" s="293"/>
      <c r="AK155" s="514"/>
    </row>
    <row r="156" spans="2:37" ht="15.75" hidden="1" customHeight="1" x14ac:dyDescent="0.2">
      <c r="B156" s="501"/>
      <c r="C156" s="501"/>
      <c r="D156" s="74" t="s">
        <v>286</v>
      </c>
      <c r="E156" s="294"/>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c r="AG156" s="293"/>
      <c r="AH156" s="293"/>
      <c r="AI156" s="293"/>
      <c r="AJ156" s="293"/>
      <c r="AK156" s="514"/>
    </row>
    <row r="157" spans="2:37" ht="15.75" hidden="1" customHeight="1" x14ac:dyDescent="0.2">
      <c r="B157" s="501"/>
      <c r="C157" s="501"/>
      <c r="D157" s="74" t="s">
        <v>293</v>
      </c>
      <c r="E157" s="294"/>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c r="AG157" s="293"/>
      <c r="AH157" s="293"/>
      <c r="AI157" s="293"/>
      <c r="AJ157" s="293"/>
      <c r="AK157" s="514"/>
    </row>
    <row r="158" spans="2:37" ht="15.75" hidden="1" customHeight="1" x14ac:dyDescent="0.2">
      <c r="B158" s="501"/>
      <c r="C158" s="501"/>
      <c r="D158" s="74" t="s">
        <v>298</v>
      </c>
      <c r="E158" s="294"/>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c r="AG158" s="293"/>
      <c r="AH158" s="293"/>
      <c r="AI158" s="293"/>
      <c r="AJ158" s="293"/>
      <c r="AK158" s="514"/>
    </row>
    <row r="159" spans="2:37" ht="15.75" hidden="1" customHeight="1" x14ac:dyDescent="0.2">
      <c r="B159" s="501"/>
      <c r="C159" s="501"/>
      <c r="D159" s="74" t="s">
        <v>314</v>
      </c>
      <c r="E159" s="294"/>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c r="AG159" s="293"/>
      <c r="AH159" s="293"/>
      <c r="AI159" s="293"/>
      <c r="AJ159" s="293"/>
      <c r="AK159" s="514"/>
    </row>
    <row r="160" spans="2:37" ht="15.75" hidden="1" customHeight="1" x14ac:dyDescent="0.2">
      <c r="B160" s="502"/>
      <c r="C160" s="502"/>
      <c r="D160" s="74" t="s">
        <v>316</v>
      </c>
      <c r="E160" s="294"/>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c r="AG160" s="293"/>
      <c r="AH160" s="293"/>
      <c r="AI160" s="293"/>
      <c r="AJ160" s="293"/>
      <c r="AK160" s="514"/>
    </row>
    <row r="161" spans="2:37" ht="20.45" hidden="1" customHeight="1" x14ac:dyDescent="0.2">
      <c r="B161" s="500" t="s">
        <v>394</v>
      </c>
      <c r="C161" s="500" t="s">
        <v>453</v>
      </c>
      <c r="D161" s="31" t="s">
        <v>246</v>
      </c>
      <c r="E161" s="297"/>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c r="AG161" s="293"/>
      <c r="AH161" s="293"/>
      <c r="AI161" s="293"/>
      <c r="AJ161" s="293"/>
      <c r="AK161" s="514"/>
    </row>
    <row r="162" spans="2:37" ht="15.75" hidden="1" customHeight="1" x14ac:dyDescent="0.2">
      <c r="B162" s="501"/>
      <c r="C162" s="501"/>
      <c r="D162" s="74" t="s">
        <v>258</v>
      </c>
      <c r="E162" s="294"/>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c r="AH162" s="293"/>
      <c r="AI162" s="293"/>
      <c r="AJ162" s="293"/>
      <c r="AK162" s="514"/>
    </row>
    <row r="163" spans="2:37" ht="15.75" hidden="1" customHeight="1" x14ac:dyDescent="0.2">
      <c r="B163" s="501"/>
      <c r="C163" s="501"/>
      <c r="D163" s="74" t="s">
        <v>264</v>
      </c>
      <c r="E163" s="294"/>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c r="AG163" s="293"/>
      <c r="AH163" s="293"/>
      <c r="AI163" s="293"/>
      <c r="AJ163" s="293"/>
      <c r="AK163" s="514"/>
    </row>
    <row r="164" spans="2:37" ht="15.75" hidden="1" customHeight="1" x14ac:dyDescent="0.2">
      <c r="B164" s="501"/>
      <c r="C164" s="501"/>
      <c r="D164" s="74" t="s">
        <v>267</v>
      </c>
      <c r="E164" s="294"/>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c r="AG164" s="293"/>
      <c r="AH164" s="293"/>
      <c r="AI164" s="293"/>
      <c r="AJ164" s="293"/>
      <c r="AK164" s="514"/>
    </row>
    <row r="165" spans="2:37" ht="15.75" hidden="1" customHeight="1" x14ac:dyDescent="0.2">
      <c r="B165" s="501"/>
      <c r="C165" s="501"/>
      <c r="D165" s="74" t="s">
        <v>277</v>
      </c>
      <c r="E165" s="294"/>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c r="AG165" s="293"/>
      <c r="AH165" s="293"/>
      <c r="AI165" s="293"/>
      <c r="AJ165" s="293"/>
      <c r="AK165" s="514"/>
    </row>
    <row r="166" spans="2:37" ht="15.75" hidden="1" customHeight="1" x14ac:dyDescent="0.2">
      <c r="B166" s="501"/>
      <c r="C166" s="501"/>
      <c r="D166" s="74" t="s">
        <v>279</v>
      </c>
      <c r="E166" s="294"/>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c r="AG166" s="293"/>
      <c r="AH166" s="293"/>
      <c r="AI166" s="293"/>
      <c r="AJ166" s="293"/>
      <c r="AK166" s="514"/>
    </row>
    <row r="167" spans="2:37" ht="15.75" hidden="1" customHeight="1" x14ac:dyDescent="0.2">
      <c r="B167" s="501"/>
      <c r="C167" s="501"/>
      <c r="D167" s="74" t="s">
        <v>286</v>
      </c>
      <c r="E167" s="294"/>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c r="AG167" s="293"/>
      <c r="AH167" s="293"/>
      <c r="AI167" s="293"/>
      <c r="AJ167" s="293"/>
      <c r="AK167" s="514"/>
    </row>
    <row r="168" spans="2:37" ht="15.75" hidden="1" customHeight="1" x14ac:dyDescent="0.2">
      <c r="B168" s="501"/>
      <c r="C168" s="501"/>
      <c r="D168" s="74" t="s">
        <v>293</v>
      </c>
      <c r="E168" s="294"/>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c r="AG168" s="293"/>
      <c r="AH168" s="293"/>
      <c r="AI168" s="293"/>
      <c r="AJ168" s="293"/>
      <c r="AK168" s="514"/>
    </row>
    <row r="169" spans="2:37" ht="15.75" hidden="1" customHeight="1" x14ac:dyDescent="0.2">
      <c r="B169" s="501"/>
      <c r="C169" s="501"/>
      <c r="D169" s="74" t="s">
        <v>298</v>
      </c>
      <c r="E169" s="294"/>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c r="AG169" s="293"/>
      <c r="AH169" s="293"/>
      <c r="AI169" s="293"/>
      <c r="AJ169" s="293"/>
      <c r="AK169" s="514"/>
    </row>
    <row r="170" spans="2:37" ht="15.75" hidden="1" customHeight="1" x14ac:dyDescent="0.2">
      <c r="B170" s="501"/>
      <c r="C170" s="501"/>
      <c r="D170" s="74" t="s">
        <v>314</v>
      </c>
      <c r="E170" s="294"/>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c r="AG170" s="293"/>
      <c r="AH170" s="293"/>
      <c r="AI170" s="293"/>
      <c r="AJ170" s="293"/>
      <c r="AK170" s="514"/>
    </row>
    <row r="171" spans="2:37" ht="15.75" hidden="1" customHeight="1" x14ac:dyDescent="0.2">
      <c r="B171" s="502"/>
      <c r="C171" s="502"/>
      <c r="D171" s="74" t="s">
        <v>316</v>
      </c>
      <c r="E171" s="294"/>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c r="AG171" s="293"/>
      <c r="AH171" s="293"/>
      <c r="AI171" s="293"/>
      <c r="AJ171" s="293"/>
      <c r="AK171" s="514"/>
    </row>
    <row r="172" spans="2:37" ht="15.75" hidden="1" customHeight="1" x14ac:dyDescent="0.2">
      <c r="B172" s="472" t="s">
        <v>395</v>
      </c>
      <c r="C172" s="500" t="s">
        <v>453</v>
      </c>
      <c r="D172" s="74" t="s">
        <v>246</v>
      </c>
      <c r="E172" s="294"/>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c r="AG172" s="293"/>
      <c r="AH172" s="293"/>
      <c r="AI172" s="293"/>
      <c r="AJ172" s="293"/>
      <c r="AK172" s="514"/>
    </row>
    <row r="173" spans="2:37" ht="15.75" hidden="1" customHeight="1" x14ac:dyDescent="0.2">
      <c r="B173" s="472"/>
      <c r="C173" s="501"/>
      <c r="D173" s="74" t="s">
        <v>258</v>
      </c>
      <c r="E173" s="294"/>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c r="AG173" s="293"/>
      <c r="AH173" s="293"/>
      <c r="AI173" s="293"/>
      <c r="AJ173" s="293"/>
      <c r="AK173" s="514"/>
    </row>
    <row r="174" spans="2:37" ht="15.75" hidden="1" customHeight="1" x14ac:dyDescent="0.2">
      <c r="B174" s="472"/>
      <c r="C174" s="501"/>
      <c r="D174" s="74" t="s">
        <v>264</v>
      </c>
      <c r="E174" s="294"/>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c r="AG174" s="293"/>
      <c r="AH174" s="293"/>
      <c r="AI174" s="293"/>
      <c r="AJ174" s="293"/>
      <c r="AK174" s="514"/>
    </row>
    <row r="175" spans="2:37" ht="15.75" hidden="1" customHeight="1" x14ac:dyDescent="0.2">
      <c r="B175" s="472"/>
      <c r="C175" s="501"/>
      <c r="D175" s="74" t="s">
        <v>267</v>
      </c>
      <c r="E175" s="294"/>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c r="AG175" s="293"/>
      <c r="AH175" s="293"/>
      <c r="AI175" s="293"/>
      <c r="AJ175" s="293"/>
      <c r="AK175" s="514"/>
    </row>
    <row r="176" spans="2:37" ht="15.75" hidden="1" customHeight="1" x14ac:dyDescent="0.2">
      <c r="B176" s="472"/>
      <c r="C176" s="501"/>
      <c r="D176" s="74" t="s">
        <v>277</v>
      </c>
      <c r="E176" s="294"/>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c r="AG176" s="293"/>
      <c r="AH176" s="293"/>
      <c r="AI176" s="293"/>
      <c r="AJ176" s="293"/>
      <c r="AK176" s="514"/>
    </row>
    <row r="177" spans="1:37" ht="15.75" hidden="1" customHeight="1" x14ac:dyDescent="0.2">
      <c r="B177" s="472"/>
      <c r="C177" s="501"/>
      <c r="D177" s="74" t="s">
        <v>279</v>
      </c>
      <c r="E177" s="294"/>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514"/>
    </row>
    <row r="178" spans="1:37" ht="15.75" hidden="1" customHeight="1" x14ac:dyDescent="0.2">
      <c r="B178" s="472"/>
      <c r="C178" s="501"/>
      <c r="D178" s="74" t="s">
        <v>286</v>
      </c>
      <c r="E178" s="294"/>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c r="AI178" s="293"/>
      <c r="AJ178" s="293"/>
      <c r="AK178" s="514"/>
    </row>
    <row r="179" spans="1:37" ht="15.75" hidden="1" customHeight="1" x14ac:dyDescent="0.2">
      <c r="B179" s="472"/>
      <c r="C179" s="501"/>
      <c r="D179" s="74" t="s">
        <v>293</v>
      </c>
      <c r="E179" s="294"/>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c r="AI179" s="293"/>
      <c r="AJ179" s="293"/>
      <c r="AK179" s="514"/>
    </row>
    <row r="180" spans="1:37" ht="15.75" hidden="1" customHeight="1" x14ac:dyDescent="0.2">
      <c r="B180" s="472"/>
      <c r="C180" s="501"/>
      <c r="D180" s="74" t="s">
        <v>298</v>
      </c>
      <c r="E180" s="294"/>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c r="AI180" s="293"/>
      <c r="AJ180" s="293"/>
      <c r="AK180" s="514"/>
    </row>
    <row r="181" spans="1:37" ht="15.75" hidden="1" customHeight="1" x14ac:dyDescent="0.2">
      <c r="B181" s="472"/>
      <c r="C181" s="501"/>
      <c r="D181" s="74" t="s">
        <v>314</v>
      </c>
      <c r="E181" s="294"/>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c r="AG181" s="293"/>
      <c r="AH181" s="293"/>
      <c r="AI181" s="293"/>
      <c r="AJ181" s="293"/>
      <c r="AK181" s="514"/>
    </row>
    <row r="182" spans="1:37" ht="15.75" hidden="1" customHeight="1" x14ac:dyDescent="0.2">
      <c r="B182" s="472"/>
      <c r="C182" s="502"/>
      <c r="D182" s="74" t="s">
        <v>316</v>
      </c>
      <c r="E182" s="294"/>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c r="AG182" s="293"/>
      <c r="AH182" s="293"/>
      <c r="AI182" s="293"/>
      <c r="AJ182" s="293"/>
      <c r="AK182" s="514"/>
    </row>
    <row r="183" spans="1:37" ht="15.75" hidden="1" customHeight="1" x14ac:dyDescent="0.2">
      <c r="B183" s="472" t="s">
        <v>396</v>
      </c>
      <c r="C183" s="488" t="s">
        <v>397</v>
      </c>
      <c r="D183" s="489"/>
      <c r="E183" s="294"/>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c r="AG183" s="293"/>
      <c r="AH183" s="293"/>
      <c r="AI183" s="293"/>
      <c r="AJ183" s="293"/>
      <c r="AK183" s="394" t="s">
        <v>398</v>
      </c>
    </row>
    <row r="184" spans="1:37" ht="15.75" hidden="1" customHeight="1" x14ac:dyDescent="0.2">
      <c r="B184" s="472"/>
      <c r="C184" s="488" t="s">
        <v>399</v>
      </c>
      <c r="D184" s="489"/>
      <c r="E184" s="294"/>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c r="AG184" s="293"/>
      <c r="AH184" s="293"/>
      <c r="AI184" s="293"/>
      <c r="AJ184" s="293"/>
      <c r="AK184" s="394"/>
    </row>
    <row r="185" spans="1:37" ht="15.75" hidden="1" customHeight="1" x14ac:dyDescent="0.2">
      <c r="B185" s="472"/>
      <c r="C185" s="488" t="s">
        <v>400</v>
      </c>
      <c r="D185" s="489"/>
      <c r="E185" s="294"/>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c r="AG185" s="293"/>
      <c r="AH185" s="293"/>
      <c r="AI185" s="293"/>
      <c r="AJ185" s="293"/>
      <c r="AK185" s="394"/>
    </row>
    <row r="186" spans="1:37" s="33" customFormat="1" ht="15.75" customHeight="1" x14ac:dyDescent="0.2">
      <c r="A186" s="27"/>
      <c r="B186" s="524"/>
      <c r="C186" s="485" t="s">
        <v>246</v>
      </c>
      <c r="D186" s="523"/>
      <c r="E186" s="294">
        <v>0</v>
      </c>
      <c r="F186" s="295"/>
      <c r="G186" s="295"/>
      <c r="H186" s="295"/>
      <c r="I186" s="295"/>
      <c r="J186" s="295"/>
      <c r="K186" s="295"/>
      <c r="L186" s="295"/>
      <c r="M186" s="295"/>
      <c r="N186" s="295"/>
      <c r="O186" s="295"/>
      <c r="P186" s="295"/>
      <c r="Q186" s="295"/>
      <c r="R186" s="295"/>
      <c r="S186" s="295"/>
      <c r="T186" s="295"/>
      <c r="U186" s="295"/>
      <c r="V186" s="295"/>
      <c r="W186" s="295"/>
      <c r="X186" s="295"/>
      <c r="Y186" s="295"/>
      <c r="Z186" s="293"/>
      <c r="AA186" s="293">
        <f>IFERROR($E186*AA38/$E38,0)</f>
        <v>0</v>
      </c>
      <c r="AB186" s="293">
        <f t="shared" ref="AB186:AJ186" si="7">IFERROR($E186*AB38/$E38,0)</f>
        <v>0</v>
      </c>
      <c r="AC186" s="293">
        <f t="shared" si="7"/>
        <v>0</v>
      </c>
      <c r="AD186" s="293">
        <f t="shared" si="7"/>
        <v>0</v>
      </c>
      <c r="AE186" s="293">
        <f t="shared" si="7"/>
        <v>0</v>
      </c>
      <c r="AF186" s="293">
        <f t="shared" si="7"/>
        <v>0</v>
      </c>
      <c r="AG186" s="293">
        <f t="shared" si="7"/>
        <v>0</v>
      </c>
      <c r="AH186" s="293">
        <f t="shared" si="7"/>
        <v>0</v>
      </c>
      <c r="AI186" s="293">
        <f t="shared" si="7"/>
        <v>0</v>
      </c>
      <c r="AJ186" s="293">
        <f t="shared" si="7"/>
        <v>0</v>
      </c>
      <c r="AK186" s="515" t="s">
        <v>373</v>
      </c>
    </row>
    <row r="187" spans="1:37" s="33" customFormat="1" ht="15.75" customHeight="1" x14ac:dyDescent="0.2">
      <c r="A187" s="27"/>
      <c r="B187" s="525"/>
      <c r="C187" s="485" t="s">
        <v>258</v>
      </c>
      <c r="D187" s="523"/>
      <c r="E187" s="294">
        <v>0</v>
      </c>
      <c r="F187" s="295"/>
      <c r="G187" s="295"/>
      <c r="H187" s="295"/>
      <c r="I187" s="295"/>
      <c r="J187" s="295"/>
      <c r="K187" s="295"/>
      <c r="L187" s="295"/>
      <c r="M187" s="295"/>
      <c r="N187" s="295"/>
      <c r="O187" s="295"/>
      <c r="P187" s="295"/>
      <c r="Q187" s="295"/>
      <c r="R187" s="295"/>
      <c r="S187" s="295"/>
      <c r="T187" s="295"/>
      <c r="U187" s="295"/>
      <c r="V187" s="295"/>
      <c r="W187" s="295"/>
      <c r="X187" s="295"/>
      <c r="Y187" s="295"/>
      <c r="Z187" s="293"/>
      <c r="AA187" s="293">
        <f t="shared" ref="AA187:AJ187" si="8">IFERROR($E187*AA39/$E39,0)</f>
        <v>0</v>
      </c>
      <c r="AB187" s="293">
        <f t="shared" si="8"/>
        <v>0</v>
      </c>
      <c r="AC187" s="293">
        <f t="shared" si="8"/>
        <v>0</v>
      </c>
      <c r="AD187" s="293">
        <f t="shared" si="8"/>
        <v>0</v>
      </c>
      <c r="AE187" s="293">
        <f t="shared" si="8"/>
        <v>0</v>
      </c>
      <c r="AF187" s="293">
        <f t="shared" si="8"/>
        <v>0</v>
      </c>
      <c r="AG187" s="293">
        <f t="shared" si="8"/>
        <v>0</v>
      </c>
      <c r="AH187" s="293">
        <f t="shared" si="8"/>
        <v>0</v>
      </c>
      <c r="AI187" s="293">
        <f t="shared" si="8"/>
        <v>0</v>
      </c>
      <c r="AJ187" s="293">
        <f t="shared" si="8"/>
        <v>0</v>
      </c>
      <c r="AK187" s="515"/>
    </row>
    <row r="188" spans="1:37" s="33" customFormat="1" ht="15.75" customHeight="1" x14ac:dyDescent="0.2">
      <c r="A188" s="27"/>
      <c r="B188" s="525"/>
      <c r="C188" s="485" t="s">
        <v>264</v>
      </c>
      <c r="D188" s="523"/>
      <c r="E188" s="294">
        <v>0</v>
      </c>
      <c r="F188" s="295"/>
      <c r="G188" s="295"/>
      <c r="H188" s="295"/>
      <c r="I188" s="295"/>
      <c r="J188" s="295"/>
      <c r="K188" s="295"/>
      <c r="L188" s="295"/>
      <c r="M188" s="295"/>
      <c r="N188" s="295"/>
      <c r="O188" s="295"/>
      <c r="P188" s="295"/>
      <c r="Q188" s="295"/>
      <c r="R188" s="295"/>
      <c r="S188" s="295"/>
      <c r="T188" s="295"/>
      <c r="U188" s="295"/>
      <c r="V188" s="295"/>
      <c r="W188" s="295"/>
      <c r="X188" s="295"/>
      <c r="Y188" s="295"/>
      <c r="Z188" s="293"/>
      <c r="AA188" s="293">
        <f t="shared" ref="AA188:AJ188" si="9">IFERROR($E188*AA40/$E40,0)</f>
        <v>0</v>
      </c>
      <c r="AB188" s="293">
        <f t="shared" si="9"/>
        <v>0</v>
      </c>
      <c r="AC188" s="293">
        <f t="shared" si="9"/>
        <v>0</v>
      </c>
      <c r="AD188" s="293">
        <f t="shared" si="9"/>
        <v>0</v>
      </c>
      <c r="AE188" s="293">
        <f t="shared" si="9"/>
        <v>0</v>
      </c>
      <c r="AF188" s="293">
        <f t="shared" si="9"/>
        <v>0</v>
      </c>
      <c r="AG188" s="293">
        <f t="shared" si="9"/>
        <v>0</v>
      </c>
      <c r="AH188" s="293">
        <f t="shared" si="9"/>
        <v>0</v>
      </c>
      <c r="AI188" s="293">
        <f t="shared" si="9"/>
        <v>0</v>
      </c>
      <c r="AJ188" s="293">
        <f t="shared" si="9"/>
        <v>0</v>
      </c>
      <c r="AK188" s="515"/>
    </row>
    <row r="189" spans="1:37" s="33" customFormat="1" ht="15.75" customHeight="1" x14ac:dyDescent="0.2">
      <c r="A189" s="27"/>
      <c r="B189" s="525"/>
      <c r="C189" s="485" t="s">
        <v>267</v>
      </c>
      <c r="D189" s="523"/>
      <c r="E189" s="294">
        <v>0</v>
      </c>
      <c r="F189" s="295"/>
      <c r="G189" s="295"/>
      <c r="H189" s="295"/>
      <c r="I189" s="295"/>
      <c r="J189" s="295"/>
      <c r="K189" s="295"/>
      <c r="L189" s="295"/>
      <c r="M189" s="295"/>
      <c r="N189" s="295"/>
      <c r="O189" s="295"/>
      <c r="P189" s="295"/>
      <c r="Q189" s="295"/>
      <c r="R189" s="295"/>
      <c r="S189" s="295"/>
      <c r="T189" s="295"/>
      <c r="U189" s="295"/>
      <c r="V189" s="295"/>
      <c r="W189" s="295"/>
      <c r="X189" s="295"/>
      <c r="Y189" s="295"/>
      <c r="Z189" s="293"/>
      <c r="AA189" s="293">
        <f t="shared" ref="AA189:AJ189" si="10">IFERROR($E189*AA41/$E41,0)</f>
        <v>0</v>
      </c>
      <c r="AB189" s="293">
        <f t="shared" si="10"/>
        <v>0</v>
      </c>
      <c r="AC189" s="293">
        <f t="shared" si="10"/>
        <v>0</v>
      </c>
      <c r="AD189" s="293">
        <f t="shared" si="10"/>
        <v>0</v>
      </c>
      <c r="AE189" s="293">
        <f t="shared" si="10"/>
        <v>0</v>
      </c>
      <c r="AF189" s="293">
        <f t="shared" si="10"/>
        <v>0</v>
      </c>
      <c r="AG189" s="293">
        <f t="shared" si="10"/>
        <v>0</v>
      </c>
      <c r="AH189" s="293">
        <f t="shared" si="10"/>
        <v>0</v>
      </c>
      <c r="AI189" s="293">
        <f t="shared" si="10"/>
        <v>0</v>
      </c>
      <c r="AJ189" s="293">
        <f t="shared" si="10"/>
        <v>0</v>
      </c>
      <c r="AK189" s="515"/>
    </row>
    <row r="190" spans="1:37" s="33" customFormat="1" ht="15.75" customHeight="1" x14ac:dyDescent="0.2">
      <c r="A190" s="27"/>
      <c r="B190" s="525"/>
      <c r="C190" s="485" t="s">
        <v>277</v>
      </c>
      <c r="D190" s="523"/>
      <c r="E190" s="294">
        <v>1034.7815040650403</v>
      </c>
      <c r="F190" s="295"/>
      <c r="G190" s="295"/>
      <c r="H190" s="295"/>
      <c r="I190" s="295"/>
      <c r="J190" s="295"/>
      <c r="K190" s="295"/>
      <c r="L190" s="295"/>
      <c r="M190" s="295"/>
      <c r="N190" s="295"/>
      <c r="O190" s="295"/>
      <c r="P190" s="295"/>
      <c r="Q190" s="295"/>
      <c r="R190" s="295"/>
      <c r="S190" s="295"/>
      <c r="T190" s="295"/>
      <c r="U190" s="295"/>
      <c r="V190" s="295"/>
      <c r="W190" s="295"/>
      <c r="X190" s="295"/>
      <c r="Y190" s="295"/>
      <c r="Z190" s="293"/>
      <c r="AA190" s="293">
        <f t="shared" ref="AA190:AJ190" si="11">IFERROR($E190*AA42/$E42,0)</f>
        <v>8.6456556596271472</v>
      </c>
      <c r="AB190" s="293">
        <f t="shared" si="11"/>
        <v>57.523041849626154</v>
      </c>
      <c r="AC190" s="293">
        <f t="shared" si="11"/>
        <v>249.60744459565726</v>
      </c>
      <c r="AD190" s="293">
        <f t="shared" si="11"/>
        <v>395.19061367300498</v>
      </c>
      <c r="AE190" s="293">
        <f t="shared" si="11"/>
        <v>90.600203759032055</v>
      </c>
      <c r="AF190" s="293">
        <f t="shared" si="11"/>
        <v>0</v>
      </c>
      <c r="AG190" s="293">
        <f t="shared" si="11"/>
        <v>0</v>
      </c>
      <c r="AH190" s="293">
        <f t="shared" si="11"/>
        <v>0</v>
      </c>
      <c r="AI190" s="293">
        <f t="shared" si="11"/>
        <v>217.00529622165624</v>
      </c>
      <c r="AJ190" s="293">
        <f t="shared" si="11"/>
        <v>16.209248306436557</v>
      </c>
      <c r="AK190" s="515"/>
    </row>
    <row r="191" spans="1:37" s="33" customFormat="1" ht="15.75" customHeight="1" x14ac:dyDescent="0.2">
      <c r="A191" s="27"/>
      <c r="B191" s="525"/>
      <c r="C191" s="485" t="s">
        <v>279</v>
      </c>
      <c r="D191" s="523"/>
      <c r="E191" s="294">
        <v>338997.85371302627</v>
      </c>
      <c r="F191" s="295"/>
      <c r="G191" s="295"/>
      <c r="H191" s="295"/>
      <c r="I191" s="295"/>
      <c r="J191" s="295"/>
      <c r="K191" s="295"/>
      <c r="L191" s="295"/>
      <c r="M191" s="295"/>
      <c r="N191" s="295"/>
      <c r="O191" s="295"/>
      <c r="P191" s="295"/>
      <c r="Q191" s="295"/>
      <c r="R191" s="295"/>
      <c r="S191" s="295"/>
      <c r="T191" s="295"/>
      <c r="U191" s="295"/>
      <c r="V191" s="295"/>
      <c r="W191" s="295"/>
      <c r="X191" s="295"/>
      <c r="Y191" s="295"/>
      <c r="Z191" s="293"/>
      <c r="AA191" s="293">
        <f t="shared" ref="AA191:AJ191" si="12">IFERROR($E191*AA43/$E43,0)</f>
        <v>2832.3454768391998</v>
      </c>
      <c r="AB191" s="293">
        <f t="shared" si="12"/>
        <v>18844.739347836457</v>
      </c>
      <c r="AC191" s="293">
        <f t="shared" si="12"/>
        <v>81772.226944831855</v>
      </c>
      <c r="AD191" s="293">
        <f t="shared" si="12"/>
        <v>129465.75611991411</v>
      </c>
      <c r="AE191" s="293">
        <f t="shared" si="12"/>
        <v>29680.927325836958</v>
      </c>
      <c r="AF191" s="293">
        <f t="shared" si="12"/>
        <v>0</v>
      </c>
      <c r="AG191" s="293">
        <f t="shared" si="12"/>
        <v>0</v>
      </c>
      <c r="AH191" s="293">
        <f t="shared" si="12"/>
        <v>0</v>
      </c>
      <c r="AI191" s="293">
        <f t="shared" si="12"/>
        <v>71091.654976930411</v>
      </c>
      <c r="AJ191" s="293">
        <f t="shared" si="12"/>
        <v>5310.2035208373063</v>
      </c>
      <c r="AK191" s="515"/>
    </row>
    <row r="192" spans="1:37" s="33" customFormat="1" ht="15.75" customHeight="1" x14ac:dyDescent="0.2">
      <c r="A192" s="27"/>
      <c r="B192" s="525"/>
      <c r="C192" s="485" t="s">
        <v>286</v>
      </c>
      <c r="D192" s="523"/>
      <c r="E192" s="294">
        <v>0</v>
      </c>
      <c r="F192" s="295"/>
      <c r="G192" s="295"/>
      <c r="H192" s="295"/>
      <c r="I192" s="295"/>
      <c r="J192" s="295"/>
      <c r="K192" s="295"/>
      <c r="L192" s="295"/>
      <c r="M192" s="295"/>
      <c r="N192" s="295"/>
      <c r="O192" s="295"/>
      <c r="P192" s="295"/>
      <c r="Q192" s="295"/>
      <c r="R192" s="295"/>
      <c r="S192" s="295"/>
      <c r="T192" s="295"/>
      <c r="U192" s="295"/>
      <c r="V192" s="295"/>
      <c r="W192" s="295"/>
      <c r="X192" s="295"/>
      <c r="Y192" s="295"/>
      <c r="Z192" s="293"/>
      <c r="AA192" s="293">
        <f t="shared" ref="AA192:AJ192" si="13">IFERROR($E192*AA44/$E44,0)</f>
        <v>0</v>
      </c>
      <c r="AB192" s="293">
        <f t="shared" si="13"/>
        <v>0</v>
      </c>
      <c r="AC192" s="293">
        <f t="shared" si="13"/>
        <v>0</v>
      </c>
      <c r="AD192" s="293">
        <f t="shared" si="13"/>
        <v>0</v>
      </c>
      <c r="AE192" s="293">
        <f t="shared" si="13"/>
        <v>0</v>
      </c>
      <c r="AF192" s="293">
        <f t="shared" si="13"/>
        <v>0</v>
      </c>
      <c r="AG192" s="293">
        <f t="shared" si="13"/>
        <v>0</v>
      </c>
      <c r="AH192" s="293">
        <f t="shared" si="13"/>
        <v>0</v>
      </c>
      <c r="AI192" s="293">
        <f t="shared" si="13"/>
        <v>0</v>
      </c>
      <c r="AJ192" s="293">
        <f t="shared" si="13"/>
        <v>0</v>
      </c>
      <c r="AK192" s="515"/>
    </row>
    <row r="193" spans="1:37" s="33" customFormat="1" ht="15.75" customHeight="1" x14ac:dyDescent="0.2">
      <c r="A193" s="27"/>
      <c r="B193" s="525"/>
      <c r="C193" s="485" t="s">
        <v>293</v>
      </c>
      <c r="D193" s="523"/>
      <c r="E193" s="294">
        <v>0</v>
      </c>
      <c r="F193" s="295"/>
      <c r="G193" s="295"/>
      <c r="H193" s="295"/>
      <c r="I193" s="295"/>
      <c r="J193" s="295"/>
      <c r="K193" s="295"/>
      <c r="L193" s="295"/>
      <c r="M193" s="295"/>
      <c r="N193" s="295"/>
      <c r="O193" s="295"/>
      <c r="P193" s="295"/>
      <c r="Q193" s="295"/>
      <c r="R193" s="295"/>
      <c r="S193" s="295"/>
      <c r="T193" s="295"/>
      <c r="U193" s="295"/>
      <c r="V193" s="295"/>
      <c r="W193" s="295"/>
      <c r="X193" s="295"/>
      <c r="Y193" s="295"/>
      <c r="Z193" s="293"/>
      <c r="AA193" s="293">
        <f t="shared" ref="AA193:AJ193" si="14">IFERROR($E193*AA45/$E45,0)</f>
        <v>0</v>
      </c>
      <c r="AB193" s="293">
        <f t="shared" si="14"/>
        <v>0</v>
      </c>
      <c r="AC193" s="293">
        <f t="shared" si="14"/>
        <v>0</v>
      </c>
      <c r="AD193" s="293">
        <f t="shared" si="14"/>
        <v>0</v>
      </c>
      <c r="AE193" s="293">
        <f t="shared" si="14"/>
        <v>0</v>
      </c>
      <c r="AF193" s="293">
        <f t="shared" si="14"/>
        <v>0</v>
      </c>
      <c r="AG193" s="293">
        <f t="shared" si="14"/>
        <v>0</v>
      </c>
      <c r="AH193" s="293">
        <f t="shared" si="14"/>
        <v>0</v>
      </c>
      <c r="AI193" s="293">
        <f t="shared" si="14"/>
        <v>0</v>
      </c>
      <c r="AJ193" s="293">
        <f t="shared" si="14"/>
        <v>0</v>
      </c>
      <c r="AK193" s="515"/>
    </row>
    <row r="194" spans="1:37" s="33" customFormat="1" ht="15.75" customHeight="1" x14ac:dyDescent="0.2">
      <c r="A194" s="27"/>
      <c r="B194" s="525"/>
      <c r="C194" s="485" t="s">
        <v>298</v>
      </c>
      <c r="D194" s="523"/>
      <c r="E194" s="294">
        <v>0</v>
      </c>
      <c r="F194" s="295"/>
      <c r="G194" s="295"/>
      <c r="H194" s="295"/>
      <c r="I194" s="295"/>
      <c r="J194" s="295"/>
      <c r="K194" s="295"/>
      <c r="L194" s="295"/>
      <c r="M194" s="295"/>
      <c r="N194" s="295"/>
      <c r="O194" s="295"/>
      <c r="P194" s="295"/>
      <c r="Q194" s="295"/>
      <c r="R194" s="295"/>
      <c r="S194" s="295"/>
      <c r="T194" s="295"/>
      <c r="U194" s="295"/>
      <c r="V194" s="295"/>
      <c r="W194" s="295"/>
      <c r="X194" s="295"/>
      <c r="Y194" s="295"/>
      <c r="Z194" s="293"/>
      <c r="AA194" s="293">
        <f t="shared" ref="AA194:AJ194" si="15">IFERROR($E194*AA46/$E46,0)</f>
        <v>0</v>
      </c>
      <c r="AB194" s="293">
        <f t="shared" si="15"/>
        <v>0</v>
      </c>
      <c r="AC194" s="293">
        <f t="shared" si="15"/>
        <v>0</v>
      </c>
      <c r="AD194" s="293">
        <f t="shared" si="15"/>
        <v>0</v>
      </c>
      <c r="AE194" s="293">
        <f t="shared" si="15"/>
        <v>0</v>
      </c>
      <c r="AF194" s="293">
        <f t="shared" si="15"/>
        <v>0</v>
      </c>
      <c r="AG194" s="293">
        <f t="shared" si="15"/>
        <v>0</v>
      </c>
      <c r="AH194" s="293">
        <f t="shared" si="15"/>
        <v>0</v>
      </c>
      <c r="AI194" s="293">
        <f t="shared" si="15"/>
        <v>0</v>
      </c>
      <c r="AJ194" s="293">
        <f t="shared" si="15"/>
        <v>0</v>
      </c>
      <c r="AK194" s="515"/>
    </row>
    <row r="195" spans="1:37" s="33" customFormat="1" ht="15.75" customHeight="1" x14ac:dyDescent="0.2">
      <c r="A195" s="27"/>
      <c r="B195" s="525"/>
      <c r="C195" s="485" t="s">
        <v>314</v>
      </c>
      <c r="D195" s="523"/>
      <c r="E195" s="294">
        <v>0</v>
      </c>
      <c r="F195" s="295"/>
      <c r="G195" s="295"/>
      <c r="H195" s="295"/>
      <c r="I195" s="295"/>
      <c r="J195" s="295"/>
      <c r="K195" s="295"/>
      <c r="L195" s="295"/>
      <c r="M195" s="295"/>
      <c r="N195" s="295"/>
      <c r="O195" s="295"/>
      <c r="P195" s="295"/>
      <c r="Q195" s="295"/>
      <c r="R195" s="295"/>
      <c r="S195" s="295"/>
      <c r="T195" s="295"/>
      <c r="U195" s="295"/>
      <c r="V195" s="295"/>
      <c r="W195" s="295"/>
      <c r="X195" s="295"/>
      <c r="Y195" s="295"/>
      <c r="Z195" s="293"/>
      <c r="AA195" s="293">
        <f t="shared" ref="AA195:AJ195" si="16">IFERROR($E195*AA47/$E47,0)</f>
        <v>0</v>
      </c>
      <c r="AB195" s="293">
        <f t="shared" si="16"/>
        <v>0</v>
      </c>
      <c r="AC195" s="293">
        <f t="shared" si="16"/>
        <v>0</v>
      </c>
      <c r="AD195" s="293">
        <f t="shared" si="16"/>
        <v>0</v>
      </c>
      <c r="AE195" s="293">
        <f t="shared" si="16"/>
        <v>0</v>
      </c>
      <c r="AF195" s="293">
        <f t="shared" si="16"/>
        <v>0</v>
      </c>
      <c r="AG195" s="293">
        <f t="shared" si="16"/>
        <v>0</v>
      </c>
      <c r="AH195" s="293">
        <f t="shared" si="16"/>
        <v>0</v>
      </c>
      <c r="AI195" s="293">
        <f t="shared" si="16"/>
        <v>0</v>
      </c>
      <c r="AJ195" s="293">
        <f t="shared" si="16"/>
        <v>0</v>
      </c>
      <c r="AK195" s="515"/>
    </row>
    <row r="196" spans="1:37" s="33" customFormat="1" ht="15.75" customHeight="1" x14ac:dyDescent="0.2">
      <c r="A196" s="27"/>
      <c r="B196" s="526"/>
      <c r="C196" s="485" t="s">
        <v>316</v>
      </c>
      <c r="D196" s="523"/>
      <c r="E196" s="294">
        <v>0</v>
      </c>
      <c r="F196" s="295"/>
      <c r="G196" s="295"/>
      <c r="H196" s="295"/>
      <c r="I196" s="295"/>
      <c r="J196" s="295"/>
      <c r="K196" s="295"/>
      <c r="L196" s="295"/>
      <c r="M196" s="295"/>
      <c r="N196" s="295"/>
      <c r="O196" s="295"/>
      <c r="P196" s="295"/>
      <c r="Q196" s="295"/>
      <c r="R196" s="295"/>
      <c r="S196" s="295"/>
      <c r="T196" s="295"/>
      <c r="U196" s="295"/>
      <c r="V196" s="295"/>
      <c r="W196" s="295"/>
      <c r="X196" s="295"/>
      <c r="Y196" s="295"/>
      <c r="Z196" s="293"/>
      <c r="AA196" s="293">
        <f t="shared" ref="AA196:AJ196" si="17">IFERROR($E196*AA48/$E48,0)</f>
        <v>0</v>
      </c>
      <c r="AB196" s="293">
        <f t="shared" si="17"/>
        <v>0</v>
      </c>
      <c r="AC196" s="293">
        <f t="shared" si="17"/>
        <v>0</v>
      </c>
      <c r="AD196" s="293">
        <f t="shared" si="17"/>
        <v>0</v>
      </c>
      <c r="AE196" s="293">
        <f t="shared" si="17"/>
        <v>0</v>
      </c>
      <c r="AF196" s="293">
        <f t="shared" si="17"/>
        <v>0</v>
      </c>
      <c r="AG196" s="293">
        <f t="shared" si="17"/>
        <v>0</v>
      </c>
      <c r="AH196" s="293">
        <f t="shared" si="17"/>
        <v>0</v>
      </c>
      <c r="AI196" s="293">
        <f t="shared" si="17"/>
        <v>0</v>
      </c>
      <c r="AJ196" s="293">
        <f t="shared" si="17"/>
        <v>0</v>
      </c>
      <c r="AK196" s="515"/>
    </row>
    <row r="197" spans="1:37" s="33" customFormat="1" ht="37.15" customHeight="1" x14ac:dyDescent="0.2">
      <c r="A197" s="27"/>
      <c r="B197" s="520" t="s">
        <v>459</v>
      </c>
      <c r="C197" s="521"/>
      <c r="D197" s="517"/>
      <c r="E197" s="294">
        <f t="shared" ref="E197:E198" si="18">SUM(F197:AJ197)</f>
        <v>679030.48893011757</v>
      </c>
      <c r="F197" s="298">
        <f>SUM(F62:F196)</f>
        <v>43227.489459450269</v>
      </c>
      <c r="G197" s="298">
        <f t="shared" ref="G197:AJ197" si="19">SUM(G62:G196)</f>
        <v>0</v>
      </c>
      <c r="H197" s="298">
        <f t="shared" si="19"/>
        <v>0</v>
      </c>
      <c r="I197" s="298">
        <f t="shared" si="19"/>
        <v>0</v>
      </c>
      <c r="J197" s="298">
        <f t="shared" si="19"/>
        <v>0</v>
      </c>
      <c r="K197" s="298">
        <f t="shared" si="19"/>
        <v>27531.895158480238</v>
      </c>
      <c r="L197" s="298">
        <f t="shared" si="19"/>
        <v>0</v>
      </c>
      <c r="M197" s="298">
        <f t="shared" si="19"/>
        <v>0</v>
      </c>
      <c r="N197" s="298">
        <f t="shared" si="19"/>
        <v>0</v>
      </c>
      <c r="O197" s="298">
        <f t="shared" si="19"/>
        <v>0</v>
      </c>
      <c r="P197" s="298">
        <f t="shared" si="19"/>
        <v>0</v>
      </c>
      <c r="Q197" s="298">
        <f t="shared" si="19"/>
        <v>0</v>
      </c>
      <c r="R197" s="298">
        <f t="shared" si="19"/>
        <v>0</v>
      </c>
      <c r="S197" s="298">
        <f t="shared" si="19"/>
        <v>0</v>
      </c>
      <c r="T197" s="298">
        <f t="shared" si="19"/>
        <v>332.27035899988169</v>
      </c>
      <c r="U197" s="298">
        <f t="shared" si="19"/>
        <v>0</v>
      </c>
      <c r="V197" s="298">
        <f t="shared" si="19"/>
        <v>0</v>
      </c>
      <c r="W197" s="298">
        <f t="shared" si="19"/>
        <v>0</v>
      </c>
      <c r="X197" s="298">
        <f t="shared" si="19"/>
        <v>262595.99521525856</v>
      </c>
      <c r="Y197" s="298">
        <f t="shared" si="19"/>
        <v>0</v>
      </c>
      <c r="Z197" s="298">
        <f t="shared" si="19"/>
        <v>5310.2035208373045</v>
      </c>
      <c r="AA197" s="298">
        <f t="shared" si="19"/>
        <v>2840.991132498827</v>
      </c>
      <c r="AB197" s="298">
        <f t="shared" si="19"/>
        <v>18902.262389686082</v>
      </c>
      <c r="AC197" s="298">
        <f t="shared" si="19"/>
        <v>82021.834389427517</v>
      </c>
      <c r="AD197" s="298">
        <f t="shared" si="19"/>
        <v>129860.94673358712</v>
      </c>
      <c r="AE197" s="298">
        <f t="shared" si="19"/>
        <v>29771.527529595991</v>
      </c>
      <c r="AF197" s="298">
        <f t="shared" si="19"/>
        <v>0</v>
      </c>
      <c r="AG197" s="298">
        <f t="shared" si="19"/>
        <v>0</v>
      </c>
      <c r="AH197" s="298">
        <f t="shared" si="19"/>
        <v>0</v>
      </c>
      <c r="AI197" s="298">
        <f t="shared" si="19"/>
        <v>71308.660273152069</v>
      </c>
      <c r="AJ197" s="298">
        <f t="shared" si="19"/>
        <v>5326.4127691437425</v>
      </c>
      <c r="AK197" s="32" t="s">
        <v>460</v>
      </c>
    </row>
    <row r="198" spans="1:37" s="33" customFormat="1" ht="3" customHeight="1" x14ac:dyDescent="0.2">
      <c r="A198" s="27"/>
      <c r="B198" s="522"/>
      <c r="C198" s="521"/>
      <c r="D198" s="517"/>
      <c r="E198" s="294">
        <f t="shared" si="18"/>
        <v>0</v>
      </c>
      <c r="F198" s="299"/>
      <c r="G198" s="299"/>
      <c r="H198" s="299"/>
      <c r="I198" s="299"/>
      <c r="J198" s="299"/>
      <c r="K198" s="299"/>
      <c r="L198" s="299"/>
      <c r="M198" s="299"/>
      <c r="N198" s="299"/>
      <c r="O198" s="299"/>
      <c r="P198" s="299"/>
      <c r="Q198" s="299"/>
      <c r="R198" s="299"/>
      <c r="S198" s="299"/>
      <c r="T198" s="299"/>
      <c r="U198" s="299"/>
      <c r="V198" s="299"/>
      <c r="W198" s="299"/>
      <c r="X198" s="299"/>
      <c r="Y198" s="299"/>
      <c r="Z198" s="299"/>
      <c r="AA198" s="299"/>
      <c r="AB198" s="299"/>
      <c r="AC198" s="299"/>
      <c r="AD198" s="299"/>
      <c r="AE198" s="299"/>
      <c r="AF198" s="299"/>
      <c r="AG198" s="299"/>
      <c r="AH198" s="299"/>
      <c r="AI198" s="299"/>
      <c r="AJ198" s="299"/>
    </row>
    <row r="199" spans="1:37" s="33" customFormat="1" ht="63.6" customHeight="1" x14ac:dyDescent="0.25">
      <c r="A199" s="528" t="s">
        <v>730</v>
      </c>
      <c r="B199" s="479" t="s">
        <v>454</v>
      </c>
      <c r="C199" s="516"/>
      <c r="D199" s="517"/>
      <c r="E199" s="294">
        <v>398418.39461912197</v>
      </c>
      <c r="F199" s="295">
        <f>+$E199*F$50/$E$50</f>
        <v>59886.141385540584</v>
      </c>
      <c r="G199" s="295">
        <f t="shared" ref="G199:Z200" si="20">+$E199*G$50/$E$50</f>
        <v>0</v>
      </c>
      <c r="H199" s="295">
        <f t="shared" si="20"/>
        <v>0</v>
      </c>
      <c r="I199" s="295">
        <f t="shared" si="20"/>
        <v>0</v>
      </c>
      <c r="J199" s="295">
        <f t="shared" si="20"/>
        <v>0</v>
      </c>
      <c r="K199" s="295">
        <f t="shared" si="20"/>
        <v>43061.024066729624</v>
      </c>
      <c r="L199" s="295">
        <f t="shared" si="20"/>
        <v>0</v>
      </c>
      <c r="M199" s="295">
        <f t="shared" si="20"/>
        <v>0</v>
      </c>
      <c r="N199" s="295">
        <f t="shared" si="20"/>
        <v>6486.9388462046609</v>
      </c>
      <c r="O199" s="295">
        <f t="shared" si="20"/>
        <v>0</v>
      </c>
      <c r="P199" s="295">
        <f t="shared" si="20"/>
        <v>0</v>
      </c>
      <c r="Q199" s="295">
        <f t="shared" si="20"/>
        <v>0</v>
      </c>
      <c r="R199" s="295">
        <f t="shared" si="20"/>
        <v>0</v>
      </c>
      <c r="S199" s="295">
        <f t="shared" si="20"/>
        <v>0</v>
      </c>
      <c r="T199" s="295">
        <f t="shared" si="20"/>
        <v>1086.6592385026493</v>
      </c>
      <c r="U199" s="295">
        <f t="shared" si="20"/>
        <v>0</v>
      </c>
      <c r="V199" s="295">
        <f t="shared" si="20"/>
        <v>0</v>
      </c>
      <c r="W199" s="295">
        <f t="shared" si="20"/>
        <v>0</v>
      </c>
      <c r="X199" s="295">
        <f t="shared" si="20"/>
        <v>156842.44134204614</v>
      </c>
      <c r="Y199" s="295">
        <f t="shared" si="20"/>
        <v>0</v>
      </c>
      <c r="Z199" s="295">
        <f t="shared" si="20"/>
        <v>131055.18974009834</v>
      </c>
      <c r="AA199" s="295"/>
      <c r="AB199" s="295"/>
      <c r="AC199" s="295"/>
      <c r="AD199" s="295"/>
      <c r="AE199" s="295"/>
      <c r="AF199" s="295"/>
      <c r="AG199" s="295"/>
      <c r="AH199" s="295"/>
      <c r="AI199" s="295"/>
      <c r="AJ199" s="295"/>
      <c r="AK199" s="515" t="s">
        <v>760</v>
      </c>
    </row>
    <row r="200" spans="1:37" s="33" customFormat="1" ht="63.6" customHeight="1" x14ac:dyDescent="0.25">
      <c r="A200" s="528"/>
      <c r="B200" s="479" t="s">
        <v>455</v>
      </c>
      <c r="C200" s="516"/>
      <c r="D200" s="517"/>
      <c r="E200" s="294">
        <f>+SUM('[1]11'!$D$49:$D$75)</f>
        <v>221.71050000000002</v>
      </c>
      <c r="F200" s="295">
        <f>+$E200*F$50/$E$50</f>
        <v>33.325234298862497</v>
      </c>
      <c r="G200" s="295">
        <f t="shared" si="20"/>
        <v>0</v>
      </c>
      <c r="H200" s="295">
        <f t="shared" si="20"/>
        <v>0</v>
      </c>
      <c r="I200" s="295">
        <f t="shared" si="20"/>
        <v>0</v>
      </c>
      <c r="J200" s="295">
        <f t="shared" si="20"/>
        <v>0</v>
      </c>
      <c r="K200" s="295">
        <f t="shared" si="20"/>
        <v>23.962450793652312</v>
      </c>
      <c r="L200" s="295">
        <f t="shared" si="20"/>
        <v>0</v>
      </c>
      <c r="M200" s="295">
        <f t="shared" si="20"/>
        <v>0</v>
      </c>
      <c r="N200" s="295">
        <f t="shared" si="20"/>
        <v>3.6098294518664567</v>
      </c>
      <c r="O200" s="295">
        <f t="shared" si="20"/>
        <v>0</v>
      </c>
      <c r="P200" s="295">
        <f t="shared" si="20"/>
        <v>0</v>
      </c>
      <c r="Q200" s="295">
        <f t="shared" si="20"/>
        <v>0</v>
      </c>
      <c r="R200" s="295">
        <f t="shared" si="20"/>
        <v>0</v>
      </c>
      <c r="S200" s="295">
        <f t="shared" si="20"/>
        <v>0</v>
      </c>
      <c r="T200" s="295">
        <f t="shared" si="20"/>
        <v>0.60470040126625868</v>
      </c>
      <c r="U200" s="295">
        <f t="shared" si="20"/>
        <v>0</v>
      </c>
      <c r="V200" s="295">
        <f t="shared" si="20"/>
        <v>0</v>
      </c>
      <c r="W200" s="295">
        <f t="shared" si="20"/>
        <v>0</v>
      </c>
      <c r="X200" s="295">
        <f t="shared" si="20"/>
        <v>87.279143133962052</v>
      </c>
      <c r="Y200" s="295">
        <f t="shared" si="20"/>
        <v>0</v>
      </c>
      <c r="Z200" s="295">
        <f t="shared" si="20"/>
        <v>72.929141920390464</v>
      </c>
      <c r="AA200" s="295"/>
      <c r="AB200" s="295"/>
      <c r="AC200" s="295"/>
      <c r="AD200" s="295"/>
      <c r="AE200" s="295"/>
      <c r="AF200" s="295"/>
      <c r="AG200" s="295"/>
      <c r="AH200" s="295"/>
      <c r="AI200" s="295"/>
      <c r="AJ200" s="295"/>
      <c r="AK200" s="515"/>
    </row>
    <row r="201" spans="1:37" s="33" customFormat="1" ht="57.6" customHeight="1" x14ac:dyDescent="0.25">
      <c r="A201" s="528" t="s">
        <v>370</v>
      </c>
      <c r="B201" s="479" t="s">
        <v>454</v>
      </c>
      <c r="C201" s="516"/>
      <c r="D201" s="517"/>
      <c r="E201" s="294">
        <v>398418.39461912197</v>
      </c>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f>+$E201*AA$52/$E$52</f>
        <v>11747.010939465861</v>
      </c>
      <c r="AB201" s="295">
        <f t="shared" ref="AB201:AJ202" si="21">+$E201*AB$52/$E$52</f>
        <v>17248.015590739811</v>
      </c>
      <c r="AC201" s="295">
        <f t="shared" si="21"/>
        <v>38584.744561624502</v>
      </c>
      <c r="AD201" s="295">
        <f t="shared" si="21"/>
        <v>60217.287893152512</v>
      </c>
      <c r="AE201" s="295">
        <f t="shared" si="21"/>
        <v>28480.340467353151</v>
      </c>
      <c r="AF201" s="295">
        <f t="shared" si="21"/>
        <v>2309.520663673276</v>
      </c>
      <c r="AG201" s="295">
        <f t="shared" si="21"/>
        <v>0</v>
      </c>
      <c r="AH201" s="295">
        <f t="shared" si="21"/>
        <v>9136.6019795846023</v>
      </c>
      <c r="AI201" s="295">
        <f t="shared" si="21"/>
        <v>124789.08702588751</v>
      </c>
      <c r="AJ201" s="295">
        <f t="shared" si="21"/>
        <v>105905.78549764077</v>
      </c>
      <c r="AK201" s="515" t="s">
        <v>373</v>
      </c>
    </row>
    <row r="202" spans="1:37" s="33" customFormat="1" ht="57.6" customHeight="1" x14ac:dyDescent="0.25">
      <c r="A202" s="528"/>
      <c r="B202" s="479" t="s">
        <v>455</v>
      </c>
      <c r="C202" s="516"/>
      <c r="D202" s="517"/>
      <c r="E202" s="294">
        <v>1107.3363589273322</v>
      </c>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f>+$E202*AA$52/$E$52</f>
        <v>32.648824697019542</v>
      </c>
      <c r="AB202" s="295">
        <f t="shared" si="21"/>
        <v>47.937934194103121</v>
      </c>
      <c r="AC202" s="295">
        <f t="shared" si="21"/>
        <v>107.23975381170773</v>
      </c>
      <c r="AD202" s="295">
        <f t="shared" si="21"/>
        <v>167.36373927671588</v>
      </c>
      <c r="AE202" s="295">
        <f t="shared" si="21"/>
        <v>79.156276266507405</v>
      </c>
      <c r="AF202" s="295">
        <f t="shared" si="21"/>
        <v>6.4189210064566105</v>
      </c>
      <c r="AG202" s="295">
        <f t="shared" si="21"/>
        <v>0</v>
      </c>
      <c r="AH202" s="295">
        <f t="shared" si="21"/>
        <v>25.393635699760665</v>
      </c>
      <c r="AI202" s="295">
        <f t="shared" si="21"/>
        <v>346.83010404981985</v>
      </c>
      <c r="AJ202" s="295">
        <f t="shared" si="21"/>
        <v>294.34716992524142</v>
      </c>
      <c r="AK202" s="515"/>
    </row>
    <row r="203" spans="1:37" s="33" customFormat="1" ht="12.6" customHeight="1" x14ac:dyDescent="0.2">
      <c r="A203" s="27"/>
      <c r="B203" s="518" t="s">
        <v>461</v>
      </c>
      <c r="C203" s="519"/>
      <c r="D203" s="517"/>
      <c r="E203" s="311" t="s">
        <v>22</v>
      </c>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f>SUM(AA201:AA202)</f>
        <v>11779.659764162881</v>
      </c>
      <c r="AB203" s="295">
        <f t="shared" ref="AB203:AJ203" si="22">SUM(AB201:AB202)</f>
        <v>17295.953524933913</v>
      </c>
      <c r="AC203" s="295">
        <f t="shared" si="22"/>
        <v>38691.98431543621</v>
      </c>
      <c r="AD203" s="295">
        <f t="shared" si="22"/>
        <v>60384.651632429224</v>
      </c>
      <c r="AE203" s="295">
        <f t="shared" si="22"/>
        <v>28559.49674361966</v>
      </c>
      <c r="AF203" s="295">
        <f t="shared" si="22"/>
        <v>2315.9395846797324</v>
      </c>
      <c r="AG203" s="295">
        <f t="shared" si="22"/>
        <v>0</v>
      </c>
      <c r="AH203" s="295">
        <f t="shared" si="22"/>
        <v>9161.9956152843624</v>
      </c>
      <c r="AI203" s="295">
        <f t="shared" si="22"/>
        <v>125135.91712993733</v>
      </c>
      <c r="AJ203" s="295">
        <f t="shared" si="22"/>
        <v>106200.13266756601</v>
      </c>
      <c r="AK203" s="18"/>
    </row>
    <row r="204" spans="1:37" x14ac:dyDescent="0.2">
      <c r="B204" s="14"/>
      <c r="C204" s="14"/>
      <c r="D204" s="72"/>
      <c r="E204" s="289"/>
      <c r="F204" s="289"/>
      <c r="G204" s="289"/>
      <c r="H204" s="289"/>
      <c r="I204" s="289"/>
      <c r="J204" s="289"/>
      <c r="K204" s="289"/>
      <c r="L204" s="289"/>
      <c r="M204" s="289"/>
      <c r="N204" s="289"/>
      <c r="O204" s="289"/>
      <c r="P204" s="289"/>
      <c r="Q204" s="289"/>
      <c r="R204" s="289"/>
      <c r="S204" s="289"/>
      <c r="T204" s="289"/>
      <c r="U204" s="289"/>
      <c r="V204" s="289"/>
      <c r="W204" s="289"/>
      <c r="X204" s="289"/>
      <c r="Y204" s="289"/>
      <c r="Z204" s="289"/>
    </row>
    <row r="205" spans="1:37" s="70" customFormat="1" x14ac:dyDescent="0.2">
      <c r="A205" s="35"/>
      <c r="D205" s="281" t="s">
        <v>759</v>
      </c>
      <c r="E205" s="294">
        <f>+'[2]4'!$D$92*1000</f>
        <v>340032.6352170913</v>
      </c>
      <c r="F205" s="300"/>
      <c r="G205" s="300"/>
      <c r="H205" s="300"/>
      <c r="I205" s="300"/>
      <c r="J205" s="300"/>
      <c r="K205" s="300"/>
      <c r="L205" s="300"/>
      <c r="M205" s="300"/>
      <c r="N205" s="300"/>
      <c r="O205" s="300"/>
      <c r="P205" s="300"/>
      <c r="Q205" s="300"/>
      <c r="R205" s="300"/>
      <c r="S205" s="300"/>
      <c r="T205" s="300"/>
      <c r="U205" s="300"/>
      <c r="V205" s="300"/>
      <c r="W205" s="300"/>
      <c r="X205" s="300"/>
      <c r="Y205" s="300"/>
      <c r="Z205" s="300"/>
      <c r="AA205" s="294">
        <f>+'[2]4'!F92*1000</f>
        <v>2840.991132498827</v>
      </c>
      <c r="AB205" s="294">
        <f>+'[2]4'!G92*1000</f>
        <v>18902.262389686082</v>
      </c>
      <c r="AC205" s="294">
        <f>+'[2]4'!H92*1000</f>
        <v>82021.834389427517</v>
      </c>
      <c r="AD205" s="294">
        <f>+'[2]4'!J92*1000</f>
        <v>129860.9467335871</v>
      </c>
      <c r="AE205" s="294">
        <f>+'[2]4'!K92*1000</f>
        <v>29771.527529595987</v>
      </c>
      <c r="AF205" s="294">
        <f>+'[2]4'!L92*1000</f>
        <v>0</v>
      </c>
      <c r="AG205" s="294">
        <f>+'[2]4'!M92*1000</f>
        <v>0</v>
      </c>
      <c r="AH205" s="294">
        <f>+'[2]4'!O92*1000</f>
        <v>0</v>
      </c>
      <c r="AI205" s="294">
        <f>+'[2]4'!P92*1000</f>
        <v>71308.660273152054</v>
      </c>
      <c r="AJ205" s="294">
        <f>+'[2]4'!Q92*1000</f>
        <v>5326.4127691437416</v>
      </c>
    </row>
    <row r="206" spans="1:37" s="70" customFormat="1" x14ac:dyDescent="0.2">
      <c r="A206" s="35"/>
      <c r="D206" s="50" t="s">
        <v>491</v>
      </c>
      <c r="E206" s="301">
        <f>+SUM(AA197:AJ197)-E205</f>
        <v>0</v>
      </c>
      <c r="F206" s="300"/>
      <c r="G206" s="300"/>
      <c r="H206" s="300"/>
      <c r="I206" s="300"/>
      <c r="J206" s="300"/>
      <c r="K206" s="300"/>
      <c r="L206" s="300"/>
      <c r="M206" s="300"/>
      <c r="N206" s="300"/>
      <c r="O206" s="300"/>
      <c r="P206" s="300"/>
      <c r="Q206" s="300"/>
      <c r="R206" s="300"/>
      <c r="S206" s="300"/>
      <c r="T206" s="300"/>
      <c r="U206" s="300"/>
      <c r="V206" s="300"/>
      <c r="W206" s="300"/>
      <c r="X206" s="300"/>
      <c r="Y206" s="300"/>
      <c r="Z206" s="300"/>
      <c r="AA206" s="301">
        <f>SUM(AA187:AA196)-AA205</f>
        <v>0</v>
      </c>
      <c r="AB206" s="301">
        <f t="shared" ref="AB206:AJ206" si="23">SUM(AB187:AB196)-AB205</f>
        <v>0</v>
      </c>
      <c r="AC206" s="301">
        <f t="shared" si="23"/>
        <v>0</v>
      </c>
      <c r="AD206" s="301">
        <f t="shared" si="23"/>
        <v>0</v>
      </c>
      <c r="AE206" s="301">
        <f t="shared" si="23"/>
        <v>0</v>
      </c>
      <c r="AF206" s="301">
        <f t="shared" si="23"/>
        <v>0</v>
      </c>
      <c r="AG206" s="301">
        <f t="shared" si="23"/>
        <v>0</v>
      </c>
      <c r="AH206" s="301">
        <f t="shared" si="23"/>
        <v>0</v>
      </c>
      <c r="AI206" s="301">
        <f t="shared" si="23"/>
        <v>0</v>
      </c>
      <c r="AJ206" s="301">
        <f t="shared" si="23"/>
        <v>0</v>
      </c>
    </row>
    <row r="207" spans="1:37" s="70" customFormat="1" x14ac:dyDescent="0.2">
      <c r="A207" s="35"/>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c r="AA207" s="300"/>
      <c r="AB207" s="300"/>
      <c r="AC207" s="300"/>
      <c r="AD207" s="300"/>
      <c r="AE207" s="300"/>
      <c r="AF207" s="300"/>
      <c r="AG207" s="300"/>
      <c r="AH207" s="300"/>
      <c r="AI207" s="300"/>
      <c r="AJ207" s="300"/>
    </row>
    <row r="208" spans="1:37" s="70" customFormat="1" x14ac:dyDescent="0.2">
      <c r="A208" s="35"/>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c r="AA208" s="300"/>
      <c r="AB208" s="300"/>
      <c r="AC208" s="300"/>
      <c r="AD208" s="300"/>
      <c r="AE208" s="300"/>
      <c r="AF208" s="300"/>
      <c r="AG208" s="300"/>
      <c r="AH208" s="300"/>
      <c r="AI208" s="300"/>
      <c r="AJ208" s="300"/>
    </row>
    <row r="209" spans="1:36" s="70" customFormat="1" x14ac:dyDescent="0.2">
      <c r="A209" s="35"/>
      <c r="D209" s="282" t="s">
        <v>762</v>
      </c>
      <c r="E209" s="294">
        <f>+('[2]4'!$D$190-'[2]4'!$D$204)*1000</f>
        <v>398418.39461912191</v>
      </c>
      <c r="F209" s="300"/>
      <c r="G209" s="300"/>
      <c r="H209" s="300"/>
      <c r="I209" s="300"/>
      <c r="J209" s="300"/>
      <c r="K209" s="300"/>
      <c r="L209" s="300"/>
      <c r="M209" s="300"/>
      <c r="N209" s="300"/>
      <c r="O209" s="300"/>
      <c r="P209" s="300"/>
      <c r="Q209" s="300"/>
      <c r="R209" s="300"/>
      <c r="S209" s="300"/>
      <c r="T209" s="300"/>
      <c r="U209" s="300"/>
      <c r="V209" s="300"/>
      <c r="W209" s="300"/>
      <c r="X209" s="300"/>
      <c r="Y209" s="300"/>
      <c r="Z209" s="300"/>
      <c r="AA209" s="294">
        <f>+'[2]4'!F190*1000-AA211</f>
        <v>11747.010939465856</v>
      </c>
      <c r="AB209" s="294">
        <f>+'[2]4'!G190*1000-AB211</f>
        <v>17248.0155907398</v>
      </c>
      <c r="AC209" s="294">
        <f>+'[2]4'!H190*1000-AC211</f>
        <v>38584.744561624495</v>
      </c>
      <c r="AD209" s="294">
        <f>+'[2]4'!J190*1000-AD211</f>
        <v>60217.287893152497</v>
      </c>
      <c r="AE209" s="294">
        <f>+'[2]4'!K190*1000-AE211</f>
        <v>28480.340467353133</v>
      </c>
      <c r="AF209" s="294">
        <f>+'[2]4'!L190*1000-AF211</f>
        <v>2309.5206636732755</v>
      </c>
      <c r="AG209" s="294">
        <f>+'[2]4'!M190*1000-AG211</f>
        <v>0</v>
      </c>
      <c r="AH209" s="294">
        <f>+'[2]4'!O190*1000-AH211</f>
        <v>9136.6019795845968</v>
      </c>
      <c r="AI209" s="294">
        <f>+'[2]4'!P190*1000-AI211</f>
        <v>124789.08702588743</v>
      </c>
      <c r="AJ209" s="294">
        <f>+'[2]4'!Q190*1000-AJ211</f>
        <v>105905.78549764074</v>
      </c>
    </row>
    <row r="210" spans="1:36" s="70" customFormat="1" x14ac:dyDescent="0.2">
      <c r="A210" s="35"/>
      <c r="C210" s="283"/>
      <c r="D210" s="50" t="s">
        <v>491</v>
      </c>
      <c r="E210" s="301">
        <f>SUM(AA201:AJ201)-E209</f>
        <v>0</v>
      </c>
      <c r="F210" s="300"/>
      <c r="G210" s="300"/>
      <c r="H210" s="300"/>
      <c r="I210" s="300"/>
      <c r="J210" s="300"/>
      <c r="K210" s="300"/>
      <c r="L210" s="300"/>
      <c r="M210" s="300"/>
      <c r="N210" s="300"/>
      <c r="O210" s="300"/>
      <c r="P210" s="300"/>
      <c r="Q210" s="300"/>
      <c r="R210" s="300"/>
      <c r="S210" s="300"/>
      <c r="T210" s="300"/>
      <c r="U210" s="300"/>
      <c r="V210" s="300"/>
      <c r="W210" s="300"/>
      <c r="X210" s="300"/>
      <c r="Y210" s="300"/>
      <c r="Z210" s="300"/>
      <c r="AA210" s="301">
        <f>AA201-AA209</f>
        <v>0</v>
      </c>
      <c r="AB210" s="301">
        <f t="shared" ref="AB210:AJ210" si="24">AB201-AB209</f>
        <v>0</v>
      </c>
      <c r="AC210" s="301">
        <f t="shared" si="24"/>
        <v>0</v>
      </c>
      <c r="AD210" s="301">
        <f t="shared" si="24"/>
        <v>0</v>
      </c>
      <c r="AE210" s="301">
        <f t="shared" si="24"/>
        <v>0</v>
      </c>
      <c r="AF210" s="301">
        <f t="shared" si="24"/>
        <v>0</v>
      </c>
      <c r="AG210" s="301">
        <f t="shared" si="24"/>
        <v>0</v>
      </c>
      <c r="AH210" s="301">
        <f t="shared" si="24"/>
        <v>0</v>
      </c>
      <c r="AI210" s="301">
        <f t="shared" si="24"/>
        <v>0</v>
      </c>
      <c r="AJ210" s="301">
        <f t="shared" si="24"/>
        <v>0</v>
      </c>
    </row>
    <row r="211" spans="1:36" s="70" customFormat="1" x14ac:dyDescent="0.2">
      <c r="A211" s="35"/>
      <c r="D211" s="282" t="s">
        <v>758</v>
      </c>
      <c r="E211" s="294">
        <f>+'[2]4'!$D$204*1000</f>
        <v>1107.3363589273322</v>
      </c>
      <c r="F211" s="300"/>
      <c r="G211" s="300"/>
      <c r="H211" s="300"/>
      <c r="I211" s="300"/>
      <c r="J211" s="300"/>
      <c r="K211" s="300"/>
      <c r="L211" s="300"/>
      <c r="M211" s="300"/>
      <c r="N211" s="300"/>
      <c r="O211" s="300"/>
      <c r="P211" s="300"/>
      <c r="Q211" s="300"/>
      <c r="R211" s="300"/>
      <c r="S211" s="300"/>
      <c r="T211" s="300"/>
      <c r="U211" s="300"/>
      <c r="V211" s="300"/>
      <c r="W211" s="300"/>
      <c r="X211" s="300"/>
      <c r="Y211" s="300"/>
      <c r="Z211" s="300"/>
      <c r="AA211" s="294">
        <f>+'[2]4'!F204*1000</f>
        <v>32.648824697019535</v>
      </c>
      <c r="AB211" s="294">
        <f>+'[2]4'!G204*1000</f>
        <v>47.937934194103107</v>
      </c>
      <c r="AC211" s="294">
        <f>+'[2]4'!H204*1000</f>
        <v>107.23975381170771</v>
      </c>
      <c r="AD211" s="294">
        <f>+'[2]4'!J204*1000</f>
        <v>167.36373927671585</v>
      </c>
      <c r="AE211" s="294">
        <f>+'[2]4'!K204*1000</f>
        <v>79.15627626650739</v>
      </c>
      <c r="AF211" s="294">
        <f>+'[2]4'!L204*1000</f>
        <v>6.4189210064566096</v>
      </c>
      <c r="AG211" s="294">
        <f>+'[2]4'!M204*1000</f>
        <v>0</v>
      </c>
      <c r="AH211" s="294">
        <f>+'[2]4'!O204*1000</f>
        <v>25.393635699760658</v>
      </c>
      <c r="AI211" s="294">
        <f>+'[2]4'!P204*1000</f>
        <v>346.83010404981974</v>
      </c>
      <c r="AJ211" s="294">
        <f>+'[2]4'!Q204*1000</f>
        <v>294.34716992524136</v>
      </c>
    </row>
    <row r="212" spans="1:36" s="70" customFormat="1" x14ac:dyDescent="0.2">
      <c r="A212" s="35"/>
      <c r="D212" s="50" t="s">
        <v>491</v>
      </c>
      <c r="E212" s="301">
        <f>SUM(AA202:AJ202)-E211</f>
        <v>0</v>
      </c>
      <c r="F212" s="300"/>
      <c r="G212" s="300"/>
      <c r="H212" s="300"/>
      <c r="I212" s="300"/>
      <c r="J212" s="300"/>
      <c r="K212" s="300"/>
      <c r="L212" s="300"/>
      <c r="M212" s="300"/>
      <c r="N212" s="300"/>
      <c r="O212" s="300"/>
      <c r="P212" s="300"/>
      <c r="Q212" s="300"/>
      <c r="R212" s="300"/>
      <c r="S212" s="300"/>
      <c r="T212" s="300"/>
      <c r="U212" s="300"/>
      <c r="V212" s="300"/>
      <c r="W212" s="300"/>
      <c r="X212" s="300"/>
      <c r="Y212" s="300"/>
      <c r="Z212" s="300"/>
      <c r="AA212" s="301">
        <f>AA202-AA211</f>
        <v>0</v>
      </c>
      <c r="AB212" s="301">
        <f t="shared" ref="AB212:AJ212" si="25">AB202-AB211</f>
        <v>0</v>
      </c>
      <c r="AC212" s="301">
        <f t="shared" si="25"/>
        <v>0</v>
      </c>
      <c r="AD212" s="301">
        <f t="shared" si="25"/>
        <v>0</v>
      </c>
      <c r="AE212" s="301">
        <f t="shared" si="25"/>
        <v>0</v>
      </c>
      <c r="AF212" s="301">
        <f t="shared" si="25"/>
        <v>0</v>
      </c>
      <c r="AG212" s="301">
        <f t="shared" si="25"/>
        <v>0</v>
      </c>
      <c r="AH212" s="301">
        <f t="shared" si="25"/>
        <v>0</v>
      </c>
      <c r="AI212" s="301">
        <f t="shared" si="25"/>
        <v>0</v>
      </c>
      <c r="AJ212" s="301">
        <f t="shared" si="25"/>
        <v>0</v>
      </c>
    </row>
    <row r="213" spans="1:36" x14ac:dyDescent="0.2">
      <c r="B213" s="14"/>
      <c r="C213" s="14"/>
      <c r="D213" s="72"/>
      <c r="E213" s="289"/>
      <c r="F213" s="289"/>
      <c r="G213" s="289"/>
      <c r="H213" s="289"/>
      <c r="I213" s="289"/>
      <c r="J213" s="289"/>
      <c r="K213" s="289"/>
      <c r="L213" s="289"/>
      <c r="M213" s="289"/>
      <c r="N213" s="289"/>
      <c r="O213" s="289"/>
      <c r="P213" s="289"/>
      <c r="Q213" s="289"/>
      <c r="R213" s="289"/>
      <c r="S213" s="289"/>
      <c r="T213" s="289"/>
      <c r="U213" s="289"/>
      <c r="V213" s="289"/>
      <c r="W213" s="289"/>
      <c r="X213" s="302"/>
      <c r="Y213" s="289"/>
      <c r="Z213" s="289"/>
    </row>
    <row r="214" spans="1:36" s="285" customFormat="1" x14ac:dyDescent="0.2">
      <c r="A214" s="284"/>
      <c r="D214" s="312" t="s">
        <v>761</v>
      </c>
      <c r="E214" s="286">
        <f>+SUM(F214:Z214)</f>
        <v>338997.85371302621</v>
      </c>
      <c r="F214" s="287">
        <f>+'[1]8'!E163</f>
        <v>43227.489459450269</v>
      </c>
      <c r="G214" s="287">
        <f>+'[1]8'!F163</f>
        <v>0</v>
      </c>
      <c r="H214" s="287">
        <f>+'[1]8'!G163</f>
        <v>0</v>
      </c>
      <c r="I214" s="287">
        <f>+'[1]8'!H163</f>
        <v>0</v>
      </c>
      <c r="J214" s="287">
        <v>0</v>
      </c>
      <c r="K214" s="287">
        <f>+'[1]8'!I163</f>
        <v>27531.895158480238</v>
      </c>
      <c r="L214" s="287">
        <f>+'[1]8'!J163</f>
        <v>0</v>
      </c>
      <c r="M214" s="287">
        <f>+'[1]8'!K163</f>
        <v>0</v>
      </c>
      <c r="N214" s="287">
        <f>+'[1]8'!L163</f>
        <v>0</v>
      </c>
      <c r="O214" s="287">
        <f>+'[1]8'!M163</f>
        <v>0</v>
      </c>
      <c r="P214" s="287">
        <f>+'[1]8'!N163</f>
        <v>0</v>
      </c>
      <c r="Q214" s="287">
        <f>+'[1]8'!O163</f>
        <v>0</v>
      </c>
      <c r="R214" s="287">
        <v>0</v>
      </c>
      <c r="S214" s="287">
        <f>+'[1]8'!P163</f>
        <v>0</v>
      </c>
      <c r="T214" s="287">
        <f>+'[1]8'!Q163</f>
        <v>332.27035899988175</v>
      </c>
      <c r="U214" s="287">
        <f>+'[1]8'!R163</f>
        <v>0</v>
      </c>
      <c r="V214" s="287">
        <v>0</v>
      </c>
      <c r="W214" s="287">
        <f>+'[1]8'!S163</f>
        <v>0</v>
      </c>
      <c r="X214" s="287">
        <f>+'[1]8'!T163</f>
        <v>262595.9952152585</v>
      </c>
      <c r="Y214" s="287">
        <v>0</v>
      </c>
      <c r="Z214" s="287">
        <f>+'[1]8'!$W$163</f>
        <v>5310.2035208373036</v>
      </c>
    </row>
    <row r="215" spans="1:36" s="285" customFormat="1" x14ac:dyDescent="0.2">
      <c r="A215" s="284"/>
      <c r="D215" s="312" t="s">
        <v>491</v>
      </c>
      <c r="E215" s="286">
        <f>+E214-SUM(E62:E72)</f>
        <v>0</v>
      </c>
      <c r="F215" s="286">
        <f t="shared" ref="F215:Z215" si="26">+F214-SUM(F62:F72)</f>
        <v>0</v>
      </c>
      <c r="G215" s="286">
        <f t="shared" si="26"/>
        <v>0</v>
      </c>
      <c r="H215" s="286">
        <f t="shared" si="26"/>
        <v>0</v>
      </c>
      <c r="I215" s="286">
        <f t="shared" si="26"/>
        <v>0</v>
      </c>
      <c r="J215" s="286">
        <f t="shared" si="26"/>
        <v>0</v>
      </c>
      <c r="K215" s="286">
        <f t="shared" si="26"/>
        <v>0</v>
      </c>
      <c r="L215" s="286">
        <f t="shared" si="26"/>
        <v>0</v>
      </c>
      <c r="M215" s="286">
        <f t="shared" si="26"/>
        <v>0</v>
      </c>
      <c r="N215" s="286">
        <f t="shared" si="26"/>
        <v>0</v>
      </c>
      <c r="O215" s="286">
        <f t="shared" si="26"/>
        <v>0</v>
      </c>
      <c r="P215" s="286">
        <f t="shared" si="26"/>
        <v>0</v>
      </c>
      <c r="Q215" s="286">
        <f t="shared" si="26"/>
        <v>0</v>
      </c>
      <c r="R215" s="286">
        <f t="shared" si="26"/>
        <v>0</v>
      </c>
      <c r="S215" s="286">
        <f t="shared" si="26"/>
        <v>0</v>
      </c>
      <c r="T215" s="286">
        <f t="shared" si="26"/>
        <v>0</v>
      </c>
      <c r="U215" s="286">
        <f t="shared" si="26"/>
        <v>0</v>
      </c>
      <c r="V215" s="286">
        <f t="shared" si="26"/>
        <v>0</v>
      </c>
      <c r="W215" s="286">
        <f t="shared" si="26"/>
        <v>0</v>
      </c>
      <c r="X215" s="286">
        <f t="shared" si="26"/>
        <v>0</v>
      </c>
      <c r="Y215" s="286">
        <f t="shared" si="26"/>
        <v>0</v>
      </c>
      <c r="Z215" s="286">
        <f t="shared" si="26"/>
        <v>0</v>
      </c>
    </row>
    <row r="216" spans="1:36" s="285" customFormat="1" x14ac:dyDescent="0.2">
      <c r="A216" s="284"/>
      <c r="D216" s="312"/>
    </row>
    <row r="217" spans="1:36" s="285" customFormat="1" x14ac:dyDescent="0.2">
      <c r="A217" s="284"/>
      <c r="D217" s="312" t="s">
        <v>723</v>
      </c>
      <c r="E217" s="286">
        <f>+SUM(F217:Z217)</f>
        <v>398640.10511912196</v>
      </c>
      <c r="F217" s="287">
        <f>+'[1]11'!E164</f>
        <v>59919.466619839433</v>
      </c>
      <c r="G217" s="287">
        <f>+'[1]11'!F164</f>
        <v>0</v>
      </c>
      <c r="H217" s="287">
        <f>+'[1]11'!G164</f>
        <v>0</v>
      </c>
      <c r="I217" s="287">
        <f>+'[1]11'!H164</f>
        <v>0</v>
      </c>
      <c r="J217" s="287">
        <v>0</v>
      </c>
      <c r="K217" s="287">
        <f>+'[1]11'!I164</f>
        <v>43084.98651752327</v>
      </c>
      <c r="L217" s="287">
        <f>+'[1]11'!J164</f>
        <v>0</v>
      </c>
      <c r="M217" s="287">
        <f>+'[1]11'!K164</f>
        <v>0</v>
      </c>
      <c r="N217" s="287">
        <f>+'[1]11'!L164</f>
        <v>6490.548675656526</v>
      </c>
      <c r="O217" s="287">
        <f>+'[1]11'!M164</f>
        <v>0</v>
      </c>
      <c r="P217" s="287">
        <f>+'[1]11'!N164</f>
        <v>0</v>
      </c>
      <c r="Q217" s="287">
        <f>+'[1]11'!O164</f>
        <v>0</v>
      </c>
      <c r="R217" s="287">
        <v>0</v>
      </c>
      <c r="S217" s="287">
        <f>+'[1]11'!P164</f>
        <v>0</v>
      </c>
      <c r="T217" s="287">
        <f>+'[1]11'!Q164</f>
        <v>1087.2639389039152</v>
      </c>
      <c r="U217" s="287">
        <f>+'[1]11'!R164</f>
        <v>0</v>
      </c>
      <c r="V217" s="287">
        <v>0</v>
      </c>
      <c r="W217" s="287">
        <f>+'[1]11'!S164</f>
        <v>0</v>
      </c>
      <c r="X217" s="287">
        <f>+'[1]11'!T164</f>
        <v>156929.72048518012</v>
      </c>
      <c r="Y217" s="287">
        <v>0</v>
      </c>
      <c r="Z217" s="287">
        <f>+'[1]11'!$W$164</f>
        <v>131128.11888201872</v>
      </c>
    </row>
    <row r="218" spans="1:36" s="285" customFormat="1" x14ac:dyDescent="0.2">
      <c r="A218" s="284"/>
      <c r="D218" s="312" t="s">
        <v>491</v>
      </c>
      <c r="E218" s="286">
        <f>+E217-SUM(E199:E200)</f>
        <v>0</v>
      </c>
      <c r="F218" s="286">
        <f t="shared" ref="F218:Z218" si="27">+F217-SUM(F199:F200)</f>
        <v>0</v>
      </c>
      <c r="G218" s="286">
        <f t="shared" si="27"/>
        <v>0</v>
      </c>
      <c r="H218" s="286">
        <f t="shared" si="27"/>
        <v>0</v>
      </c>
      <c r="I218" s="286">
        <f t="shared" si="27"/>
        <v>0</v>
      </c>
      <c r="J218" s="286">
        <f t="shared" si="27"/>
        <v>0</v>
      </c>
      <c r="K218" s="286">
        <f t="shared" si="27"/>
        <v>0</v>
      </c>
      <c r="L218" s="286">
        <f t="shared" si="27"/>
        <v>0</v>
      </c>
      <c r="M218" s="286">
        <f t="shared" si="27"/>
        <v>0</v>
      </c>
      <c r="N218" s="286">
        <f t="shared" si="27"/>
        <v>0</v>
      </c>
      <c r="O218" s="286">
        <f t="shared" si="27"/>
        <v>0</v>
      </c>
      <c r="P218" s="286">
        <f t="shared" si="27"/>
        <v>0</v>
      </c>
      <c r="Q218" s="286">
        <f t="shared" si="27"/>
        <v>0</v>
      </c>
      <c r="R218" s="286">
        <f t="shared" si="27"/>
        <v>0</v>
      </c>
      <c r="S218" s="286">
        <f t="shared" si="27"/>
        <v>0</v>
      </c>
      <c r="T218" s="286">
        <f t="shared" si="27"/>
        <v>0</v>
      </c>
      <c r="U218" s="286">
        <f t="shared" si="27"/>
        <v>0</v>
      </c>
      <c r="V218" s="286">
        <f t="shared" si="27"/>
        <v>0</v>
      </c>
      <c r="W218" s="286">
        <f t="shared" si="27"/>
        <v>0</v>
      </c>
      <c r="X218" s="286">
        <f t="shared" si="27"/>
        <v>0</v>
      </c>
      <c r="Y218" s="286">
        <f t="shared" si="27"/>
        <v>0</v>
      </c>
      <c r="Z218" s="286">
        <f t="shared" si="27"/>
        <v>0</v>
      </c>
    </row>
    <row r="219" spans="1:36" s="22" customFormat="1" x14ac:dyDescent="0.2">
      <c r="A219" s="7"/>
      <c r="B219" s="8" t="s">
        <v>23</v>
      </c>
      <c r="C219" s="9" t="s">
        <v>24</v>
      </c>
      <c r="D219" s="75"/>
      <c r="E219" s="303"/>
      <c r="F219" s="303"/>
      <c r="G219" s="303"/>
      <c r="H219" s="303"/>
      <c r="I219" s="303"/>
      <c r="J219" s="303"/>
      <c r="K219" s="304"/>
      <c r="L219" s="289"/>
      <c r="M219" s="305"/>
      <c r="N219" s="305"/>
      <c r="O219" s="305"/>
      <c r="P219" s="305"/>
      <c r="Q219" s="305"/>
      <c r="R219" s="305"/>
      <c r="S219" s="305"/>
      <c r="T219" s="305"/>
      <c r="U219" s="305"/>
      <c r="V219" s="305"/>
      <c r="W219" s="305"/>
      <c r="X219" s="305"/>
      <c r="Y219" s="305"/>
      <c r="Z219" s="305"/>
      <c r="AA219" s="306"/>
      <c r="AB219" s="306"/>
      <c r="AC219" s="306"/>
      <c r="AD219" s="306"/>
      <c r="AE219" s="306"/>
      <c r="AF219" s="306"/>
      <c r="AG219" s="306"/>
      <c r="AH219" s="306"/>
      <c r="AI219" s="306"/>
      <c r="AJ219" s="306"/>
    </row>
    <row r="220" spans="1:36" s="22" customFormat="1" x14ac:dyDescent="0.2">
      <c r="A220" s="7"/>
      <c r="B220" s="10" t="s">
        <v>11</v>
      </c>
      <c r="C220" s="11" t="s">
        <v>462</v>
      </c>
      <c r="D220" s="72"/>
      <c r="E220" s="289"/>
      <c r="F220" s="289"/>
      <c r="G220" s="289"/>
      <c r="H220" s="289"/>
      <c r="I220" s="289"/>
      <c r="J220" s="289"/>
      <c r="K220" s="307"/>
      <c r="L220" s="289"/>
      <c r="M220" s="308"/>
      <c r="N220" s="305"/>
      <c r="O220" s="305"/>
      <c r="P220" s="305"/>
      <c r="Q220" s="305"/>
      <c r="R220" s="305"/>
      <c r="S220" s="305"/>
      <c r="T220" s="305"/>
      <c r="U220" s="305"/>
      <c r="V220" s="305"/>
      <c r="W220" s="305"/>
      <c r="X220" s="305"/>
      <c r="Y220" s="305"/>
      <c r="Z220" s="305"/>
      <c r="AA220" s="306"/>
      <c r="AB220" s="306"/>
      <c r="AC220" s="306"/>
      <c r="AD220" s="306"/>
      <c r="AE220" s="306"/>
      <c r="AF220" s="306"/>
      <c r="AG220" s="306"/>
      <c r="AH220" s="306"/>
      <c r="AI220" s="306"/>
      <c r="AJ220" s="306"/>
    </row>
    <row r="221" spans="1:36" s="22" customFormat="1" x14ac:dyDescent="0.2">
      <c r="A221" s="7"/>
      <c r="B221" s="10"/>
      <c r="C221" s="11" t="s">
        <v>463</v>
      </c>
      <c r="D221" s="72"/>
      <c r="E221" s="289"/>
      <c r="F221" s="289"/>
      <c r="G221" s="289"/>
      <c r="H221" s="289"/>
      <c r="I221" s="289"/>
      <c r="J221" s="289"/>
      <c r="K221" s="307"/>
      <c r="L221" s="289"/>
      <c r="M221" s="308"/>
      <c r="N221" s="305"/>
      <c r="O221" s="305"/>
      <c r="P221" s="305"/>
      <c r="Q221" s="305"/>
      <c r="R221" s="305"/>
      <c r="S221" s="305"/>
      <c r="T221" s="305"/>
      <c r="U221" s="305"/>
      <c r="V221" s="305"/>
      <c r="W221" s="305"/>
      <c r="X221" s="305"/>
      <c r="Y221" s="305"/>
      <c r="Z221" s="305"/>
      <c r="AA221" s="306"/>
      <c r="AB221" s="306"/>
      <c r="AC221" s="306"/>
      <c r="AD221" s="306"/>
      <c r="AE221" s="306"/>
      <c r="AF221" s="306"/>
      <c r="AG221" s="306"/>
      <c r="AH221" s="306"/>
      <c r="AI221" s="306"/>
      <c r="AJ221" s="306"/>
    </row>
    <row r="222" spans="1:36" s="22" customFormat="1" x14ac:dyDescent="0.2">
      <c r="A222" s="7"/>
      <c r="B222" s="10"/>
      <c r="C222" s="11" t="s">
        <v>464</v>
      </c>
      <c r="D222" s="72"/>
      <c r="E222" s="289"/>
      <c r="F222" s="289"/>
      <c r="G222" s="289"/>
      <c r="H222" s="289"/>
      <c r="I222" s="289"/>
      <c r="J222" s="289"/>
      <c r="K222" s="307"/>
      <c r="L222" s="289"/>
      <c r="M222" s="308"/>
      <c r="N222" s="305"/>
      <c r="O222" s="305"/>
      <c r="P222" s="305"/>
      <c r="Q222" s="305"/>
      <c r="R222" s="305"/>
      <c r="S222" s="305"/>
      <c r="T222" s="305"/>
      <c r="U222" s="305"/>
      <c r="V222" s="305"/>
      <c r="W222" s="305"/>
      <c r="X222" s="305"/>
      <c r="Y222" s="305"/>
      <c r="Z222" s="305"/>
      <c r="AA222" s="306"/>
      <c r="AB222" s="306"/>
      <c r="AC222" s="306"/>
      <c r="AD222" s="306"/>
      <c r="AE222" s="306"/>
      <c r="AF222" s="306"/>
      <c r="AG222" s="306"/>
      <c r="AH222" s="306"/>
      <c r="AI222" s="306"/>
      <c r="AJ222" s="306"/>
    </row>
    <row r="223" spans="1:36" s="22" customFormat="1" x14ac:dyDescent="0.2">
      <c r="A223" s="7"/>
      <c r="B223" s="10" t="s">
        <v>12</v>
      </c>
      <c r="C223" s="11" t="s">
        <v>465</v>
      </c>
      <c r="D223" s="72"/>
      <c r="E223" s="289"/>
      <c r="F223" s="289"/>
      <c r="G223" s="289"/>
      <c r="H223" s="289"/>
      <c r="I223" s="289"/>
      <c r="J223" s="289"/>
      <c r="K223" s="307"/>
      <c r="L223" s="289"/>
      <c r="M223" s="308"/>
      <c r="N223" s="305"/>
      <c r="O223" s="305"/>
      <c r="P223" s="305"/>
      <c r="Q223" s="305"/>
      <c r="R223" s="305"/>
      <c r="S223" s="305"/>
      <c r="T223" s="305"/>
      <c r="U223" s="305"/>
      <c r="V223" s="305"/>
      <c r="W223" s="305"/>
      <c r="X223" s="305"/>
      <c r="Y223" s="305"/>
      <c r="Z223" s="305"/>
      <c r="AA223" s="306"/>
      <c r="AB223" s="306"/>
      <c r="AC223" s="306"/>
      <c r="AD223" s="306"/>
      <c r="AE223" s="306"/>
      <c r="AF223" s="306"/>
      <c r="AG223" s="306"/>
      <c r="AH223" s="306"/>
      <c r="AI223" s="306"/>
      <c r="AJ223" s="306"/>
    </row>
    <row r="224" spans="1:36" s="22" customFormat="1" x14ac:dyDescent="0.2">
      <c r="A224" s="7"/>
      <c r="B224" s="10"/>
      <c r="C224" s="11" t="s">
        <v>464</v>
      </c>
      <c r="D224" s="72"/>
      <c r="E224" s="289"/>
      <c r="F224" s="289"/>
      <c r="G224" s="289"/>
      <c r="H224" s="289"/>
      <c r="I224" s="289"/>
      <c r="J224" s="289"/>
      <c r="K224" s="307"/>
      <c r="L224" s="289"/>
      <c r="M224" s="308"/>
      <c r="N224" s="305"/>
      <c r="O224" s="305"/>
      <c r="P224" s="305"/>
      <c r="Q224" s="305"/>
      <c r="R224" s="305"/>
      <c r="S224" s="305"/>
      <c r="T224" s="305"/>
      <c r="U224" s="305"/>
      <c r="V224" s="305"/>
      <c r="W224" s="305"/>
      <c r="X224" s="305"/>
      <c r="Y224" s="305"/>
      <c r="Z224" s="305"/>
      <c r="AA224" s="306"/>
      <c r="AB224" s="306"/>
      <c r="AC224" s="306"/>
      <c r="AD224" s="306"/>
      <c r="AE224" s="306"/>
      <c r="AF224" s="306"/>
      <c r="AG224" s="306"/>
      <c r="AH224" s="306"/>
      <c r="AI224" s="306"/>
      <c r="AJ224" s="306"/>
    </row>
    <row r="225" spans="1:36" s="22" customFormat="1" x14ac:dyDescent="0.2">
      <c r="A225" s="7"/>
      <c r="B225" s="23"/>
      <c r="C225" s="11" t="s">
        <v>466</v>
      </c>
      <c r="D225" s="72"/>
      <c r="E225" s="289"/>
      <c r="F225" s="289"/>
      <c r="G225" s="289"/>
      <c r="H225" s="289"/>
      <c r="I225" s="289"/>
      <c r="J225" s="289"/>
      <c r="K225" s="307"/>
      <c r="L225" s="289"/>
      <c r="M225" s="308"/>
      <c r="N225" s="305"/>
      <c r="O225" s="305"/>
      <c r="P225" s="305"/>
      <c r="Q225" s="305"/>
      <c r="R225" s="305"/>
      <c r="S225" s="305"/>
      <c r="T225" s="305"/>
      <c r="U225" s="305"/>
      <c r="V225" s="305"/>
      <c r="W225" s="305"/>
      <c r="X225" s="305"/>
      <c r="Y225" s="305"/>
      <c r="Z225" s="305"/>
      <c r="AA225" s="306"/>
      <c r="AB225" s="306"/>
      <c r="AC225" s="306"/>
      <c r="AD225" s="306"/>
      <c r="AE225" s="306"/>
      <c r="AF225" s="306"/>
      <c r="AG225" s="306"/>
      <c r="AH225" s="306"/>
      <c r="AI225" s="306"/>
      <c r="AJ225" s="306"/>
    </row>
    <row r="226" spans="1:36" s="22" customFormat="1" x14ac:dyDescent="0.2">
      <c r="A226" s="7"/>
      <c r="B226" s="24" t="s">
        <v>13</v>
      </c>
      <c r="C226" s="11" t="s">
        <v>467</v>
      </c>
      <c r="D226" s="72"/>
      <c r="E226" s="289"/>
      <c r="F226" s="289"/>
      <c r="G226" s="289"/>
      <c r="H226" s="289"/>
      <c r="I226" s="289"/>
      <c r="J226" s="289"/>
      <c r="K226" s="307"/>
      <c r="L226" s="289"/>
      <c r="M226" s="308"/>
      <c r="N226" s="305"/>
      <c r="O226" s="305"/>
      <c r="P226" s="305"/>
      <c r="Q226" s="305"/>
      <c r="R226" s="305"/>
      <c r="S226" s="305"/>
      <c r="T226" s="305"/>
      <c r="U226" s="305"/>
      <c r="V226" s="305"/>
      <c r="W226" s="305"/>
      <c r="X226" s="305"/>
      <c r="Y226" s="305"/>
      <c r="Z226" s="305"/>
      <c r="AA226" s="306"/>
      <c r="AB226" s="306"/>
      <c r="AC226" s="306"/>
      <c r="AD226" s="306"/>
      <c r="AE226" s="306"/>
      <c r="AF226" s="306"/>
      <c r="AG226" s="306"/>
      <c r="AH226" s="306"/>
      <c r="AI226" s="306"/>
      <c r="AJ226" s="306"/>
    </row>
    <row r="227" spans="1:36" s="22" customFormat="1" x14ac:dyDescent="0.2">
      <c r="A227" s="7"/>
      <c r="B227" s="24"/>
      <c r="C227" s="11" t="s">
        <v>468</v>
      </c>
      <c r="D227" s="72"/>
      <c r="E227" s="289"/>
      <c r="F227" s="289"/>
      <c r="G227" s="289"/>
      <c r="H227" s="289"/>
      <c r="I227" s="289"/>
      <c r="J227" s="289"/>
      <c r="K227" s="307"/>
      <c r="L227" s="289"/>
      <c r="M227" s="308"/>
      <c r="N227" s="305"/>
      <c r="O227" s="305"/>
      <c r="P227" s="305"/>
      <c r="Q227" s="305"/>
      <c r="R227" s="305"/>
      <c r="S227" s="305"/>
      <c r="T227" s="305"/>
      <c r="U227" s="305"/>
      <c r="V227" s="305"/>
      <c r="W227" s="305"/>
      <c r="X227" s="305"/>
      <c r="Y227" s="305"/>
      <c r="Z227" s="305"/>
      <c r="AA227" s="306"/>
      <c r="AB227" s="306"/>
      <c r="AC227" s="306"/>
      <c r="AD227" s="306"/>
      <c r="AE227" s="306"/>
      <c r="AF227" s="306"/>
      <c r="AG227" s="306"/>
      <c r="AH227" s="306"/>
      <c r="AI227" s="306"/>
      <c r="AJ227" s="306"/>
    </row>
    <row r="228" spans="1:36" s="22" customFormat="1" x14ac:dyDescent="0.2">
      <c r="A228" s="7"/>
      <c r="B228" s="24" t="s">
        <v>14</v>
      </c>
      <c r="C228" s="11" t="s">
        <v>469</v>
      </c>
      <c r="D228" s="72"/>
      <c r="E228" s="289"/>
      <c r="F228" s="289"/>
      <c r="G228" s="289"/>
      <c r="H228" s="289"/>
      <c r="I228" s="289"/>
      <c r="J228" s="289"/>
      <c r="K228" s="307"/>
      <c r="L228" s="289"/>
      <c r="M228" s="308"/>
      <c r="N228" s="305"/>
      <c r="O228" s="305"/>
      <c r="P228" s="305"/>
      <c r="Q228" s="305"/>
      <c r="R228" s="305"/>
      <c r="S228" s="305"/>
      <c r="T228" s="305"/>
      <c r="U228" s="305"/>
      <c r="V228" s="305"/>
      <c r="W228" s="305"/>
      <c r="X228" s="305"/>
      <c r="Y228" s="305"/>
      <c r="Z228" s="305"/>
      <c r="AA228" s="306"/>
      <c r="AB228" s="306"/>
      <c r="AC228" s="306"/>
      <c r="AD228" s="306"/>
      <c r="AE228" s="306"/>
      <c r="AF228" s="306"/>
      <c r="AG228" s="306"/>
      <c r="AH228" s="306"/>
      <c r="AI228" s="306"/>
      <c r="AJ228" s="306"/>
    </row>
    <row r="229" spans="1:36" s="22" customFormat="1" x14ac:dyDescent="0.2">
      <c r="A229" s="7"/>
      <c r="B229" s="24"/>
      <c r="C229" s="11" t="s">
        <v>470</v>
      </c>
      <c r="D229" s="72"/>
      <c r="E229" s="289"/>
      <c r="F229" s="289"/>
      <c r="G229" s="289"/>
      <c r="H229" s="289"/>
      <c r="I229" s="289"/>
      <c r="J229" s="289"/>
      <c r="K229" s="307"/>
      <c r="L229" s="289"/>
      <c r="M229" s="308"/>
      <c r="N229" s="305"/>
      <c r="O229" s="305"/>
      <c r="P229" s="305"/>
      <c r="Q229" s="305"/>
      <c r="R229" s="305"/>
      <c r="S229" s="305"/>
      <c r="T229" s="305"/>
      <c r="U229" s="305"/>
      <c r="V229" s="305"/>
      <c r="W229" s="305"/>
      <c r="X229" s="305"/>
      <c r="Y229" s="305"/>
      <c r="Z229" s="305"/>
      <c r="AA229" s="306"/>
      <c r="AB229" s="306"/>
      <c r="AC229" s="306"/>
      <c r="AD229" s="306"/>
      <c r="AE229" s="306"/>
      <c r="AF229" s="306"/>
      <c r="AG229" s="306"/>
      <c r="AH229" s="306"/>
      <c r="AI229" s="306"/>
      <c r="AJ229" s="306"/>
    </row>
    <row r="230" spans="1:36" s="22" customFormat="1" x14ac:dyDescent="0.2">
      <c r="A230" s="7"/>
      <c r="B230" s="24" t="s">
        <v>15</v>
      </c>
      <c r="C230" s="14" t="s">
        <v>471</v>
      </c>
      <c r="D230" s="72"/>
      <c r="E230" s="289"/>
      <c r="F230" s="289"/>
      <c r="G230" s="289"/>
      <c r="H230" s="289"/>
      <c r="I230" s="289"/>
      <c r="J230" s="289"/>
      <c r="K230" s="307"/>
      <c r="L230" s="289"/>
      <c r="M230" s="308"/>
      <c r="N230" s="305"/>
      <c r="O230" s="305"/>
      <c r="P230" s="305"/>
      <c r="Q230" s="305"/>
      <c r="R230" s="305"/>
      <c r="S230" s="305"/>
      <c r="T230" s="305"/>
      <c r="U230" s="305"/>
      <c r="V230" s="305"/>
      <c r="W230" s="305"/>
      <c r="X230" s="305"/>
      <c r="Y230" s="305"/>
      <c r="Z230" s="305"/>
      <c r="AA230" s="306"/>
      <c r="AB230" s="306"/>
      <c r="AC230" s="306"/>
      <c r="AD230" s="306"/>
      <c r="AE230" s="306"/>
      <c r="AF230" s="306"/>
      <c r="AG230" s="306"/>
      <c r="AH230" s="306"/>
      <c r="AI230" s="306"/>
      <c r="AJ230" s="306"/>
    </row>
    <row r="231" spans="1:36" s="22" customFormat="1" x14ac:dyDescent="0.2">
      <c r="A231" s="7"/>
      <c r="B231" s="24"/>
      <c r="C231" s="14" t="s">
        <v>472</v>
      </c>
      <c r="D231" s="72"/>
      <c r="E231" s="289"/>
      <c r="F231" s="289"/>
      <c r="G231" s="289"/>
      <c r="H231" s="289"/>
      <c r="I231" s="289"/>
      <c r="J231" s="289"/>
      <c r="K231" s="307"/>
      <c r="L231" s="289"/>
      <c r="M231" s="308"/>
      <c r="N231" s="305"/>
      <c r="O231" s="305"/>
      <c r="P231" s="305"/>
      <c r="Q231" s="305"/>
      <c r="R231" s="305"/>
      <c r="S231" s="305"/>
      <c r="T231" s="305"/>
      <c r="U231" s="305"/>
      <c r="V231" s="305"/>
      <c r="W231" s="305"/>
      <c r="X231" s="305"/>
      <c r="Y231" s="305"/>
      <c r="Z231" s="305"/>
      <c r="AA231" s="306"/>
      <c r="AB231" s="306"/>
      <c r="AC231" s="306"/>
      <c r="AD231" s="306"/>
      <c r="AE231" s="306"/>
      <c r="AF231" s="306"/>
      <c r="AG231" s="306"/>
      <c r="AH231" s="306"/>
      <c r="AI231" s="306"/>
      <c r="AJ231" s="306"/>
    </row>
    <row r="232" spans="1:36" s="22" customFormat="1" x14ac:dyDescent="0.2">
      <c r="A232" s="7"/>
      <c r="B232" s="24" t="s">
        <v>16</v>
      </c>
      <c r="C232" s="14" t="s">
        <v>473</v>
      </c>
      <c r="D232" s="72"/>
      <c r="E232" s="289"/>
      <c r="F232" s="289"/>
      <c r="G232" s="289"/>
      <c r="H232" s="289"/>
      <c r="I232" s="289"/>
      <c r="J232" s="289"/>
      <c r="K232" s="307"/>
      <c r="L232" s="289"/>
      <c r="M232" s="308"/>
      <c r="N232" s="305"/>
      <c r="O232" s="305"/>
      <c r="P232" s="305"/>
      <c r="Q232" s="305"/>
      <c r="R232" s="305"/>
      <c r="S232" s="305"/>
      <c r="T232" s="305"/>
      <c r="U232" s="305"/>
      <c r="V232" s="305"/>
      <c r="W232" s="305"/>
      <c r="X232" s="305"/>
      <c r="Y232" s="305"/>
      <c r="Z232" s="305"/>
      <c r="AA232" s="306"/>
      <c r="AB232" s="306"/>
      <c r="AC232" s="306"/>
      <c r="AD232" s="306"/>
      <c r="AE232" s="306"/>
      <c r="AF232" s="306"/>
      <c r="AG232" s="306"/>
      <c r="AH232" s="306"/>
      <c r="AI232" s="306"/>
      <c r="AJ232" s="306"/>
    </row>
    <row r="233" spans="1:36" s="22" customFormat="1" x14ac:dyDescent="0.2">
      <c r="A233" s="7"/>
      <c r="B233" s="24"/>
      <c r="C233" s="14" t="s">
        <v>474</v>
      </c>
      <c r="D233" s="72"/>
      <c r="E233" s="289"/>
      <c r="F233" s="289"/>
      <c r="G233" s="289"/>
      <c r="H233" s="289"/>
      <c r="I233" s="289"/>
      <c r="J233" s="289"/>
      <c r="K233" s="307"/>
      <c r="L233" s="289"/>
      <c r="M233" s="308"/>
      <c r="N233" s="305"/>
      <c r="O233" s="305"/>
      <c r="P233" s="305"/>
      <c r="Q233" s="305"/>
      <c r="R233" s="305"/>
      <c r="S233" s="305"/>
      <c r="T233" s="305"/>
      <c r="U233" s="305"/>
      <c r="V233" s="305"/>
      <c r="W233" s="305"/>
      <c r="X233" s="305"/>
      <c r="Y233" s="305"/>
      <c r="Z233" s="305"/>
      <c r="AA233" s="306"/>
      <c r="AB233" s="306"/>
      <c r="AC233" s="306"/>
      <c r="AD233" s="306"/>
      <c r="AE233" s="306"/>
      <c r="AF233" s="306"/>
      <c r="AG233" s="306"/>
      <c r="AH233" s="306"/>
      <c r="AI233" s="306"/>
      <c r="AJ233" s="306"/>
    </row>
    <row r="234" spans="1:36" s="22" customFormat="1" x14ac:dyDescent="0.2">
      <c r="A234" s="7"/>
      <c r="B234" s="24"/>
      <c r="C234" s="14" t="s">
        <v>470</v>
      </c>
      <c r="D234" s="72"/>
      <c r="E234" s="289"/>
      <c r="F234" s="289"/>
      <c r="G234" s="289"/>
      <c r="H234" s="289"/>
      <c r="I234" s="289"/>
      <c r="J234" s="289"/>
      <c r="K234" s="307"/>
      <c r="L234" s="289"/>
      <c r="M234" s="308"/>
      <c r="N234" s="305"/>
      <c r="O234" s="305"/>
      <c r="P234" s="305"/>
      <c r="Q234" s="305"/>
      <c r="R234" s="305"/>
      <c r="S234" s="305"/>
      <c r="T234" s="305"/>
      <c r="U234" s="305"/>
      <c r="V234" s="305"/>
      <c r="W234" s="305"/>
      <c r="X234" s="305"/>
      <c r="Y234" s="305"/>
      <c r="Z234" s="305"/>
      <c r="AA234" s="306"/>
      <c r="AB234" s="306"/>
      <c r="AC234" s="306"/>
      <c r="AD234" s="306"/>
      <c r="AE234" s="306"/>
      <c r="AF234" s="306"/>
      <c r="AG234" s="306"/>
      <c r="AH234" s="306"/>
      <c r="AI234" s="306"/>
      <c r="AJ234" s="306"/>
    </row>
    <row r="235" spans="1:36" s="22" customFormat="1" x14ac:dyDescent="0.2">
      <c r="A235" s="7"/>
      <c r="B235" s="24"/>
      <c r="C235" s="14" t="s">
        <v>475</v>
      </c>
      <c r="D235" s="72"/>
      <c r="E235" s="289"/>
      <c r="F235" s="289"/>
      <c r="G235" s="289"/>
      <c r="H235" s="289"/>
      <c r="I235" s="289"/>
      <c r="J235" s="289"/>
      <c r="K235" s="307"/>
      <c r="L235" s="289"/>
      <c r="M235" s="305"/>
      <c r="N235" s="305"/>
      <c r="O235" s="305"/>
      <c r="P235" s="305"/>
      <c r="Q235" s="305"/>
      <c r="R235" s="305"/>
      <c r="S235" s="305"/>
      <c r="T235" s="305"/>
      <c r="U235" s="305"/>
      <c r="V235" s="305"/>
      <c r="W235" s="305"/>
      <c r="X235" s="305"/>
      <c r="Y235" s="305"/>
      <c r="Z235" s="305"/>
      <c r="AA235" s="306"/>
      <c r="AB235" s="306"/>
      <c r="AC235" s="306"/>
      <c r="AD235" s="306"/>
      <c r="AE235" s="306"/>
      <c r="AF235" s="306"/>
      <c r="AG235" s="306"/>
      <c r="AH235" s="306"/>
      <c r="AI235" s="306"/>
      <c r="AJ235" s="306"/>
    </row>
    <row r="236" spans="1:36" s="22" customFormat="1" x14ac:dyDescent="0.2">
      <c r="A236" s="7"/>
      <c r="B236" s="25" t="s">
        <v>17</v>
      </c>
      <c r="C236" s="12" t="s">
        <v>338</v>
      </c>
      <c r="D236" s="76"/>
      <c r="E236" s="309"/>
      <c r="F236" s="309"/>
      <c r="G236" s="309"/>
      <c r="H236" s="309"/>
      <c r="I236" s="309"/>
      <c r="J236" s="309"/>
      <c r="K236" s="310"/>
      <c r="L236" s="289"/>
      <c r="M236" s="305"/>
      <c r="N236" s="305"/>
      <c r="O236" s="305"/>
      <c r="P236" s="305"/>
      <c r="Q236" s="305"/>
      <c r="R236" s="305"/>
      <c r="S236" s="305"/>
      <c r="T236" s="305"/>
      <c r="U236" s="305"/>
      <c r="V236" s="305"/>
      <c r="W236" s="305"/>
      <c r="X236" s="305"/>
      <c r="Y236" s="305"/>
      <c r="Z236" s="305"/>
      <c r="AA236" s="306"/>
      <c r="AB236" s="306"/>
      <c r="AC236" s="306"/>
      <c r="AD236" s="306"/>
      <c r="AE236" s="306"/>
      <c r="AF236" s="306"/>
      <c r="AG236" s="306"/>
      <c r="AH236" s="306"/>
      <c r="AI236" s="306"/>
      <c r="AJ236" s="306"/>
    </row>
    <row r="237" spans="1:36" x14ac:dyDescent="0.2">
      <c r="L237" s="289"/>
    </row>
  </sheetData>
  <mergeCells count="168">
    <mergeCell ref="A50:A51"/>
    <mergeCell ref="A52:A53"/>
    <mergeCell ref="B199:D199"/>
    <mergeCell ref="B200:D200"/>
    <mergeCell ref="A199:A200"/>
    <mergeCell ref="A201:A202"/>
    <mergeCell ref="C172:C182"/>
    <mergeCell ref="C161:C171"/>
    <mergeCell ref="C150:C160"/>
    <mergeCell ref="C139:C149"/>
    <mergeCell ref="C128:C138"/>
    <mergeCell ref="C117:C127"/>
    <mergeCell ref="C84:C94"/>
    <mergeCell ref="B84:B94"/>
    <mergeCell ref="B95:B105"/>
    <mergeCell ref="B106:B116"/>
    <mergeCell ref="B117:B127"/>
    <mergeCell ref="B128:B138"/>
    <mergeCell ref="B139:B149"/>
    <mergeCell ref="B150:B160"/>
    <mergeCell ref="B161:B171"/>
    <mergeCell ref="B61:D61"/>
    <mergeCell ref="B56:B60"/>
    <mergeCell ref="C183:D183"/>
    <mergeCell ref="AK186:AK196"/>
    <mergeCell ref="B201:D201"/>
    <mergeCell ref="B202:D202"/>
    <mergeCell ref="B203:D203"/>
    <mergeCell ref="B197:D197"/>
    <mergeCell ref="B198:D198"/>
    <mergeCell ref="C188:D188"/>
    <mergeCell ref="C189:D189"/>
    <mergeCell ref="C190:D190"/>
    <mergeCell ref="C191:D191"/>
    <mergeCell ref="C192:D192"/>
    <mergeCell ref="C193:D193"/>
    <mergeCell ref="C186:D186"/>
    <mergeCell ref="C187:D187"/>
    <mergeCell ref="B186:B196"/>
    <mergeCell ref="C194:D194"/>
    <mergeCell ref="C195:D195"/>
    <mergeCell ref="C196:D196"/>
    <mergeCell ref="AK199:AK200"/>
    <mergeCell ref="AK201:AK202"/>
    <mergeCell ref="F7:AJ7"/>
    <mergeCell ref="F12:AJ12"/>
    <mergeCell ref="AK62:AK182"/>
    <mergeCell ref="AA9:AA11"/>
    <mergeCell ref="AB9:AB11"/>
    <mergeCell ref="AC9:AC11"/>
    <mergeCell ref="AD9:AD11"/>
    <mergeCell ref="AE9:AE11"/>
    <mergeCell ref="AF9:AF11"/>
    <mergeCell ref="AG9:AG11"/>
    <mergeCell ref="AH9:AH11"/>
    <mergeCell ref="AI9:AI11"/>
    <mergeCell ref="T10:T11"/>
    <mergeCell ref="U10:U11"/>
    <mergeCell ref="V10:V11"/>
    <mergeCell ref="W10:W11"/>
    <mergeCell ref="N10:N11"/>
    <mergeCell ref="O10:O11"/>
    <mergeCell ref="P10:P11"/>
    <mergeCell ref="M59:M60"/>
    <mergeCell ref="F57:Z57"/>
    <mergeCell ref="F58:J58"/>
    <mergeCell ref="K58:M58"/>
    <mergeCell ref="O58:R58"/>
    <mergeCell ref="AK183:AK185"/>
    <mergeCell ref="F56:AJ56"/>
    <mergeCell ref="AA57:AJ57"/>
    <mergeCell ref="AA58:AA60"/>
    <mergeCell ref="AB58:AB60"/>
    <mergeCell ref="AC58:AC60"/>
    <mergeCell ref="AD58:AD60"/>
    <mergeCell ref="AE58:AE60"/>
    <mergeCell ref="AF58:AF60"/>
    <mergeCell ref="AG58:AG60"/>
    <mergeCell ref="AH58:AH60"/>
    <mergeCell ref="AI58:AI60"/>
    <mergeCell ref="AJ58:AJ60"/>
    <mergeCell ref="AK56:AK60"/>
    <mergeCell ref="W59:W60"/>
    <mergeCell ref="V59:V60"/>
    <mergeCell ref="F61:AJ61"/>
    <mergeCell ref="Y59:Y60"/>
    <mergeCell ref="Z59:Z60"/>
    <mergeCell ref="Q59:Q60"/>
    <mergeCell ref="R59:R60"/>
    <mergeCell ref="S59:S60"/>
    <mergeCell ref="T59:T60"/>
    <mergeCell ref="U59:U60"/>
    <mergeCell ref="B183:B185"/>
    <mergeCell ref="C185:D185"/>
    <mergeCell ref="C184:D184"/>
    <mergeCell ref="B172:B182"/>
    <mergeCell ref="C56:D60"/>
    <mergeCell ref="B7:B11"/>
    <mergeCell ref="C7:C11"/>
    <mergeCell ref="D7:D11"/>
    <mergeCell ref="B23:B24"/>
    <mergeCell ref="B25:B26"/>
    <mergeCell ref="B27:B28"/>
    <mergeCell ref="B29:B30"/>
    <mergeCell ref="B33:B34"/>
    <mergeCell ref="B35:B37"/>
    <mergeCell ref="B31:B32"/>
    <mergeCell ref="B62:B72"/>
    <mergeCell ref="C62:C72"/>
    <mergeCell ref="B73:B83"/>
    <mergeCell ref="C73:C83"/>
    <mergeCell ref="C106:C116"/>
    <mergeCell ref="C95:C105"/>
    <mergeCell ref="E56:E60"/>
    <mergeCell ref="B52:C52"/>
    <mergeCell ref="B15:B16"/>
    <mergeCell ref="B12:C12"/>
    <mergeCell ref="B21:B22"/>
    <mergeCell ref="B53:C53"/>
    <mergeCell ref="B38:C38"/>
    <mergeCell ref="B39:C39"/>
    <mergeCell ref="B40:C40"/>
    <mergeCell ref="B41:C41"/>
    <mergeCell ref="B42:C42"/>
    <mergeCell ref="B43:C43"/>
    <mergeCell ref="B44:C44"/>
    <mergeCell ref="B45:C45"/>
    <mergeCell ref="B46:C46"/>
    <mergeCell ref="B47:C47"/>
    <mergeCell ref="B48:C48"/>
    <mergeCell ref="B50:C50"/>
    <mergeCell ref="B51:C51"/>
    <mergeCell ref="B17:B18"/>
    <mergeCell ref="N59:N60"/>
    <mergeCell ref="O59:O60"/>
    <mergeCell ref="P59:P60"/>
    <mergeCell ref="T58:V58"/>
    <mergeCell ref="X58:Y58"/>
    <mergeCell ref="F59:G59"/>
    <mergeCell ref="H59:I59"/>
    <mergeCell ref="J59:J60"/>
    <mergeCell ref="K59:K60"/>
    <mergeCell ref="L59:L60"/>
    <mergeCell ref="X59:X60"/>
    <mergeCell ref="AG1:AJ1"/>
    <mergeCell ref="F9:J9"/>
    <mergeCell ref="B13:B14"/>
    <mergeCell ref="X1:AA1"/>
    <mergeCell ref="T9:V9"/>
    <mergeCell ref="F8:Z8"/>
    <mergeCell ref="Z10:Z11"/>
    <mergeCell ref="X10:X11"/>
    <mergeCell ref="Y10:Y11"/>
    <mergeCell ref="K9:M9"/>
    <mergeCell ref="O9:R9"/>
    <mergeCell ref="Q10:Q11"/>
    <mergeCell ref="R10:R11"/>
    <mergeCell ref="S10:S11"/>
    <mergeCell ref="X9:Y9"/>
    <mergeCell ref="F10:G10"/>
    <mergeCell ref="H10:I10"/>
    <mergeCell ref="J10:J11"/>
    <mergeCell ref="K10:K11"/>
    <mergeCell ref="L10:L11"/>
    <mergeCell ref="M10:M11"/>
    <mergeCell ref="E7:E11"/>
    <mergeCell ref="AJ9:AJ11"/>
    <mergeCell ref="AA8:AJ8"/>
  </mergeCells>
  <pageMargins left="0.7" right="0.7" top="0.75" bottom="0.75" header="0.3" footer="0.3"/>
  <pageSetup scale="2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053D6-6597-49B9-9FBA-CD811B883A44}">
  <sheetPr>
    <tabColor theme="0" tint="-0.499984740745262"/>
  </sheetPr>
  <dimension ref="B1:BU647"/>
  <sheetViews>
    <sheetView zoomScale="85" zoomScaleNormal="85" workbookViewId="0">
      <selection activeCell="E26" sqref="E26"/>
    </sheetView>
  </sheetViews>
  <sheetFormatPr defaultColWidth="9.140625" defaultRowHeight="12.75" x14ac:dyDescent="0.2"/>
  <cols>
    <col min="1" max="1" width="4.28515625" style="536" customWidth="1"/>
    <col min="2" max="2" width="9.140625" style="536"/>
    <col min="3" max="3" width="35.85546875" style="536" customWidth="1"/>
    <col min="4" max="5" width="22.7109375" style="536" customWidth="1"/>
    <col min="6" max="6" width="16.85546875" style="536" customWidth="1"/>
    <col min="7" max="7" width="12.28515625" style="536" customWidth="1"/>
    <col min="8" max="10" width="14.7109375" style="531" customWidth="1"/>
    <col min="11" max="11" width="11.7109375" style="531" customWidth="1"/>
    <col min="12" max="12" width="12.42578125" style="531" customWidth="1"/>
    <col min="13" max="13" width="13.28515625" style="531" customWidth="1"/>
    <col min="14" max="19" width="13.85546875" style="536" customWidth="1"/>
    <col min="20" max="25" width="13.85546875" style="531" customWidth="1"/>
    <col min="26" max="39" width="12" style="531" customWidth="1"/>
    <col min="40" max="43" width="13.85546875" style="531" customWidth="1"/>
    <col min="44" max="45" width="13.85546875" style="536" customWidth="1"/>
    <col min="46" max="51" width="13.85546875" style="531" customWidth="1"/>
    <col min="52" max="52" width="11.7109375" style="673" customWidth="1"/>
    <col min="53" max="72" width="10.7109375" style="531" customWidth="1"/>
    <col min="73" max="73" width="9.140625" style="531"/>
    <col min="74" max="16384" width="9.140625" style="536"/>
  </cols>
  <sheetData>
    <row r="1" spans="2:73" ht="30.75" customHeight="1" x14ac:dyDescent="0.2">
      <c r="B1" s="531"/>
      <c r="C1" s="531"/>
      <c r="D1" s="531"/>
      <c r="E1" s="531"/>
      <c r="F1" s="532"/>
      <c r="G1" s="533"/>
      <c r="H1" s="534"/>
      <c r="I1" s="534"/>
      <c r="J1" s="532"/>
      <c r="K1" s="532"/>
      <c r="L1" s="532"/>
      <c r="M1" s="532"/>
      <c r="N1" s="535">
        <f t="shared" ref="N1:AY1" si="0">+SUM(N11:N638)</f>
        <v>15181328.219999995</v>
      </c>
      <c r="O1" s="535">
        <f t="shared" si="0"/>
        <v>6295933.0599999996</v>
      </c>
      <c r="P1" s="535">
        <f t="shared" si="0"/>
        <v>0</v>
      </c>
      <c r="Q1" s="535">
        <f t="shared" si="0"/>
        <v>0</v>
      </c>
      <c r="R1" s="535">
        <f t="shared" si="0"/>
        <v>3668791.0603143345</v>
      </c>
      <c r="S1" s="535">
        <f t="shared" si="0"/>
        <v>0</v>
      </c>
      <c r="T1" s="535">
        <f t="shared" si="0"/>
        <v>5216604.0996856662</v>
      </c>
      <c r="U1" s="535">
        <f t="shared" si="0"/>
        <v>4373647.4232198</v>
      </c>
      <c r="V1" s="535">
        <f t="shared" si="0"/>
        <v>0</v>
      </c>
      <c r="W1" s="535">
        <f t="shared" si="0"/>
        <v>842956.67646586325</v>
      </c>
      <c r="X1" s="535">
        <f t="shared" si="0"/>
        <v>252142.43491245122</v>
      </c>
      <c r="Y1" s="535">
        <f t="shared" si="0"/>
        <v>590814.24155341228</v>
      </c>
      <c r="Z1" s="535">
        <f t="shared" si="0"/>
        <v>652992.37</v>
      </c>
      <c r="AA1" s="535">
        <f t="shared" si="0"/>
        <v>103556.52</v>
      </c>
      <c r="AB1" s="535">
        <f t="shared" si="0"/>
        <v>0</v>
      </c>
      <c r="AC1" s="535">
        <f t="shared" si="0"/>
        <v>0</v>
      </c>
      <c r="AD1" s="535">
        <f t="shared" si="0"/>
        <v>-129474.46</v>
      </c>
      <c r="AE1" s="535">
        <f t="shared" si="0"/>
        <v>0</v>
      </c>
      <c r="AF1" s="535">
        <f t="shared" si="0"/>
        <v>678910.31</v>
      </c>
      <c r="AG1" s="535">
        <f t="shared" si="0"/>
        <v>708441.4</v>
      </c>
      <c r="AH1" s="535">
        <f t="shared" si="0"/>
        <v>0</v>
      </c>
      <c r="AI1" s="535">
        <f t="shared" si="0"/>
        <v>32910.786553126782</v>
      </c>
      <c r="AJ1" s="535">
        <f t="shared" si="0"/>
        <v>387211.54058527807</v>
      </c>
      <c r="AK1" s="535">
        <f t="shared" si="0"/>
        <v>-29531.090000000007</v>
      </c>
      <c r="AL1" s="535">
        <f t="shared" si="0"/>
        <v>-15014.099391800741</v>
      </c>
      <c r="AM1" s="535">
        <f t="shared" si="0"/>
        <v>-14516.990608199259</v>
      </c>
      <c r="AN1" s="535">
        <f t="shared" si="0"/>
        <v>15834320.589999996</v>
      </c>
      <c r="AO1" s="535">
        <f t="shared" si="0"/>
        <v>6399489.5799999991</v>
      </c>
      <c r="AP1" s="535">
        <f t="shared" si="0"/>
        <v>0</v>
      </c>
      <c r="AQ1" s="535">
        <f t="shared" si="0"/>
        <v>0</v>
      </c>
      <c r="AR1" s="535">
        <f t="shared" si="0"/>
        <v>3539316.6003143345</v>
      </c>
      <c r="AS1" s="535">
        <f t="shared" si="0"/>
        <v>0</v>
      </c>
      <c r="AT1" s="535">
        <f t="shared" si="0"/>
        <v>5895514.4096856667</v>
      </c>
      <c r="AU1" s="535">
        <f t="shared" si="0"/>
        <v>5082088.8232198013</v>
      </c>
      <c r="AV1" s="535">
        <f t="shared" si="0"/>
        <v>0</v>
      </c>
      <c r="AW1" s="535">
        <f t="shared" si="0"/>
        <v>813425.58646586339</v>
      </c>
      <c r="AX1" s="535">
        <f t="shared" si="0"/>
        <v>237128.33552065038</v>
      </c>
      <c r="AY1" s="535">
        <f t="shared" si="0"/>
        <v>576297.25094521337</v>
      </c>
      <c r="AZ1" s="535">
        <f>+AY1-SUM(BA1:BT1)</f>
        <v>0</v>
      </c>
      <c r="BA1" s="535">
        <f t="shared" ref="BA1:BT1" si="1">+SUM(BA11:BA638)</f>
        <v>51753.444891576932</v>
      </c>
      <c r="BB1" s="535">
        <f t="shared" si="1"/>
        <v>0</v>
      </c>
      <c r="BC1" s="535">
        <f t="shared" si="1"/>
        <v>0</v>
      </c>
      <c r="BD1" s="535">
        <f t="shared" si="1"/>
        <v>0</v>
      </c>
      <c r="BE1" s="535">
        <f t="shared" si="1"/>
        <v>18527.664048673658</v>
      </c>
      <c r="BF1" s="535">
        <f t="shared" si="1"/>
        <v>0</v>
      </c>
      <c r="BG1" s="535">
        <f t="shared" si="1"/>
        <v>0</v>
      </c>
      <c r="BH1" s="535">
        <f t="shared" si="1"/>
        <v>5.6706017765894785</v>
      </c>
      <c r="BI1" s="535">
        <f t="shared" si="1"/>
        <v>0</v>
      </c>
      <c r="BJ1" s="535">
        <f t="shared" si="1"/>
        <v>0</v>
      </c>
      <c r="BK1" s="535">
        <f t="shared" si="1"/>
        <v>0</v>
      </c>
      <c r="BL1" s="535">
        <f t="shared" si="1"/>
        <v>0</v>
      </c>
      <c r="BM1" s="535">
        <f t="shared" si="1"/>
        <v>1703.6740903576529</v>
      </c>
      <c r="BN1" s="535">
        <f t="shared" si="1"/>
        <v>0</v>
      </c>
      <c r="BO1" s="535">
        <f t="shared" si="1"/>
        <v>0</v>
      </c>
      <c r="BP1" s="535">
        <f t="shared" si="1"/>
        <v>431027.04560519691</v>
      </c>
      <c r="BQ1" s="535">
        <f t="shared" si="1"/>
        <v>0</v>
      </c>
      <c r="BR1" s="535">
        <f t="shared" si="1"/>
        <v>0</v>
      </c>
      <c r="BS1" s="535">
        <f t="shared" si="1"/>
        <v>73279.751707631556</v>
      </c>
      <c r="BT1" s="535">
        <f t="shared" si="1"/>
        <v>0</v>
      </c>
      <c r="BU1" s="535">
        <f>SUM(BU11:BU638)</f>
        <v>0</v>
      </c>
    </row>
    <row r="2" spans="2:73" x14ac:dyDescent="0.2">
      <c r="B2" s="537" t="s">
        <v>1448</v>
      </c>
      <c r="C2" s="537"/>
      <c r="D2" s="537"/>
      <c r="E2" s="537"/>
      <c r="F2" s="538"/>
      <c r="G2" s="539"/>
      <c r="H2" s="540"/>
      <c r="I2" s="538"/>
      <c r="J2" s="538"/>
      <c r="K2" s="538"/>
      <c r="L2" s="538"/>
      <c r="M2" s="538"/>
      <c r="N2" s="539"/>
      <c r="O2" s="539"/>
      <c r="P2" s="539"/>
      <c r="Q2" s="541"/>
      <c r="R2" s="541"/>
      <c r="S2" s="541"/>
      <c r="T2" s="542"/>
      <c r="U2" s="542"/>
      <c r="V2" s="532"/>
      <c r="W2" s="542"/>
      <c r="X2" s="542"/>
      <c r="Y2" s="542"/>
      <c r="Z2" s="542"/>
      <c r="AA2" s="542"/>
      <c r="AB2" s="542"/>
      <c r="AC2" s="542"/>
      <c r="AD2" s="542"/>
      <c r="AE2" s="542"/>
      <c r="AF2" s="542"/>
      <c r="AG2" s="542"/>
      <c r="AH2" s="542"/>
      <c r="AI2" s="542"/>
      <c r="AJ2" s="542"/>
      <c r="AK2" s="542"/>
      <c r="AL2" s="542"/>
      <c r="AM2" s="542"/>
      <c r="AN2" s="538"/>
      <c r="AO2" s="538"/>
      <c r="AP2" s="538"/>
      <c r="AQ2" s="542"/>
      <c r="AR2" s="541"/>
      <c r="AS2" s="541"/>
      <c r="AT2" s="542"/>
      <c r="AU2" s="542"/>
      <c r="AV2" s="532"/>
      <c r="AW2" s="542"/>
      <c r="AX2" s="542"/>
      <c r="AY2" s="542"/>
      <c r="AZ2" s="543"/>
      <c r="BA2" s="544" t="s">
        <v>1449</v>
      </c>
      <c r="BB2" s="545"/>
      <c r="BC2" s="545"/>
      <c r="BD2" s="545"/>
      <c r="BE2" s="546"/>
      <c r="BF2" s="546"/>
      <c r="BG2" s="546"/>
      <c r="BH2" s="546"/>
      <c r="BI2" s="546"/>
      <c r="BJ2" s="546"/>
      <c r="BK2" s="546"/>
      <c r="BL2" s="546"/>
      <c r="BM2" s="546"/>
      <c r="BN2" s="546"/>
      <c r="BO2" s="546"/>
      <c r="BP2" s="546"/>
      <c r="BQ2" s="542"/>
      <c r="BR2" s="542"/>
      <c r="BS2" s="542"/>
      <c r="BT2" s="542"/>
    </row>
    <row r="3" spans="2:73" ht="13.5" thickBot="1" x14ac:dyDescent="0.25">
      <c r="B3" s="545"/>
      <c r="C3" s="545"/>
      <c r="D3" s="545"/>
      <c r="E3" s="545"/>
      <c r="F3" s="545"/>
      <c r="G3" s="547"/>
      <c r="H3" s="545"/>
      <c r="I3" s="545"/>
      <c r="J3" s="545"/>
      <c r="K3" s="545"/>
      <c r="L3" s="545"/>
      <c r="M3" s="545"/>
      <c r="N3" s="547"/>
      <c r="O3" s="547"/>
      <c r="P3" s="547"/>
      <c r="Q3" s="547"/>
      <c r="R3" s="547"/>
      <c r="S3" s="547"/>
      <c r="T3" s="545"/>
      <c r="U3" s="545"/>
      <c r="V3" s="545"/>
      <c r="W3" s="545"/>
      <c r="X3" s="545"/>
      <c r="Y3" s="545"/>
      <c r="Z3" s="545"/>
      <c r="AA3" s="545"/>
      <c r="AB3" s="545"/>
      <c r="AC3" s="545"/>
      <c r="AD3" s="545"/>
      <c r="AE3" s="545"/>
      <c r="AF3" s="545"/>
      <c r="AG3" s="545"/>
      <c r="AH3" s="545"/>
      <c r="AI3" s="545"/>
      <c r="AJ3" s="545"/>
      <c r="AK3" s="545"/>
      <c r="AL3" s="545"/>
      <c r="AM3" s="545"/>
      <c r="AN3" s="545"/>
      <c r="AO3" s="545"/>
      <c r="AP3" s="545"/>
      <c r="AQ3" s="545"/>
      <c r="AR3" s="547"/>
      <c r="AS3" s="547"/>
      <c r="AT3" s="545"/>
      <c r="AU3" s="545"/>
      <c r="AV3" s="545"/>
      <c r="AW3" s="545"/>
      <c r="AX3" s="545"/>
      <c r="AY3" s="545"/>
      <c r="AZ3" s="543"/>
      <c r="BA3" s="548" t="s">
        <v>788</v>
      </c>
      <c r="BB3" s="548" t="s">
        <v>789</v>
      </c>
      <c r="BC3" s="548" t="s">
        <v>790</v>
      </c>
      <c r="BD3" s="548" t="s">
        <v>791</v>
      </c>
      <c r="BE3" s="548" t="s">
        <v>792</v>
      </c>
      <c r="BF3" s="548" t="s">
        <v>793</v>
      </c>
      <c r="BG3" s="548" t="s">
        <v>794</v>
      </c>
      <c r="BH3" s="548" t="s">
        <v>795</v>
      </c>
      <c r="BI3" s="548" t="s">
        <v>796</v>
      </c>
      <c r="BJ3" s="548" t="s">
        <v>797</v>
      </c>
      <c r="BK3" s="548" t="s">
        <v>798</v>
      </c>
      <c r="BL3" s="548" t="s">
        <v>799</v>
      </c>
      <c r="BM3" s="548" t="s">
        <v>800</v>
      </c>
      <c r="BN3" s="548" t="s">
        <v>801</v>
      </c>
      <c r="BO3" s="548" t="s">
        <v>802</v>
      </c>
      <c r="BP3" s="548" t="s">
        <v>803</v>
      </c>
      <c r="BQ3" s="548" t="s">
        <v>804</v>
      </c>
      <c r="BR3" s="548" t="s">
        <v>805</v>
      </c>
      <c r="BS3" s="548" t="s">
        <v>806</v>
      </c>
      <c r="BT3" s="548" t="s">
        <v>807</v>
      </c>
    </row>
    <row r="4" spans="2:73" ht="14.25" customHeight="1" x14ac:dyDescent="0.2">
      <c r="B4" s="549"/>
      <c r="C4" s="550"/>
      <c r="D4" s="551"/>
      <c r="E4" s="551"/>
      <c r="F4" s="552" t="s">
        <v>1450</v>
      </c>
      <c r="G4" s="553" t="s">
        <v>1451</v>
      </c>
      <c r="H4" s="554" t="s">
        <v>1452</v>
      </c>
      <c r="I4" s="554" t="s">
        <v>1453</v>
      </c>
      <c r="J4" s="555" t="s">
        <v>1454</v>
      </c>
      <c r="K4" s="556" t="s">
        <v>1455</v>
      </c>
      <c r="L4" s="557" t="s">
        <v>1456</v>
      </c>
      <c r="M4" s="558" t="s">
        <v>1457</v>
      </c>
      <c r="N4" s="559" t="s">
        <v>1458</v>
      </c>
      <c r="O4" s="557"/>
      <c r="P4" s="557"/>
      <c r="Q4" s="557"/>
      <c r="R4" s="557"/>
      <c r="S4" s="557"/>
      <c r="T4" s="557"/>
      <c r="U4" s="557"/>
      <c r="V4" s="557"/>
      <c r="W4" s="557"/>
      <c r="X4" s="557"/>
      <c r="Y4" s="558"/>
      <c r="Z4" s="560" t="s">
        <v>1459</v>
      </c>
      <c r="AA4" s="561"/>
      <c r="AB4" s="561"/>
      <c r="AC4" s="561"/>
      <c r="AD4" s="561"/>
      <c r="AE4" s="561"/>
      <c r="AF4" s="561"/>
      <c r="AG4" s="561"/>
      <c r="AH4" s="561"/>
      <c r="AI4" s="561"/>
      <c r="AJ4" s="561"/>
      <c r="AK4" s="561"/>
      <c r="AL4" s="561"/>
      <c r="AM4" s="562"/>
      <c r="AN4" s="559" t="s">
        <v>1460</v>
      </c>
      <c r="AO4" s="557"/>
      <c r="AP4" s="557"/>
      <c r="AQ4" s="557"/>
      <c r="AR4" s="557"/>
      <c r="AS4" s="557"/>
      <c r="AT4" s="557"/>
      <c r="AU4" s="557"/>
      <c r="AV4" s="557"/>
      <c r="AW4" s="557"/>
      <c r="AX4" s="557"/>
      <c r="AY4" s="558"/>
      <c r="AZ4" s="543"/>
      <c r="BA4" s="563"/>
      <c r="BB4" s="564"/>
      <c r="BC4" s="564"/>
      <c r="BD4" s="564"/>
      <c r="BE4" s="564"/>
      <c r="BF4" s="564"/>
      <c r="BG4" s="564"/>
      <c r="BH4" s="564"/>
      <c r="BI4" s="564"/>
      <c r="BJ4" s="564"/>
      <c r="BK4" s="564" t="s">
        <v>1461</v>
      </c>
      <c r="BL4" s="564"/>
      <c r="BM4" s="564"/>
      <c r="BN4" s="564"/>
      <c r="BO4" s="564"/>
      <c r="BP4" s="564"/>
      <c r="BQ4" s="564"/>
      <c r="BR4" s="564"/>
      <c r="BS4" s="564"/>
      <c r="BT4" s="565"/>
    </row>
    <row r="5" spans="2:73" ht="12.75" customHeight="1" x14ac:dyDescent="0.2">
      <c r="B5" s="566"/>
      <c r="C5" s="567"/>
      <c r="D5" s="568"/>
      <c r="E5" s="568"/>
      <c r="F5" s="569"/>
      <c r="G5" s="570"/>
      <c r="H5" s="571"/>
      <c r="I5" s="571"/>
      <c r="J5" s="572"/>
      <c r="K5" s="573"/>
      <c r="L5" s="574"/>
      <c r="M5" s="575"/>
      <c r="N5" s="576" t="s">
        <v>1462</v>
      </c>
      <c r="O5" s="577" t="s">
        <v>1463</v>
      </c>
      <c r="P5" s="578"/>
      <c r="Q5" s="578"/>
      <c r="R5" s="578"/>
      <c r="S5" s="578"/>
      <c r="T5" s="573"/>
      <c r="U5" s="579" t="s">
        <v>1464</v>
      </c>
      <c r="V5" s="579" t="s">
        <v>1465</v>
      </c>
      <c r="W5" s="580" t="s">
        <v>1466</v>
      </c>
      <c r="X5" s="581"/>
      <c r="Y5" s="582"/>
      <c r="Z5" s="576" t="s">
        <v>1467</v>
      </c>
      <c r="AA5" s="577" t="s">
        <v>1468</v>
      </c>
      <c r="AB5" s="578"/>
      <c r="AC5" s="578"/>
      <c r="AD5" s="578"/>
      <c r="AE5" s="578"/>
      <c r="AF5" s="573"/>
      <c r="AG5" s="579" t="s">
        <v>1464</v>
      </c>
      <c r="AH5" s="579" t="s">
        <v>1465</v>
      </c>
      <c r="AI5" s="583" t="s">
        <v>1469</v>
      </c>
      <c r="AJ5" s="579" t="s">
        <v>1470</v>
      </c>
      <c r="AK5" s="580" t="s">
        <v>1466</v>
      </c>
      <c r="AL5" s="581"/>
      <c r="AM5" s="582"/>
      <c r="AN5" s="576" t="s">
        <v>1462</v>
      </c>
      <c r="AO5" s="577" t="s">
        <v>1463</v>
      </c>
      <c r="AP5" s="578"/>
      <c r="AQ5" s="578"/>
      <c r="AR5" s="578"/>
      <c r="AS5" s="578"/>
      <c r="AT5" s="573"/>
      <c r="AU5" s="579" t="s">
        <v>1464</v>
      </c>
      <c r="AV5" s="579" t="s">
        <v>1471</v>
      </c>
      <c r="AW5" s="580" t="s">
        <v>1466</v>
      </c>
      <c r="AX5" s="581"/>
      <c r="AY5" s="582"/>
      <c r="AZ5" s="543"/>
      <c r="BA5" s="584" t="s">
        <v>1472</v>
      </c>
      <c r="BB5" s="573"/>
      <c r="BC5" s="573"/>
      <c r="BD5" s="573"/>
      <c r="BE5" s="574" t="s">
        <v>1473</v>
      </c>
      <c r="BF5" s="574"/>
      <c r="BG5" s="574"/>
      <c r="BH5" s="574" t="s">
        <v>1474</v>
      </c>
      <c r="BI5" s="574" t="s">
        <v>1475</v>
      </c>
      <c r="BJ5" s="574"/>
      <c r="BK5" s="574"/>
      <c r="BL5" s="574" t="s">
        <v>1476</v>
      </c>
      <c r="BM5" s="574" t="s">
        <v>1477</v>
      </c>
      <c r="BN5" s="574"/>
      <c r="BO5" s="574" t="s">
        <v>1478</v>
      </c>
      <c r="BP5" s="574" t="s">
        <v>517</v>
      </c>
      <c r="BQ5" s="574" t="s">
        <v>1479</v>
      </c>
      <c r="BR5" s="577"/>
      <c r="BS5" s="577"/>
      <c r="BT5" s="575" t="s">
        <v>1480</v>
      </c>
    </row>
    <row r="6" spans="2:73" ht="12.75" customHeight="1" x14ac:dyDescent="0.2">
      <c r="B6" s="566"/>
      <c r="C6" s="567" t="s">
        <v>1481</v>
      </c>
      <c r="D6" s="568"/>
      <c r="E6" s="568"/>
      <c r="F6" s="569"/>
      <c r="G6" s="570"/>
      <c r="H6" s="571"/>
      <c r="I6" s="571"/>
      <c r="J6" s="572"/>
      <c r="K6" s="573"/>
      <c r="L6" s="574"/>
      <c r="M6" s="575"/>
      <c r="N6" s="585"/>
      <c r="O6" s="579" t="s">
        <v>1482</v>
      </c>
      <c r="P6" s="579" t="s">
        <v>1483</v>
      </c>
      <c r="Q6" s="579" t="s">
        <v>1484</v>
      </c>
      <c r="R6" s="579" t="s">
        <v>1485</v>
      </c>
      <c r="S6" s="579" t="s">
        <v>1486</v>
      </c>
      <c r="T6" s="579" t="s">
        <v>1487</v>
      </c>
      <c r="U6" s="571"/>
      <c r="V6" s="571"/>
      <c r="W6" s="579" t="s">
        <v>1488</v>
      </c>
      <c r="X6" s="579" t="s">
        <v>1489</v>
      </c>
      <c r="Y6" s="586" t="s">
        <v>1490</v>
      </c>
      <c r="Z6" s="585"/>
      <c r="AA6" s="579" t="s">
        <v>1482</v>
      </c>
      <c r="AB6" s="579" t="s">
        <v>1483</v>
      </c>
      <c r="AC6" s="579" t="s">
        <v>1484</v>
      </c>
      <c r="AD6" s="579" t="s">
        <v>1485</v>
      </c>
      <c r="AE6" s="579" t="s">
        <v>1486</v>
      </c>
      <c r="AF6" s="579" t="s">
        <v>1487</v>
      </c>
      <c r="AG6" s="571"/>
      <c r="AH6" s="571"/>
      <c r="AI6" s="570"/>
      <c r="AJ6" s="571"/>
      <c r="AK6" s="579" t="s">
        <v>1491</v>
      </c>
      <c r="AL6" s="579" t="s">
        <v>1492</v>
      </c>
      <c r="AM6" s="586" t="s">
        <v>1493</v>
      </c>
      <c r="AN6" s="585"/>
      <c r="AO6" s="579" t="s">
        <v>1482</v>
      </c>
      <c r="AP6" s="579" t="s">
        <v>1483</v>
      </c>
      <c r="AQ6" s="579" t="s">
        <v>1484</v>
      </c>
      <c r="AR6" s="579" t="s">
        <v>1485</v>
      </c>
      <c r="AS6" s="579" t="s">
        <v>1486</v>
      </c>
      <c r="AT6" s="579" t="s">
        <v>1487</v>
      </c>
      <c r="AU6" s="571"/>
      <c r="AV6" s="571"/>
      <c r="AW6" s="579" t="s">
        <v>1488</v>
      </c>
      <c r="AX6" s="579" t="s">
        <v>1489</v>
      </c>
      <c r="AY6" s="586" t="s">
        <v>1490</v>
      </c>
      <c r="AZ6" s="543"/>
      <c r="BA6" s="584"/>
      <c r="BB6" s="573"/>
      <c r="BC6" s="573"/>
      <c r="BD6" s="573"/>
      <c r="BE6" s="574"/>
      <c r="BF6" s="574"/>
      <c r="BG6" s="574"/>
      <c r="BH6" s="574"/>
      <c r="BI6" s="574"/>
      <c r="BJ6" s="574"/>
      <c r="BK6" s="574"/>
      <c r="BL6" s="574"/>
      <c r="BM6" s="574"/>
      <c r="BN6" s="574"/>
      <c r="BO6" s="574"/>
      <c r="BP6" s="574"/>
      <c r="BQ6" s="574"/>
      <c r="BR6" s="577"/>
      <c r="BS6" s="577"/>
      <c r="BT6" s="575"/>
    </row>
    <row r="7" spans="2:73" ht="12.75" customHeight="1" x14ac:dyDescent="0.2">
      <c r="B7" s="566"/>
      <c r="C7" s="567"/>
      <c r="D7" s="568"/>
      <c r="E7" s="568"/>
      <c r="F7" s="569"/>
      <c r="G7" s="570"/>
      <c r="H7" s="571"/>
      <c r="I7" s="571"/>
      <c r="J7" s="572"/>
      <c r="K7" s="587"/>
      <c r="L7" s="579"/>
      <c r="M7" s="586"/>
      <c r="N7" s="585"/>
      <c r="O7" s="571"/>
      <c r="P7" s="571"/>
      <c r="Q7" s="571"/>
      <c r="R7" s="571"/>
      <c r="S7" s="571"/>
      <c r="T7" s="571"/>
      <c r="U7" s="571"/>
      <c r="V7" s="571"/>
      <c r="W7" s="571"/>
      <c r="X7" s="571"/>
      <c r="Y7" s="572"/>
      <c r="Z7" s="585"/>
      <c r="AA7" s="571"/>
      <c r="AB7" s="571"/>
      <c r="AC7" s="571"/>
      <c r="AD7" s="571"/>
      <c r="AE7" s="571"/>
      <c r="AF7" s="571"/>
      <c r="AG7" s="571"/>
      <c r="AH7" s="571"/>
      <c r="AI7" s="570"/>
      <c r="AJ7" s="571"/>
      <c r="AK7" s="571"/>
      <c r="AL7" s="571"/>
      <c r="AM7" s="572"/>
      <c r="AN7" s="585"/>
      <c r="AO7" s="571"/>
      <c r="AP7" s="571"/>
      <c r="AQ7" s="571"/>
      <c r="AR7" s="571"/>
      <c r="AS7" s="571"/>
      <c r="AT7" s="571"/>
      <c r="AU7" s="571"/>
      <c r="AV7" s="571"/>
      <c r="AW7" s="571"/>
      <c r="AX7" s="571"/>
      <c r="AY7" s="572"/>
      <c r="AZ7" s="543"/>
      <c r="BA7" s="588" t="s">
        <v>1494</v>
      </c>
      <c r="BB7" s="587"/>
      <c r="BC7" s="589" t="s">
        <v>1495</v>
      </c>
      <c r="BD7" s="587"/>
      <c r="BE7" s="579" t="s">
        <v>1496</v>
      </c>
      <c r="BF7" s="579" t="s">
        <v>362</v>
      </c>
      <c r="BG7" s="579" t="s">
        <v>367</v>
      </c>
      <c r="BH7" s="579" t="s">
        <v>367</v>
      </c>
      <c r="BI7" s="579" t="s">
        <v>364</v>
      </c>
      <c r="BJ7" s="579" t="s">
        <v>1497</v>
      </c>
      <c r="BK7" s="579" t="s">
        <v>366</v>
      </c>
      <c r="BL7" s="579" t="s">
        <v>367</v>
      </c>
      <c r="BM7" s="579" t="s">
        <v>1498</v>
      </c>
      <c r="BN7" s="579" t="s">
        <v>369</v>
      </c>
      <c r="BO7" s="579" t="s">
        <v>367</v>
      </c>
      <c r="BP7" s="579" t="s">
        <v>1499</v>
      </c>
      <c r="BQ7" s="579" t="s">
        <v>367</v>
      </c>
      <c r="BR7" s="579" t="s">
        <v>367</v>
      </c>
      <c r="BS7" s="579" t="s">
        <v>367</v>
      </c>
      <c r="BT7" s="590" t="s">
        <v>367</v>
      </c>
    </row>
    <row r="8" spans="2:73" x14ac:dyDescent="0.2">
      <c r="B8" s="566"/>
      <c r="C8" s="567"/>
      <c r="D8" s="568"/>
      <c r="E8" s="568"/>
      <c r="F8" s="569"/>
      <c r="G8" s="570"/>
      <c r="H8" s="571"/>
      <c r="I8" s="571"/>
      <c r="J8" s="572"/>
      <c r="K8" s="587"/>
      <c r="L8" s="579"/>
      <c r="M8" s="586"/>
      <c r="N8" s="591"/>
      <c r="O8" s="592"/>
      <c r="P8" s="592"/>
      <c r="Q8" s="592"/>
      <c r="R8" s="592"/>
      <c r="S8" s="592"/>
      <c r="T8" s="592"/>
      <c r="U8" s="592"/>
      <c r="V8" s="592"/>
      <c r="W8" s="592"/>
      <c r="X8" s="592"/>
      <c r="Y8" s="593"/>
      <c r="Z8" s="591"/>
      <c r="AA8" s="592"/>
      <c r="AB8" s="592"/>
      <c r="AC8" s="592"/>
      <c r="AD8" s="592"/>
      <c r="AE8" s="592"/>
      <c r="AF8" s="592"/>
      <c r="AG8" s="592"/>
      <c r="AH8" s="592"/>
      <c r="AI8" s="594"/>
      <c r="AJ8" s="592"/>
      <c r="AK8" s="592"/>
      <c r="AL8" s="592"/>
      <c r="AM8" s="593"/>
      <c r="AN8" s="591"/>
      <c r="AO8" s="592"/>
      <c r="AP8" s="592"/>
      <c r="AQ8" s="592"/>
      <c r="AR8" s="592"/>
      <c r="AS8" s="592"/>
      <c r="AT8" s="592"/>
      <c r="AU8" s="592"/>
      <c r="AV8" s="592"/>
      <c r="AW8" s="592"/>
      <c r="AX8" s="592"/>
      <c r="AY8" s="593"/>
      <c r="AZ8" s="543"/>
      <c r="BA8" s="595"/>
      <c r="BB8" s="596"/>
      <c r="BC8" s="597"/>
      <c r="BD8" s="596"/>
      <c r="BE8" s="571"/>
      <c r="BF8" s="571"/>
      <c r="BG8" s="571"/>
      <c r="BH8" s="571"/>
      <c r="BI8" s="571"/>
      <c r="BJ8" s="571"/>
      <c r="BK8" s="571"/>
      <c r="BL8" s="571"/>
      <c r="BM8" s="571"/>
      <c r="BN8" s="571"/>
      <c r="BO8" s="571"/>
      <c r="BP8" s="571"/>
      <c r="BQ8" s="571"/>
      <c r="BR8" s="571"/>
      <c r="BS8" s="571"/>
      <c r="BT8" s="598"/>
    </row>
    <row r="9" spans="2:73" ht="13.5" customHeight="1" thickBot="1" x14ac:dyDescent="0.25">
      <c r="B9" s="599"/>
      <c r="C9" s="600"/>
      <c r="D9" s="601"/>
      <c r="E9" s="601"/>
      <c r="F9" s="602"/>
      <c r="G9" s="603"/>
      <c r="H9" s="604"/>
      <c r="I9" s="604"/>
      <c r="J9" s="605" t="s">
        <v>1500</v>
      </c>
      <c r="K9" s="606"/>
      <c r="L9" s="607"/>
      <c r="M9" s="608"/>
      <c r="N9" s="609" t="s">
        <v>1501</v>
      </c>
      <c r="O9" s="610" t="s">
        <v>1501</v>
      </c>
      <c r="P9" s="610" t="s">
        <v>1501</v>
      </c>
      <c r="Q9" s="610" t="s">
        <v>1501</v>
      </c>
      <c r="R9" s="610" t="s">
        <v>1501</v>
      </c>
      <c r="S9" s="610" t="s">
        <v>1501</v>
      </c>
      <c r="T9" s="611" t="s">
        <v>1501</v>
      </c>
      <c r="U9" s="610" t="s">
        <v>1501</v>
      </c>
      <c r="V9" s="610" t="s">
        <v>1501</v>
      </c>
      <c r="W9" s="610" t="s">
        <v>1501</v>
      </c>
      <c r="X9" s="610" t="s">
        <v>1501</v>
      </c>
      <c r="Y9" s="612" t="s">
        <v>1501</v>
      </c>
      <c r="Z9" s="609" t="s">
        <v>1501</v>
      </c>
      <c r="AA9" s="610" t="s">
        <v>1501</v>
      </c>
      <c r="AB9" s="610" t="s">
        <v>1501</v>
      </c>
      <c r="AC9" s="610" t="s">
        <v>1501</v>
      </c>
      <c r="AD9" s="610" t="s">
        <v>1501</v>
      </c>
      <c r="AE9" s="610" t="s">
        <v>1501</v>
      </c>
      <c r="AF9" s="611" t="s">
        <v>1501</v>
      </c>
      <c r="AG9" s="610" t="s">
        <v>1501</v>
      </c>
      <c r="AH9" s="613" t="s">
        <v>1501</v>
      </c>
      <c r="AI9" s="610" t="s">
        <v>1501</v>
      </c>
      <c r="AJ9" s="613" t="s">
        <v>1501</v>
      </c>
      <c r="AK9" s="613" t="s">
        <v>1501</v>
      </c>
      <c r="AL9" s="613" t="s">
        <v>1501</v>
      </c>
      <c r="AM9" s="614" t="s">
        <v>1501</v>
      </c>
      <c r="AN9" s="609" t="s">
        <v>1501</v>
      </c>
      <c r="AO9" s="610" t="s">
        <v>1501</v>
      </c>
      <c r="AP9" s="610" t="s">
        <v>1501</v>
      </c>
      <c r="AQ9" s="610" t="s">
        <v>1501</v>
      </c>
      <c r="AR9" s="610" t="s">
        <v>1501</v>
      </c>
      <c r="AS9" s="610" t="s">
        <v>1501</v>
      </c>
      <c r="AT9" s="611" t="s">
        <v>1501</v>
      </c>
      <c r="AU9" s="610" t="s">
        <v>1501</v>
      </c>
      <c r="AV9" s="610" t="s">
        <v>1501</v>
      </c>
      <c r="AW9" s="610" t="s">
        <v>1501</v>
      </c>
      <c r="AX9" s="610" t="s">
        <v>1501</v>
      </c>
      <c r="AY9" s="612" t="s">
        <v>1501</v>
      </c>
      <c r="AZ9" s="543"/>
      <c r="BA9" s="584" t="s">
        <v>1502</v>
      </c>
      <c r="BB9" s="579" t="s">
        <v>1503</v>
      </c>
      <c r="BC9" s="573" t="s">
        <v>1502</v>
      </c>
      <c r="BD9" s="579" t="s">
        <v>1503</v>
      </c>
      <c r="BE9" s="571"/>
      <c r="BF9" s="571"/>
      <c r="BG9" s="571"/>
      <c r="BH9" s="571"/>
      <c r="BI9" s="571"/>
      <c r="BJ9" s="571"/>
      <c r="BK9" s="571"/>
      <c r="BL9" s="571"/>
      <c r="BM9" s="571"/>
      <c r="BN9" s="571"/>
      <c r="BO9" s="571"/>
      <c r="BP9" s="571"/>
      <c r="BQ9" s="571"/>
      <c r="BR9" s="571"/>
      <c r="BS9" s="571"/>
      <c r="BT9" s="598"/>
    </row>
    <row r="10" spans="2:73" ht="24" customHeight="1" thickBot="1" x14ac:dyDescent="0.25">
      <c r="B10" s="615"/>
      <c r="C10" s="616" t="s">
        <v>1504</v>
      </c>
      <c r="D10" s="617"/>
      <c r="E10" s="618"/>
      <c r="F10" s="619" t="s">
        <v>1505</v>
      </c>
      <c r="G10" s="620" t="s">
        <v>1506</v>
      </c>
      <c r="H10" s="621" t="s">
        <v>1507</v>
      </c>
      <c r="I10" s="621" t="s">
        <v>1508</v>
      </c>
      <c r="J10" s="622" t="s">
        <v>1509</v>
      </c>
      <c r="K10" s="623" t="s">
        <v>1510</v>
      </c>
      <c r="L10" s="624" t="s">
        <v>1511</v>
      </c>
      <c r="M10" s="622" t="s">
        <v>1512</v>
      </c>
      <c r="N10" s="619" t="s">
        <v>1513</v>
      </c>
      <c r="O10" s="621" t="s">
        <v>1514</v>
      </c>
      <c r="P10" s="621" t="s">
        <v>1515</v>
      </c>
      <c r="Q10" s="621" t="s">
        <v>1516</v>
      </c>
      <c r="R10" s="621" t="s">
        <v>1517</v>
      </c>
      <c r="S10" s="621" t="s">
        <v>1518</v>
      </c>
      <c r="T10" s="620" t="s">
        <v>1519</v>
      </c>
      <c r="U10" s="625" t="s">
        <v>1520</v>
      </c>
      <c r="V10" s="625" t="s">
        <v>1521</v>
      </c>
      <c r="W10" s="621" t="s">
        <v>1522</v>
      </c>
      <c r="X10" s="621" t="s">
        <v>1523</v>
      </c>
      <c r="Y10" s="626" t="s">
        <v>1524</v>
      </c>
      <c r="Z10" s="627" t="s">
        <v>1525</v>
      </c>
      <c r="AA10" s="623" t="s">
        <v>1526</v>
      </c>
      <c r="AB10" s="623" t="s">
        <v>1527</v>
      </c>
      <c r="AC10" s="621" t="s">
        <v>1528</v>
      </c>
      <c r="AD10" s="623" t="s">
        <v>1529</v>
      </c>
      <c r="AE10" s="621" t="s">
        <v>1530</v>
      </c>
      <c r="AF10" s="620" t="s">
        <v>1531</v>
      </c>
      <c r="AG10" s="625" t="s">
        <v>1532</v>
      </c>
      <c r="AH10" s="625" t="s">
        <v>1533</v>
      </c>
      <c r="AI10" s="625" t="s">
        <v>1534</v>
      </c>
      <c r="AJ10" s="625" t="s">
        <v>1535</v>
      </c>
      <c r="AK10" s="621" t="s">
        <v>1536</v>
      </c>
      <c r="AL10" s="625" t="s">
        <v>1537</v>
      </c>
      <c r="AM10" s="628" t="s">
        <v>1538</v>
      </c>
      <c r="AN10" s="619" t="s">
        <v>1539</v>
      </c>
      <c r="AO10" s="621" t="s">
        <v>1540</v>
      </c>
      <c r="AP10" s="621" t="s">
        <v>1541</v>
      </c>
      <c r="AQ10" s="621" t="s">
        <v>1542</v>
      </c>
      <c r="AR10" s="621" t="s">
        <v>1543</v>
      </c>
      <c r="AS10" s="621" t="s">
        <v>1544</v>
      </c>
      <c r="AT10" s="620" t="s">
        <v>1545</v>
      </c>
      <c r="AU10" s="625" t="s">
        <v>1546</v>
      </c>
      <c r="AV10" s="625" t="s">
        <v>1547</v>
      </c>
      <c r="AW10" s="621" t="s">
        <v>1548</v>
      </c>
      <c r="AX10" s="621" t="s">
        <v>1549</v>
      </c>
      <c r="AY10" s="626" t="s">
        <v>1550</v>
      </c>
      <c r="AZ10" s="543"/>
      <c r="BA10" s="576"/>
      <c r="BB10" s="571"/>
      <c r="BC10" s="587"/>
      <c r="BD10" s="571"/>
      <c r="BE10" s="571"/>
      <c r="BF10" s="571"/>
      <c r="BG10" s="571"/>
      <c r="BH10" s="571"/>
      <c r="BI10" s="571"/>
      <c r="BJ10" s="571"/>
      <c r="BK10" s="571"/>
      <c r="BL10" s="571"/>
      <c r="BM10" s="571"/>
      <c r="BN10" s="571"/>
      <c r="BO10" s="571"/>
      <c r="BP10" s="571"/>
      <c r="BQ10" s="571"/>
      <c r="BR10" s="571"/>
      <c r="BS10" s="571"/>
      <c r="BT10" s="598"/>
    </row>
    <row r="11" spans="2:73" x14ac:dyDescent="0.2">
      <c r="B11" s="629">
        <v>1</v>
      </c>
      <c r="C11" s="630" t="s">
        <v>1551</v>
      </c>
      <c r="D11" s="630" t="s">
        <v>803</v>
      </c>
      <c r="E11" s="630" t="s">
        <v>1552</v>
      </c>
      <c r="F11" s="631">
        <v>11100001</v>
      </c>
      <c r="G11" s="632">
        <v>42194</v>
      </c>
      <c r="H11" s="632" t="s">
        <v>535</v>
      </c>
      <c r="I11" s="632" t="s">
        <v>535</v>
      </c>
      <c r="J11" s="633">
        <v>4</v>
      </c>
      <c r="K11" s="634" t="s">
        <v>535</v>
      </c>
      <c r="L11" s="635" t="s">
        <v>535</v>
      </c>
      <c r="M11" s="636">
        <v>0</v>
      </c>
      <c r="N11" s="637">
        <v>579</v>
      </c>
      <c r="O11" s="638">
        <v>0</v>
      </c>
      <c r="P11" s="638">
        <v>0</v>
      </c>
      <c r="Q11" s="638">
        <v>0</v>
      </c>
      <c r="R11" s="638">
        <v>0</v>
      </c>
      <c r="S11" s="638">
        <v>0</v>
      </c>
      <c r="T11" s="639">
        <v>579</v>
      </c>
      <c r="U11" s="638">
        <v>0</v>
      </c>
      <c r="V11" s="638">
        <v>0</v>
      </c>
      <c r="W11" s="638">
        <v>579</v>
      </c>
      <c r="X11" s="638">
        <v>579</v>
      </c>
      <c r="Y11" s="640">
        <v>0</v>
      </c>
      <c r="Z11" s="637">
        <v>0</v>
      </c>
      <c r="AA11" s="638">
        <v>0</v>
      </c>
      <c r="AB11" s="638">
        <v>0</v>
      </c>
      <c r="AC11" s="638">
        <v>0</v>
      </c>
      <c r="AD11" s="638">
        <v>0</v>
      </c>
      <c r="AE11" s="638">
        <v>0</v>
      </c>
      <c r="AF11" s="638">
        <v>0</v>
      </c>
      <c r="AG11" s="638">
        <v>0</v>
      </c>
      <c r="AH11" s="638">
        <v>0</v>
      </c>
      <c r="AI11" s="638">
        <v>0</v>
      </c>
      <c r="AJ11" s="638">
        <v>0</v>
      </c>
      <c r="AK11" s="641">
        <v>0</v>
      </c>
      <c r="AL11" s="641">
        <v>0</v>
      </c>
      <c r="AM11" s="642">
        <v>0</v>
      </c>
      <c r="AN11" s="643">
        <v>579</v>
      </c>
      <c r="AO11" s="638">
        <v>0</v>
      </c>
      <c r="AP11" s="638">
        <v>0</v>
      </c>
      <c r="AQ11" s="638">
        <v>0</v>
      </c>
      <c r="AR11" s="638">
        <v>0</v>
      </c>
      <c r="AS11" s="638">
        <v>0</v>
      </c>
      <c r="AT11" s="639">
        <v>579</v>
      </c>
      <c r="AU11" s="638">
        <v>0</v>
      </c>
      <c r="AV11" s="638">
        <v>0</v>
      </c>
      <c r="AW11" s="638">
        <v>579</v>
      </c>
      <c r="AX11" s="638">
        <v>579</v>
      </c>
      <c r="AY11" s="640">
        <v>0</v>
      </c>
      <c r="AZ11" s="644" t="s">
        <v>803</v>
      </c>
      <c r="BA11" s="645">
        <v>0</v>
      </c>
      <c r="BB11" s="646">
        <v>0</v>
      </c>
      <c r="BC11" s="646">
        <v>0</v>
      </c>
      <c r="BD11" s="646">
        <v>0</v>
      </c>
      <c r="BE11" s="646">
        <v>0</v>
      </c>
      <c r="BF11" s="646">
        <v>0</v>
      </c>
      <c r="BG11" s="646">
        <v>0</v>
      </c>
      <c r="BH11" s="646">
        <v>0</v>
      </c>
      <c r="BI11" s="646">
        <v>0</v>
      </c>
      <c r="BJ11" s="646">
        <v>0</v>
      </c>
      <c r="BK11" s="646">
        <v>0</v>
      </c>
      <c r="BL11" s="646">
        <v>0</v>
      </c>
      <c r="BM11" s="646">
        <v>0</v>
      </c>
      <c r="BN11" s="646">
        <v>0</v>
      </c>
      <c r="BO11" s="646">
        <v>0</v>
      </c>
      <c r="BP11" s="646">
        <v>0</v>
      </c>
      <c r="BQ11" s="646">
        <v>0</v>
      </c>
      <c r="BR11" s="646">
        <v>0</v>
      </c>
      <c r="BS11" s="647">
        <v>0</v>
      </c>
      <c r="BT11" s="648">
        <v>0</v>
      </c>
      <c r="BU11" s="649">
        <f>+AY11-SUM(BA11:BT11)</f>
        <v>0</v>
      </c>
    </row>
    <row r="12" spans="2:73" x14ac:dyDescent="0.2">
      <c r="B12" s="650">
        <v>2</v>
      </c>
      <c r="C12" s="630" t="s">
        <v>1553</v>
      </c>
      <c r="D12" s="630" t="s">
        <v>803</v>
      </c>
      <c r="E12" s="630" t="s">
        <v>1554</v>
      </c>
      <c r="F12" s="651" t="s">
        <v>1555</v>
      </c>
      <c r="G12" s="652">
        <v>41486</v>
      </c>
      <c r="H12" s="652" t="s">
        <v>535</v>
      </c>
      <c r="I12" s="652" t="s">
        <v>535</v>
      </c>
      <c r="J12" s="653">
        <v>55</v>
      </c>
      <c r="K12" s="654" t="s">
        <v>535</v>
      </c>
      <c r="L12" s="655" t="s">
        <v>535</v>
      </c>
      <c r="M12" s="656">
        <v>0</v>
      </c>
      <c r="N12" s="657">
        <v>153.44999999999999</v>
      </c>
      <c r="O12" s="658">
        <v>153.44999999999999</v>
      </c>
      <c r="P12" s="658">
        <v>0</v>
      </c>
      <c r="Q12" s="658">
        <v>0</v>
      </c>
      <c r="R12" s="658">
        <v>0</v>
      </c>
      <c r="S12" s="658">
        <v>0</v>
      </c>
      <c r="T12" s="659">
        <v>0</v>
      </c>
      <c r="U12" s="658">
        <v>0</v>
      </c>
      <c r="V12" s="658">
        <v>0</v>
      </c>
      <c r="W12" s="658">
        <v>0</v>
      </c>
      <c r="X12" s="658">
        <v>0</v>
      </c>
      <c r="Y12" s="660">
        <v>0</v>
      </c>
      <c r="Z12" s="657">
        <v>0</v>
      </c>
      <c r="AA12" s="658">
        <v>0</v>
      </c>
      <c r="AB12" s="658">
        <v>0</v>
      </c>
      <c r="AC12" s="658">
        <v>0</v>
      </c>
      <c r="AD12" s="658">
        <v>0</v>
      </c>
      <c r="AE12" s="658">
        <v>0</v>
      </c>
      <c r="AF12" s="658">
        <v>0</v>
      </c>
      <c r="AG12" s="658">
        <v>0</v>
      </c>
      <c r="AH12" s="658">
        <v>0</v>
      </c>
      <c r="AI12" s="658">
        <v>0</v>
      </c>
      <c r="AJ12" s="658">
        <v>2.7899999999999996</v>
      </c>
      <c r="AK12" s="661">
        <v>0</v>
      </c>
      <c r="AL12" s="661">
        <v>0</v>
      </c>
      <c r="AM12" s="662">
        <v>0</v>
      </c>
      <c r="AN12" s="663">
        <v>153.44999999999999</v>
      </c>
      <c r="AO12" s="658">
        <v>153.44999999999999</v>
      </c>
      <c r="AP12" s="658">
        <v>0</v>
      </c>
      <c r="AQ12" s="658">
        <v>0</v>
      </c>
      <c r="AR12" s="658">
        <v>0</v>
      </c>
      <c r="AS12" s="658">
        <v>0</v>
      </c>
      <c r="AT12" s="659">
        <v>0</v>
      </c>
      <c r="AU12" s="658">
        <v>0</v>
      </c>
      <c r="AV12" s="658">
        <v>0</v>
      </c>
      <c r="AW12" s="658">
        <v>0</v>
      </c>
      <c r="AX12" s="658">
        <v>0</v>
      </c>
      <c r="AY12" s="660">
        <v>0</v>
      </c>
      <c r="AZ12" s="644" t="s">
        <v>803</v>
      </c>
      <c r="BA12" s="664">
        <v>0</v>
      </c>
      <c r="BB12" s="665">
        <v>0</v>
      </c>
      <c r="BC12" s="665">
        <v>0</v>
      </c>
      <c r="BD12" s="665">
        <v>0</v>
      </c>
      <c r="BE12" s="665">
        <v>0</v>
      </c>
      <c r="BF12" s="665">
        <v>0</v>
      </c>
      <c r="BG12" s="665">
        <v>0</v>
      </c>
      <c r="BH12" s="665">
        <v>0</v>
      </c>
      <c r="BI12" s="665">
        <v>0</v>
      </c>
      <c r="BJ12" s="665">
        <v>0</v>
      </c>
      <c r="BK12" s="665">
        <v>0</v>
      </c>
      <c r="BL12" s="665">
        <v>0</v>
      </c>
      <c r="BM12" s="665">
        <v>0</v>
      </c>
      <c r="BN12" s="665">
        <v>0</v>
      </c>
      <c r="BO12" s="665">
        <v>0</v>
      </c>
      <c r="BP12" s="665">
        <v>0</v>
      </c>
      <c r="BQ12" s="665">
        <v>0</v>
      </c>
      <c r="BR12" s="665">
        <v>0</v>
      </c>
      <c r="BS12" s="666">
        <v>0</v>
      </c>
      <c r="BT12" s="667">
        <v>0</v>
      </c>
      <c r="BU12" s="649">
        <f t="shared" ref="BU12:BU75" si="2">+AY12-SUM(BA12:BT12)</f>
        <v>0</v>
      </c>
    </row>
    <row r="13" spans="2:73" x14ac:dyDescent="0.2">
      <c r="B13" s="629">
        <v>3</v>
      </c>
      <c r="C13" s="630" t="s">
        <v>1556</v>
      </c>
      <c r="D13" s="630" t="s">
        <v>803</v>
      </c>
      <c r="E13" s="630" t="s">
        <v>1554</v>
      </c>
      <c r="F13" s="651" t="s">
        <v>1557</v>
      </c>
      <c r="G13" s="652">
        <v>41486</v>
      </c>
      <c r="H13" s="652" t="s">
        <v>535</v>
      </c>
      <c r="I13" s="652" t="s">
        <v>535</v>
      </c>
      <c r="J13" s="653">
        <v>55</v>
      </c>
      <c r="K13" s="654" t="s">
        <v>535</v>
      </c>
      <c r="L13" s="655" t="s">
        <v>535</v>
      </c>
      <c r="M13" s="656">
        <v>0</v>
      </c>
      <c r="N13" s="657">
        <v>932.84</v>
      </c>
      <c r="O13" s="658">
        <v>932.84</v>
      </c>
      <c r="P13" s="658">
        <v>0</v>
      </c>
      <c r="Q13" s="658">
        <v>0</v>
      </c>
      <c r="R13" s="658">
        <v>0</v>
      </c>
      <c r="S13" s="658">
        <v>0</v>
      </c>
      <c r="T13" s="659">
        <v>0</v>
      </c>
      <c r="U13" s="658">
        <v>0</v>
      </c>
      <c r="V13" s="658">
        <v>0</v>
      </c>
      <c r="W13" s="658">
        <v>0</v>
      </c>
      <c r="X13" s="658">
        <v>0</v>
      </c>
      <c r="Y13" s="660">
        <v>0</v>
      </c>
      <c r="Z13" s="657">
        <v>0</v>
      </c>
      <c r="AA13" s="658">
        <v>0</v>
      </c>
      <c r="AB13" s="658">
        <v>0</v>
      </c>
      <c r="AC13" s="658">
        <v>0</v>
      </c>
      <c r="AD13" s="658">
        <v>0</v>
      </c>
      <c r="AE13" s="658">
        <v>0</v>
      </c>
      <c r="AF13" s="658">
        <v>0</v>
      </c>
      <c r="AG13" s="658">
        <v>0</v>
      </c>
      <c r="AH13" s="658">
        <v>0</v>
      </c>
      <c r="AI13" s="658">
        <v>0</v>
      </c>
      <c r="AJ13" s="658">
        <v>16.960727272727279</v>
      </c>
      <c r="AK13" s="661">
        <v>0</v>
      </c>
      <c r="AL13" s="661">
        <v>0</v>
      </c>
      <c r="AM13" s="662">
        <v>0</v>
      </c>
      <c r="AN13" s="663">
        <v>932.84</v>
      </c>
      <c r="AO13" s="658">
        <v>932.84</v>
      </c>
      <c r="AP13" s="658">
        <v>0</v>
      </c>
      <c r="AQ13" s="658">
        <v>0</v>
      </c>
      <c r="AR13" s="658">
        <v>0</v>
      </c>
      <c r="AS13" s="658">
        <v>0</v>
      </c>
      <c r="AT13" s="659">
        <v>0</v>
      </c>
      <c r="AU13" s="658">
        <v>0</v>
      </c>
      <c r="AV13" s="658">
        <v>0</v>
      </c>
      <c r="AW13" s="658">
        <v>0</v>
      </c>
      <c r="AX13" s="658">
        <v>0</v>
      </c>
      <c r="AY13" s="660">
        <v>0</v>
      </c>
      <c r="AZ13" s="644" t="s">
        <v>803</v>
      </c>
      <c r="BA13" s="664">
        <v>0</v>
      </c>
      <c r="BB13" s="665">
        <v>0</v>
      </c>
      <c r="BC13" s="665">
        <v>0</v>
      </c>
      <c r="BD13" s="665">
        <v>0</v>
      </c>
      <c r="BE13" s="665">
        <v>0</v>
      </c>
      <c r="BF13" s="665">
        <v>0</v>
      </c>
      <c r="BG13" s="665">
        <v>0</v>
      </c>
      <c r="BH13" s="665">
        <v>0</v>
      </c>
      <c r="BI13" s="665">
        <v>0</v>
      </c>
      <c r="BJ13" s="665">
        <v>0</v>
      </c>
      <c r="BK13" s="665">
        <v>0</v>
      </c>
      <c r="BL13" s="665">
        <v>0</v>
      </c>
      <c r="BM13" s="665">
        <v>0</v>
      </c>
      <c r="BN13" s="665">
        <v>0</v>
      </c>
      <c r="BO13" s="665">
        <v>0</v>
      </c>
      <c r="BP13" s="665">
        <v>0</v>
      </c>
      <c r="BQ13" s="665">
        <v>0</v>
      </c>
      <c r="BR13" s="665">
        <v>0</v>
      </c>
      <c r="BS13" s="666">
        <v>0</v>
      </c>
      <c r="BT13" s="667">
        <v>0</v>
      </c>
      <c r="BU13" s="649">
        <f t="shared" si="2"/>
        <v>0</v>
      </c>
    </row>
    <row r="14" spans="2:73" x14ac:dyDescent="0.2">
      <c r="B14" s="650">
        <v>4</v>
      </c>
      <c r="C14" s="630" t="s">
        <v>1558</v>
      </c>
      <c r="D14" s="630" t="s">
        <v>803</v>
      </c>
      <c r="E14" s="630" t="s">
        <v>1554</v>
      </c>
      <c r="F14" s="651" t="s">
        <v>1559</v>
      </c>
      <c r="G14" s="652">
        <v>41486</v>
      </c>
      <c r="H14" s="652" t="s">
        <v>535</v>
      </c>
      <c r="I14" s="652" t="s">
        <v>535</v>
      </c>
      <c r="J14" s="653">
        <v>55</v>
      </c>
      <c r="K14" s="654" t="s">
        <v>535</v>
      </c>
      <c r="L14" s="655" t="s">
        <v>535</v>
      </c>
      <c r="M14" s="656">
        <v>0</v>
      </c>
      <c r="N14" s="657">
        <v>606.28</v>
      </c>
      <c r="O14" s="658">
        <v>606.28</v>
      </c>
      <c r="P14" s="658">
        <v>0</v>
      </c>
      <c r="Q14" s="658">
        <v>0</v>
      </c>
      <c r="R14" s="658">
        <v>0</v>
      </c>
      <c r="S14" s="658">
        <v>0</v>
      </c>
      <c r="T14" s="659">
        <v>0</v>
      </c>
      <c r="U14" s="658">
        <v>0</v>
      </c>
      <c r="V14" s="658">
        <v>0</v>
      </c>
      <c r="W14" s="658">
        <v>0</v>
      </c>
      <c r="X14" s="658">
        <v>0</v>
      </c>
      <c r="Y14" s="660">
        <v>0</v>
      </c>
      <c r="Z14" s="657">
        <v>0</v>
      </c>
      <c r="AA14" s="658">
        <v>0</v>
      </c>
      <c r="AB14" s="658">
        <v>0</v>
      </c>
      <c r="AC14" s="658">
        <v>0</v>
      </c>
      <c r="AD14" s="658">
        <v>0</v>
      </c>
      <c r="AE14" s="658">
        <v>0</v>
      </c>
      <c r="AF14" s="658">
        <v>0</v>
      </c>
      <c r="AG14" s="658">
        <v>0</v>
      </c>
      <c r="AH14" s="658">
        <v>0</v>
      </c>
      <c r="AI14" s="658">
        <v>0</v>
      </c>
      <c r="AJ14" s="658">
        <v>11.023272727272728</v>
      </c>
      <c r="AK14" s="661">
        <v>0</v>
      </c>
      <c r="AL14" s="661">
        <v>0</v>
      </c>
      <c r="AM14" s="662">
        <v>0</v>
      </c>
      <c r="AN14" s="663">
        <v>606.28</v>
      </c>
      <c r="AO14" s="658">
        <v>606.28</v>
      </c>
      <c r="AP14" s="658">
        <v>0</v>
      </c>
      <c r="AQ14" s="658">
        <v>0</v>
      </c>
      <c r="AR14" s="658">
        <v>0</v>
      </c>
      <c r="AS14" s="658">
        <v>0</v>
      </c>
      <c r="AT14" s="659">
        <v>0</v>
      </c>
      <c r="AU14" s="658">
        <v>0</v>
      </c>
      <c r="AV14" s="658">
        <v>0</v>
      </c>
      <c r="AW14" s="658">
        <v>0</v>
      </c>
      <c r="AX14" s="658">
        <v>0</v>
      </c>
      <c r="AY14" s="660">
        <v>0</v>
      </c>
      <c r="AZ14" s="644" t="s">
        <v>803</v>
      </c>
      <c r="BA14" s="664">
        <v>0</v>
      </c>
      <c r="BB14" s="665">
        <v>0</v>
      </c>
      <c r="BC14" s="665">
        <v>0</v>
      </c>
      <c r="BD14" s="665">
        <v>0</v>
      </c>
      <c r="BE14" s="665">
        <v>0</v>
      </c>
      <c r="BF14" s="665">
        <v>0</v>
      </c>
      <c r="BG14" s="665">
        <v>0</v>
      </c>
      <c r="BH14" s="665">
        <v>0</v>
      </c>
      <c r="BI14" s="665">
        <v>0</v>
      </c>
      <c r="BJ14" s="665">
        <v>0</v>
      </c>
      <c r="BK14" s="665">
        <v>0</v>
      </c>
      <c r="BL14" s="665">
        <v>0</v>
      </c>
      <c r="BM14" s="665">
        <v>0</v>
      </c>
      <c r="BN14" s="665">
        <v>0</v>
      </c>
      <c r="BO14" s="665">
        <v>0</v>
      </c>
      <c r="BP14" s="665">
        <v>0</v>
      </c>
      <c r="BQ14" s="665">
        <v>0</v>
      </c>
      <c r="BR14" s="665">
        <v>0</v>
      </c>
      <c r="BS14" s="666">
        <v>0</v>
      </c>
      <c r="BT14" s="667">
        <v>0</v>
      </c>
      <c r="BU14" s="649">
        <f t="shared" si="2"/>
        <v>0</v>
      </c>
    </row>
    <row r="15" spans="2:73" x14ac:dyDescent="0.2">
      <c r="B15" s="629">
        <v>5</v>
      </c>
      <c r="C15" s="630" t="s">
        <v>1560</v>
      </c>
      <c r="D15" s="630" t="s">
        <v>803</v>
      </c>
      <c r="E15" s="630" t="s">
        <v>1554</v>
      </c>
      <c r="F15" s="651" t="s">
        <v>1561</v>
      </c>
      <c r="G15" s="652">
        <v>41486</v>
      </c>
      <c r="H15" s="652" t="s">
        <v>535</v>
      </c>
      <c r="I15" s="652" t="s">
        <v>535</v>
      </c>
      <c r="J15" s="653">
        <v>55</v>
      </c>
      <c r="K15" s="654" t="s">
        <v>535</v>
      </c>
      <c r="L15" s="655" t="s">
        <v>535</v>
      </c>
      <c r="M15" s="656">
        <v>0</v>
      </c>
      <c r="N15" s="657">
        <v>1652.33</v>
      </c>
      <c r="O15" s="658">
        <v>1652.33</v>
      </c>
      <c r="P15" s="658">
        <v>0</v>
      </c>
      <c r="Q15" s="658">
        <v>0</v>
      </c>
      <c r="R15" s="658">
        <v>0</v>
      </c>
      <c r="S15" s="658">
        <v>0</v>
      </c>
      <c r="T15" s="659">
        <v>0</v>
      </c>
      <c r="U15" s="658">
        <v>0</v>
      </c>
      <c r="V15" s="658">
        <v>0</v>
      </c>
      <c r="W15" s="658">
        <v>0</v>
      </c>
      <c r="X15" s="658">
        <v>0</v>
      </c>
      <c r="Y15" s="660">
        <v>0</v>
      </c>
      <c r="Z15" s="657">
        <v>0</v>
      </c>
      <c r="AA15" s="658">
        <v>0</v>
      </c>
      <c r="AB15" s="658">
        <v>0</v>
      </c>
      <c r="AC15" s="658">
        <v>0</v>
      </c>
      <c r="AD15" s="658">
        <v>0</v>
      </c>
      <c r="AE15" s="658">
        <v>0</v>
      </c>
      <c r="AF15" s="658">
        <v>0</v>
      </c>
      <c r="AG15" s="658">
        <v>0</v>
      </c>
      <c r="AH15" s="658">
        <v>0</v>
      </c>
      <c r="AI15" s="658">
        <v>0</v>
      </c>
      <c r="AJ15" s="658">
        <v>30.042363636363632</v>
      </c>
      <c r="AK15" s="661">
        <v>0</v>
      </c>
      <c r="AL15" s="661">
        <v>0</v>
      </c>
      <c r="AM15" s="662">
        <v>0</v>
      </c>
      <c r="AN15" s="663">
        <v>1652.33</v>
      </c>
      <c r="AO15" s="658">
        <v>1652.33</v>
      </c>
      <c r="AP15" s="658">
        <v>0</v>
      </c>
      <c r="AQ15" s="658">
        <v>0</v>
      </c>
      <c r="AR15" s="658">
        <v>0</v>
      </c>
      <c r="AS15" s="658">
        <v>0</v>
      </c>
      <c r="AT15" s="659">
        <v>0</v>
      </c>
      <c r="AU15" s="658">
        <v>0</v>
      </c>
      <c r="AV15" s="658">
        <v>0</v>
      </c>
      <c r="AW15" s="658">
        <v>0</v>
      </c>
      <c r="AX15" s="658">
        <v>0</v>
      </c>
      <c r="AY15" s="660">
        <v>0</v>
      </c>
      <c r="AZ15" s="644" t="s">
        <v>803</v>
      </c>
      <c r="BA15" s="664">
        <v>0</v>
      </c>
      <c r="BB15" s="665">
        <v>0</v>
      </c>
      <c r="BC15" s="665">
        <v>0</v>
      </c>
      <c r="BD15" s="665">
        <v>0</v>
      </c>
      <c r="BE15" s="665">
        <v>0</v>
      </c>
      <c r="BF15" s="665">
        <v>0</v>
      </c>
      <c r="BG15" s="665">
        <v>0</v>
      </c>
      <c r="BH15" s="665">
        <v>0</v>
      </c>
      <c r="BI15" s="665">
        <v>0</v>
      </c>
      <c r="BJ15" s="665">
        <v>0</v>
      </c>
      <c r="BK15" s="665">
        <v>0</v>
      </c>
      <c r="BL15" s="665">
        <v>0</v>
      </c>
      <c r="BM15" s="665">
        <v>0</v>
      </c>
      <c r="BN15" s="665">
        <v>0</v>
      </c>
      <c r="BO15" s="665">
        <v>0</v>
      </c>
      <c r="BP15" s="665">
        <v>0</v>
      </c>
      <c r="BQ15" s="665">
        <v>0</v>
      </c>
      <c r="BR15" s="665">
        <v>0</v>
      </c>
      <c r="BS15" s="666">
        <v>0</v>
      </c>
      <c r="BT15" s="667">
        <v>0</v>
      </c>
      <c r="BU15" s="649">
        <f t="shared" si="2"/>
        <v>0</v>
      </c>
    </row>
    <row r="16" spans="2:73" x14ac:dyDescent="0.2">
      <c r="B16" s="650">
        <v>6</v>
      </c>
      <c r="C16" s="630" t="s">
        <v>1562</v>
      </c>
      <c r="D16" s="630" t="s">
        <v>803</v>
      </c>
      <c r="E16" s="630" t="s">
        <v>1554</v>
      </c>
      <c r="F16" s="651" t="s">
        <v>1563</v>
      </c>
      <c r="G16" s="652">
        <v>41486</v>
      </c>
      <c r="H16" s="652" t="s">
        <v>535</v>
      </c>
      <c r="I16" s="652" t="s">
        <v>535</v>
      </c>
      <c r="J16" s="653">
        <v>55</v>
      </c>
      <c r="K16" s="654" t="s">
        <v>535</v>
      </c>
      <c r="L16" s="655" t="s">
        <v>535</v>
      </c>
      <c r="M16" s="656">
        <v>0</v>
      </c>
      <c r="N16" s="657">
        <v>151.86000000000001</v>
      </c>
      <c r="O16" s="658">
        <v>151.86000000000001</v>
      </c>
      <c r="P16" s="658">
        <v>0</v>
      </c>
      <c r="Q16" s="658">
        <v>0</v>
      </c>
      <c r="R16" s="658">
        <v>0</v>
      </c>
      <c r="S16" s="658">
        <v>0</v>
      </c>
      <c r="T16" s="659">
        <v>0</v>
      </c>
      <c r="U16" s="658">
        <v>0</v>
      </c>
      <c r="V16" s="658">
        <v>0</v>
      </c>
      <c r="W16" s="658">
        <v>0</v>
      </c>
      <c r="X16" s="658">
        <v>0</v>
      </c>
      <c r="Y16" s="660">
        <v>0</v>
      </c>
      <c r="Z16" s="657">
        <v>0</v>
      </c>
      <c r="AA16" s="658">
        <v>0</v>
      </c>
      <c r="AB16" s="658">
        <v>0</v>
      </c>
      <c r="AC16" s="658">
        <v>0</v>
      </c>
      <c r="AD16" s="658">
        <v>0</v>
      </c>
      <c r="AE16" s="658">
        <v>0</v>
      </c>
      <c r="AF16" s="658">
        <v>0</v>
      </c>
      <c r="AG16" s="658">
        <v>0</v>
      </c>
      <c r="AH16" s="658">
        <v>0</v>
      </c>
      <c r="AI16" s="658">
        <v>0</v>
      </c>
      <c r="AJ16" s="658">
        <v>2.7610909090909086</v>
      </c>
      <c r="AK16" s="661">
        <v>0</v>
      </c>
      <c r="AL16" s="661">
        <v>0</v>
      </c>
      <c r="AM16" s="662">
        <v>0</v>
      </c>
      <c r="AN16" s="663">
        <v>151.86000000000001</v>
      </c>
      <c r="AO16" s="658">
        <v>151.86000000000001</v>
      </c>
      <c r="AP16" s="658">
        <v>0</v>
      </c>
      <c r="AQ16" s="658">
        <v>0</v>
      </c>
      <c r="AR16" s="658">
        <v>0</v>
      </c>
      <c r="AS16" s="658">
        <v>0</v>
      </c>
      <c r="AT16" s="659">
        <v>0</v>
      </c>
      <c r="AU16" s="658">
        <v>0</v>
      </c>
      <c r="AV16" s="658">
        <v>0</v>
      </c>
      <c r="AW16" s="658">
        <v>0</v>
      </c>
      <c r="AX16" s="658">
        <v>0</v>
      </c>
      <c r="AY16" s="660">
        <v>0</v>
      </c>
      <c r="AZ16" s="644" t="s">
        <v>803</v>
      </c>
      <c r="BA16" s="664">
        <v>0</v>
      </c>
      <c r="BB16" s="665">
        <v>0</v>
      </c>
      <c r="BC16" s="665">
        <v>0</v>
      </c>
      <c r="BD16" s="665">
        <v>0</v>
      </c>
      <c r="BE16" s="665">
        <v>0</v>
      </c>
      <c r="BF16" s="665">
        <v>0</v>
      </c>
      <c r="BG16" s="665">
        <v>0</v>
      </c>
      <c r="BH16" s="665">
        <v>0</v>
      </c>
      <c r="BI16" s="665">
        <v>0</v>
      </c>
      <c r="BJ16" s="665">
        <v>0</v>
      </c>
      <c r="BK16" s="665">
        <v>0</v>
      </c>
      <c r="BL16" s="665">
        <v>0</v>
      </c>
      <c r="BM16" s="665">
        <v>0</v>
      </c>
      <c r="BN16" s="665">
        <v>0</v>
      </c>
      <c r="BO16" s="665">
        <v>0</v>
      </c>
      <c r="BP16" s="665">
        <v>0</v>
      </c>
      <c r="BQ16" s="665">
        <v>0</v>
      </c>
      <c r="BR16" s="665">
        <v>0</v>
      </c>
      <c r="BS16" s="666">
        <v>0</v>
      </c>
      <c r="BT16" s="667">
        <v>0</v>
      </c>
      <c r="BU16" s="649">
        <f t="shared" si="2"/>
        <v>0</v>
      </c>
    </row>
    <row r="17" spans="2:73" x14ac:dyDescent="0.2">
      <c r="B17" s="629">
        <v>7</v>
      </c>
      <c r="C17" s="630" t="s">
        <v>1564</v>
      </c>
      <c r="D17" s="630" t="s">
        <v>803</v>
      </c>
      <c r="E17" s="630" t="s">
        <v>1554</v>
      </c>
      <c r="F17" s="651" t="s">
        <v>1565</v>
      </c>
      <c r="G17" s="652">
        <v>41486</v>
      </c>
      <c r="H17" s="652" t="s">
        <v>535</v>
      </c>
      <c r="I17" s="652" t="s">
        <v>535</v>
      </c>
      <c r="J17" s="653">
        <v>55</v>
      </c>
      <c r="K17" s="654" t="s">
        <v>535</v>
      </c>
      <c r="L17" s="655" t="s">
        <v>535</v>
      </c>
      <c r="M17" s="656">
        <v>0</v>
      </c>
      <c r="N17" s="657">
        <v>640.96</v>
      </c>
      <c r="O17" s="658">
        <v>640.96</v>
      </c>
      <c r="P17" s="658">
        <v>0</v>
      </c>
      <c r="Q17" s="658">
        <v>0</v>
      </c>
      <c r="R17" s="658">
        <v>0</v>
      </c>
      <c r="S17" s="658">
        <v>0</v>
      </c>
      <c r="T17" s="659">
        <v>0</v>
      </c>
      <c r="U17" s="658">
        <v>0</v>
      </c>
      <c r="V17" s="658">
        <v>0</v>
      </c>
      <c r="W17" s="658">
        <v>0</v>
      </c>
      <c r="X17" s="658">
        <v>0</v>
      </c>
      <c r="Y17" s="660">
        <v>0</v>
      </c>
      <c r="Z17" s="657">
        <v>0</v>
      </c>
      <c r="AA17" s="658">
        <v>0</v>
      </c>
      <c r="AB17" s="658">
        <v>0</v>
      </c>
      <c r="AC17" s="658">
        <v>0</v>
      </c>
      <c r="AD17" s="658">
        <v>0</v>
      </c>
      <c r="AE17" s="658">
        <v>0</v>
      </c>
      <c r="AF17" s="658">
        <v>0</v>
      </c>
      <c r="AG17" s="658">
        <v>0</v>
      </c>
      <c r="AH17" s="658">
        <v>0</v>
      </c>
      <c r="AI17" s="658">
        <v>0</v>
      </c>
      <c r="AJ17" s="658">
        <v>11.653818181818181</v>
      </c>
      <c r="AK17" s="661">
        <v>0</v>
      </c>
      <c r="AL17" s="661">
        <v>0</v>
      </c>
      <c r="AM17" s="662">
        <v>0</v>
      </c>
      <c r="AN17" s="663">
        <v>640.96</v>
      </c>
      <c r="AO17" s="658">
        <v>640.96</v>
      </c>
      <c r="AP17" s="658">
        <v>0</v>
      </c>
      <c r="AQ17" s="658">
        <v>0</v>
      </c>
      <c r="AR17" s="658">
        <v>0</v>
      </c>
      <c r="AS17" s="658">
        <v>0</v>
      </c>
      <c r="AT17" s="659">
        <v>0</v>
      </c>
      <c r="AU17" s="658">
        <v>0</v>
      </c>
      <c r="AV17" s="658">
        <v>0</v>
      </c>
      <c r="AW17" s="658">
        <v>0</v>
      </c>
      <c r="AX17" s="658">
        <v>0</v>
      </c>
      <c r="AY17" s="660">
        <v>0</v>
      </c>
      <c r="AZ17" s="644" t="s">
        <v>803</v>
      </c>
      <c r="BA17" s="664">
        <v>0</v>
      </c>
      <c r="BB17" s="665">
        <v>0</v>
      </c>
      <c r="BC17" s="665">
        <v>0</v>
      </c>
      <c r="BD17" s="665">
        <v>0</v>
      </c>
      <c r="BE17" s="665">
        <v>0</v>
      </c>
      <c r="BF17" s="665">
        <v>0</v>
      </c>
      <c r="BG17" s="665">
        <v>0</v>
      </c>
      <c r="BH17" s="665">
        <v>0</v>
      </c>
      <c r="BI17" s="665">
        <v>0</v>
      </c>
      <c r="BJ17" s="665">
        <v>0</v>
      </c>
      <c r="BK17" s="665">
        <v>0</v>
      </c>
      <c r="BL17" s="665">
        <v>0</v>
      </c>
      <c r="BM17" s="665">
        <v>0</v>
      </c>
      <c r="BN17" s="665">
        <v>0</v>
      </c>
      <c r="BO17" s="665">
        <v>0</v>
      </c>
      <c r="BP17" s="665">
        <v>0</v>
      </c>
      <c r="BQ17" s="665">
        <v>0</v>
      </c>
      <c r="BR17" s="665">
        <v>0</v>
      </c>
      <c r="BS17" s="666">
        <v>0</v>
      </c>
      <c r="BT17" s="667">
        <v>0</v>
      </c>
      <c r="BU17" s="649">
        <f t="shared" si="2"/>
        <v>0</v>
      </c>
    </row>
    <row r="18" spans="2:73" x14ac:dyDescent="0.2">
      <c r="B18" s="650">
        <v>8</v>
      </c>
      <c r="C18" s="630" t="s">
        <v>1566</v>
      </c>
      <c r="D18" s="630" t="s">
        <v>803</v>
      </c>
      <c r="E18" s="630" t="s">
        <v>1554</v>
      </c>
      <c r="F18" s="651" t="s">
        <v>1567</v>
      </c>
      <c r="G18" s="652">
        <v>41486</v>
      </c>
      <c r="H18" s="652" t="s">
        <v>535</v>
      </c>
      <c r="I18" s="652" t="s">
        <v>535</v>
      </c>
      <c r="J18" s="653">
        <v>55</v>
      </c>
      <c r="K18" s="654" t="s">
        <v>535</v>
      </c>
      <c r="L18" s="655" t="s">
        <v>535</v>
      </c>
      <c r="M18" s="656">
        <v>0</v>
      </c>
      <c r="N18" s="657">
        <v>820.42</v>
      </c>
      <c r="O18" s="658">
        <v>820.42</v>
      </c>
      <c r="P18" s="658">
        <v>0</v>
      </c>
      <c r="Q18" s="658">
        <v>0</v>
      </c>
      <c r="R18" s="658">
        <v>0</v>
      </c>
      <c r="S18" s="658">
        <v>0</v>
      </c>
      <c r="T18" s="659">
        <v>0</v>
      </c>
      <c r="U18" s="658">
        <v>0</v>
      </c>
      <c r="V18" s="658">
        <v>0</v>
      </c>
      <c r="W18" s="658">
        <v>0</v>
      </c>
      <c r="X18" s="658">
        <v>0</v>
      </c>
      <c r="Y18" s="660">
        <v>0</v>
      </c>
      <c r="Z18" s="657">
        <v>0</v>
      </c>
      <c r="AA18" s="658">
        <v>0</v>
      </c>
      <c r="AB18" s="658">
        <v>0</v>
      </c>
      <c r="AC18" s="658">
        <v>0</v>
      </c>
      <c r="AD18" s="658">
        <v>0</v>
      </c>
      <c r="AE18" s="658">
        <v>0</v>
      </c>
      <c r="AF18" s="658">
        <v>0</v>
      </c>
      <c r="AG18" s="658">
        <v>0</v>
      </c>
      <c r="AH18" s="658">
        <v>0</v>
      </c>
      <c r="AI18" s="658">
        <v>0</v>
      </c>
      <c r="AJ18" s="658">
        <v>14.916727272727272</v>
      </c>
      <c r="AK18" s="661">
        <v>0</v>
      </c>
      <c r="AL18" s="661">
        <v>0</v>
      </c>
      <c r="AM18" s="662">
        <v>0</v>
      </c>
      <c r="AN18" s="663">
        <v>820.42</v>
      </c>
      <c r="AO18" s="658">
        <v>820.42</v>
      </c>
      <c r="AP18" s="658">
        <v>0</v>
      </c>
      <c r="AQ18" s="658">
        <v>0</v>
      </c>
      <c r="AR18" s="658">
        <v>0</v>
      </c>
      <c r="AS18" s="658">
        <v>0</v>
      </c>
      <c r="AT18" s="659">
        <v>0</v>
      </c>
      <c r="AU18" s="658">
        <v>0</v>
      </c>
      <c r="AV18" s="658">
        <v>0</v>
      </c>
      <c r="AW18" s="658">
        <v>0</v>
      </c>
      <c r="AX18" s="658">
        <v>0</v>
      </c>
      <c r="AY18" s="660">
        <v>0</v>
      </c>
      <c r="AZ18" s="644" t="s">
        <v>803</v>
      </c>
      <c r="BA18" s="664">
        <v>0</v>
      </c>
      <c r="BB18" s="665">
        <v>0</v>
      </c>
      <c r="BC18" s="665">
        <v>0</v>
      </c>
      <c r="BD18" s="665">
        <v>0</v>
      </c>
      <c r="BE18" s="665">
        <v>0</v>
      </c>
      <c r="BF18" s="665">
        <v>0</v>
      </c>
      <c r="BG18" s="665">
        <v>0</v>
      </c>
      <c r="BH18" s="665">
        <v>0</v>
      </c>
      <c r="BI18" s="665">
        <v>0</v>
      </c>
      <c r="BJ18" s="665">
        <v>0</v>
      </c>
      <c r="BK18" s="665">
        <v>0</v>
      </c>
      <c r="BL18" s="665">
        <v>0</v>
      </c>
      <c r="BM18" s="665">
        <v>0</v>
      </c>
      <c r="BN18" s="665">
        <v>0</v>
      </c>
      <c r="BO18" s="665">
        <v>0</v>
      </c>
      <c r="BP18" s="665">
        <v>0</v>
      </c>
      <c r="BQ18" s="665">
        <v>0</v>
      </c>
      <c r="BR18" s="665">
        <v>0</v>
      </c>
      <c r="BS18" s="666">
        <v>0</v>
      </c>
      <c r="BT18" s="667">
        <v>0</v>
      </c>
      <c r="BU18" s="649">
        <f t="shared" si="2"/>
        <v>0</v>
      </c>
    </row>
    <row r="19" spans="2:73" x14ac:dyDescent="0.2">
      <c r="B19" s="629">
        <v>9</v>
      </c>
      <c r="C19" s="630" t="s">
        <v>1568</v>
      </c>
      <c r="D19" s="630" t="s">
        <v>803</v>
      </c>
      <c r="E19" s="630" t="s">
        <v>1554</v>
      </c>
      <c r="F19" s="651" t="s">
        <v>1569</v>
      </c>
      <c r="G19" s="652">
        <v>41486</v>
      </c>
      <c r="H19" s="652" t="s">
        <v>535</v>
      </c>
      <c r="I19" s="652" t="s">
        <v>535</v>
      </c>
      <c r="J19" s="653">
        <v>55</v>
      </c>
      <c r="K19" s="654" t="s">
        <v>535</v>
      </c>
      <c r="L19" s="655" t="s">
        <v>535</v>
      </c>
      <c r="M19" s="656">
        <v>0</v>
      </c>
      <c r="N19" s="657">
        <v>113.93</v>
      </c>
      <c r="O19" s="658">
        <v>113.93</v>
      </c>
      <c r="P19" s="658">
        <v>0</v>
      </c>
      <c r="Q19" s="658">
        <v>0</v>
      </c>
      <c r="R19" s="658">
        <v>0</v>
      </c>
      <c r="S19" s="658">
        <v>0</v>
      </c>
      <c r="T19" s="659">
        <v>0</v>
      </c>
      <c r="U19" s="658">
        <v>0</v>
      </c>
      <c r="V19" s="658">
        <v>0</v>
      </c>
      <c r="W19" s="658">
        <v>0</v>
      </c>
      <c r="X19" s="658">
        <v>0</v>
      </c>
      <c r="Y19" s="660">
        <v>0</v>
      </c>
      <c r="Z19" s="657">
        <v>0</v>
      </c>
      <c r="AA19" s="658">
        <v>0</v>
      </c>
      <c r="AB19" s="658">
        <v>0</v>
      </c>
      <c r="AC19" s="658">
        <v>0</v>
      </c>
      <c r="AD19" s="658">
        <v>0</v>
      </c>
      <c r="AE19" s="658">
        <v>0</v>
      </c>
      <c r="AF19" s="658">
        <v>0</v>
      </c>
      <c r="AG19" s="658">
        <v>0</v>
      </c>
      <c r="AH19" s="658">
        <v>0</v>
      </c>
      <c r="AI19" s="658">
        <v>0</v>
      </c>
      <c r="AJ19" s="658">
        <v>2.0714545454545457</v>
      </c>
      <c r="AK19" s="661">
        <v>0</v>
      </c>
      <c r="AL19" s="661">
        <v>0</v>
      </c>
      <c r="AM19" s="662">
        <v>0</v>
      </c>
      <c r="AN19" s="663">
        <v>113.93</v>
      </c>
      <c r="AO19" s="658">
        <v>113.93</v>
      </c>
      <c r="AP19" s="658">
        <v>0</v>
      </c>
      <c r="AQ19" s="658">
        <v>0</v>
      </c>
      <c r="AR19" s="658">
        <v>0</v>
      </c>
      <c r="AS19" s="658">
        <v>0</v>
      </c>
      <c r="AT19" s="659">
        <v>0</v>
      </c>
      <c r="AU19" s="658">
        <v>0</v>
      </c>
      <c r="AV19" s="658">
        <v>0</v>
      </c>
      <c r="AW19" s="658">
        <v>0</v>
      </c>
      <c r="AX19" s="658">
        <v>0</v>
      </c>
      <c r="AY19" s="660">
        <v>0</v>
      </c>
      <c r="AZ19" s="644" t="s">
        <v>803</v>
      </c>
      <c r="BA19" s="664">
        <v>0</v>
      </c>
      <c r="BB19" s="665">
        <v>0</v>
      </c>
      <c r="BC19" s="665">
        <v>0</v>
      </c>
      <c r="BD19" s="665">
        <v>0</v>
      </c>
      <c r="BE19" s="665">
        <v>0</v>
      </c>
      <c r="BF19" s="665">
        <v>0</v>
      </c>
      <c r="BG19" s="665">
        <v>0</v>
      </c>
      <c r="BH19" s="665">
        <v>0</v>
      </c>
      <c r="BI19" s="665">
        <v>0</v>
      </c>
      <c r="BJ19" s="665">
        <v>0</v>
      </c>
      <c r="BK19" s="665">
        <v>0</v>
      </c>
      <c r="BL19" s="665">
        <v>0</v>
      </c>
      <c r="BM19" s="665">
        <v>0</v>
      </c>
      <c r="BN19" s="665">
        <v>0</v>
      </c>
      <c r="BO19" s="665">
        <v>0</v>
      </c>
      <c r="BP19" s="665">
        <v>0</v>
      </c>
      <c r="BQ19" s="665">
        <v>0</v>
      </c>
      <c r="BR19" s="665">
        <v>0</v>
      </c>
      <c r="BS19" s="666">
        <v>0</v>
      </c>
      <c r="BT19" s="667">
        <v>0</v>
      </c>
      <c r="BU19" s="649">
        <f t="shared" si="2"/>
        <v>0</v>
      </c>
    </row>
    <row r="20" spans="2:73" x14ac:dyDescent="0.2">
      <c r="B20" s="650">
        <v>10</v>
      </c>
      <c r="C20" s="630" t="s">
        <v>1570</v>
      </c>
      <c r="D20" s="630" t="s">
        <v>803</v>
      </c>
      <c r="E20" s="630" t="s">
        <v>1554</v>
      </c>
      <c r="F20" s="651" t="s">
        <v>1571</v>
      </c>
      <c r="G20" s="652">
        <v>41486</v>
      </c>
      <c r="H20" s="652" t="s">
        <v>535</v>
      </c>
      <c r="I20" s="652" t="s">
        <v>535</v>
      </c>
      <c r="J20" s="653">
        <v>55</v>
      </c>
      <c r="K20" s="654" t="s">
        <v>535</v>
      </c>
      <c r="L20" s="655" t="s">
        <v>535</v>
      </c>
      <c r="M20" s="656">
        <v>0</v>
      </c>
      <c r="N20" s="657">
        <v>451.36</v>
      </c>
      <c r="O20" s="658">
        <v>451.36</v>
      </c>
      <c r="P20" s="658">
        <v>0</v>
      </c>
      <c r="Q20" s="658">
        <v>0</v>
      </c>
      <c r="R20" s="658">
        <v>0</v>
      </c>
      <c r="S20" s="658">
        <v>0</v>
      </c>
      <c r="T20" s="659">
        <v>0</v>
      </c>
      <c r="U20" s="658">
        <v>0</v>
      </c>
      <c r="V20" s="658">
        <v>0</v>
      </c>
      <c r="W20" s="658">
        <v>0</v>
      </c>
      <c r="X20" s="658">
        <v>0</v>
      </c>
      <c r="Y20" s="660">
        <v>0</v>
      </c>
      <c r="Z20" s="657">
        <v>0</v>
      </c>
      <c r="AA20" s="658">
        <v>0</v>
      </c>
      <c r="AB20" s="658">
        <v>0</v>
      </c>
      <c r="AC20" s="658">
        <v>0</v>
      </c>
      <c r="AD20" s="658">
        <v>0</v>
      </c>
      <c r="AE20" s="658">
        <v>0</v>
      </c>
      <c r="AF20" s="658">
        <v>0</v>
      </c>
      <c r="AG20" s="658">
        <v>0</v>
      </c>
      <c r="AH20" s="658">
        <v>0</v>
      </c>
      <c r="AI20" s="658">
        <v>0</v>
      </c>
      <c r="AJ20" s="658">
        <v>8.2065454545454557</v>
      </c>
      <c r="AK20" s="661">
        <v>0</v>
      </c>
      <c r="AL20" s="661">
        <v>0</v>
      </c>
      <c r="AM20" s="662">
        <v>0</v>
      </c>
      <c r="AN20" s="663">
        <v>451.36</v>
      </c>
      <c r="AO20" s="658">
        <v>451.36</v>
      </c>
      <c r="AP20" s="658">
        <v>0</v>
      </c>
      <c r="AQ20" s="658">
        <v>0</v>
      </c>
      <c r="AR20" s="658">
        <v>0</v>
      </c>
      <c r="AS20" s="658">
        <v>0</v>
      </c>
      <c r="AT20" s="659">
        <v>0</v>
      </c>
      <c r="AU20" s="658">
        <v>0</v>
      </c>
      <c r="AV20" s="658">
        <v>0</v>
      </c>
      <c r="AW20" s="658">
        <v>0</v>
      </c>
      <c r="AX20" s="658">
        <v>0</v>
      </c>
      <c r="AY20" s="660">
        <v>0</v>
      </c>
      <c r="AZ20" s="644" t="s">
        <v>803</v>
      </c>
      <c r="BA20" s="664">
        <v>0</v>
      </c>
      <c r="BB20" s="665">
        <v>0</v>
      </c>
      <c r="BC20" s="665">
        <v>0</v>
      </c>
      <c r="BD20" s="665">
        <v>0</v>
      </c>
      <c r="BE20" s="665">
        <v>0</v>
      </c>
      <c r="BF20" s="665">
        <v>0</v>
      </c>
      <c r="BG20" s="665">
        <v>0</v>
      </c>
      <c r="BH20" s="665">
        <v>0</v>
      </c>
      <c r="BI20" s="665">
        <v>0</v>
      </c>
      <c r="BJ20" s="665">
        <v>0</v>
      </c>
      <c r="BK20" s="665">
        <v>0</v>
      </c>
      <c r="BL20" s="665">
        <v>0</v>
      </c>
      <c r="BM20" s="665">
        <v>0</v>
      </c>
      <c r="BN20" s="665">
        <v>0</v>
      </c>
      <c r="BO20" s="665">
        <v>0</v>
      </c>
      <c r="BP20" s="665">
        <v>0</v>
      </c>
      <c r="BQ20" s="665">
        <v>0</v>
      </c>
      <c r="BR20" s="665">
        <v>0</v>
      </c>
      <c r="BS20" s="666">
        <v>0</v>
      </c>
      <c r="BT20" s="667">
        <v>0</v>
      </c>
      <c r="BU20" s="649">
        <f t="shared" si="2"/>
        <v>0</v>
      </c>
    </row>
    <row r="21" spans="2:73" x14ac:dyDescent="0.2">
      <c r="B21" s="629">
        <v>11</v>
      </c>
      <c r="C21" s="630" t="s">
        <v>1572</v>
      </c>
      <c r="D21" s="630" t="s">
        <v>803</v>
      </c>
      <c r="E21" s="630" t="s">
        <v>1554</v>
      </c>
      <c r="F21" s="651" t="s">
        <v>1573</v>
      </c>
      <c r="G21" s="652">
        <v>41486</v>
      </c>
      <c r="H21" s="652" t="s">
        <v>535</v>
      </c>
      <c r="I21" s="652" t="s">
        <v>535</v>
      </c>
      <c r="J21" s="653">
        <v>33</v>
      </c>
      <c r="K21" s="654" t="s">
        <v>535</v>
      </c>
      <c r="L21" s="655" t="s">
        <v>535</v>
      </c>
      <c r="M21" s="656">
        <v>0</v>
      </c>
      <c r="N21" s="657">
        <v>209.21</v>
      </c>
      <c r="O21" s="658">
        <v>209.21</v>
      </c>
      <c r="P21" s="658">
        <v>0</v>
      </c>
      <c r="Q21" s="658">
        <v>0</v>
      </c>
      <c r="R21" s="658">
        <v>0</v>
      </c>
      <c r="S21" s="658">
        <v>0</v>
      </c>
      <c r="T21" s="659">
        <v>0</v>
      </c>
      <c r="U21" s="658">
        <v>0</v>
      </c>
      <c r="V21" s="658">
        <v>0</v>
      </c>
      <c r="W21" s="658">
        <v>0</v>
      </c>
      <c r="X21" s="658">
        <v>0</v>
      </c>
      <c r="Y21" s="660">
        <v>0</v>
      </c>
      <c r="Z21" s="657">
        <v>0</v>
      </c>
      <c r="AA21" s="658">
        <v>0</v>
      </c>
      <c r="AB21" s="658">
        <v>0</v>
      </c>
      <c r="AC21" s="658">
        <v>0</v>
      </c>
      <c r="AD21" s="658">
        <v>0</v>
      </c>
      <c r="AE21" s="658">
        <v>0</v>
      </c>
      <c r="AF21" s="658">
        <v>0</v>
      </c>
      <c r="AG21" s="658">
        <v>0</v>
      </c>
      <c r="AH21" s="658">
        <v>0</v>
      </c>
      <c r="AI21" s="658">
        <v>0</v>
      </c>
      <c r="AJ21" s="658">
        <v>6.3396969696969698</v>
      </c>
      <c r="AK21" s="661">
        <v>0</v>
      </c>
      <c r="AL21" s="661">
        <v>0</v>
      </c>
      <c r="AM21" s="662">
        <v>0</v>
      </c>
      <c r="AN21" s="663">
        <v>209.21</v>
      </c>
      <c r="AO21" s="658">
        <v>209.21</v>
      </c>
      <c r="AP21" s="658">
        <v>0</v>
      </c>
      <c r="AQ21" s="658">
        <v>0</v>
      </c>
      <c r="AR21" s="658">
        <v>0</v>
      </c>
      <c r="AS21" s="658">
        <v>0</v>
      </c>
      <c r="AT21" s="659">
        <v>0</v>
      </c>
      <c r="AU21" s="658">
        <v>0</v>
      </c>
      <c r="AV21" s="658">
        <v>0</v>
      </c>
      <c r="AW21" s="658">
        <v>0</v>
      </c>
      <c r="AX21" s="658">
        <v>0</v>
      </c>
      <c r="AY21" s="660">
        <v>0</v>
      </c>
      <c r="AZ21" s="644" t="s">
        <v>803</v>
      </c>
      <c r="BA21" s="664">
        <v>0</v>
      </c>
      <c r="BB21" s="665">
        <v>0</v>
      </c>
      <c r="BC21" s="665">
        <v>0</v>
      </c>
      <c r="BD21" s="665">
        <v>0</v>
      </c>
      <c r="BE21" s="665">
        <v>0</v>
      </c>
      <c r="BF21" s="665">
        <v>0</v>
      </c>
      <c r="BG21" s="665">
        <v>0</v>
      </c>
      <c r="BH21" s="665">
        <v>0</v>
      </c>
      <c r="BI21" s="665">
        <v>0</v>
      </c>
      <c r="BJ21" s="665">
        <v>0</v>
      </c>
      <c r="BK21" s="665">
        <v>0</v>
      </c>
      <c r="BL21" s="665">
        <v>0</v>
      </c>
      <c r="BM21" s="665">
        <v>0</v>
      </c>
      <c r="BN21" s="665">
        <v>0</v>
      </c>
      <c r="BO21" s="665">
        <v>0</v>
      </c>
      <c r="BP21" s="665">
        <v>0</v>
      </c>
      <c r="BQ21" s="665">
        <v>0</v>
      </c>
      <c r="BR21" s="665">
        <v>0</v>
      </c>
      <c r="BS21" s="666">
        <v>0</v>
      </c>
      <c r="BT21" s="667">
        <v>0</v>
      </c>
      <c r="BU21" s="649">
        <f t="shared" si="2"/>
        <v>0</v>
      </c>
    </row>
    <row r="22" spans="2:73" x14ac:dyDescent="0.2">
      <c r="B22" s="650">
        <v>12</v>
      </c>
      <c r="C22" s="630" t="s">
        <v>1574</v>
      </c>
      <c r="D22" s="630" t="s">
        <v>803</v>
      </c>
      <c r="E22" s="630" t="s">
        <v>1554</v>
      </c>
      <c r="F22" s="651" t="s">
        <v>1575</v>
      </c>
      <c r="G22" s="652">
        <v>41486</v>
      </c>
      <c r="H22" s="652" t="s">
        <v>535</v>
      </c>
      <c r="I22" s="652" t="s">
        <v>535</v>
      </c>
      <c r="J22" s="653">
        <v>33</v>
      </c>
      <c r="K22" s="654" t="s">
        <v>535</v>
      </c>
      <c r="L22" s="655" t="s">
        <v>535</v>
      </c>
      <c r="M22" s="656">
        <v>0</v>
      </c>
      <c r="N22" s="657">
        <v>1259.51</v>
      </c>
      <c r="O22" s="658">
        <v>1259.51</v>
      </c>
      <c r="P22" s="658">
        <v>0</v>
      </c>
      <c r="Q22" s="658">
        <v>0</v>
      </c>
      <c r="R22" s="658">
        <v>0</v>
      </c>
      <c r="S22" s="658">
        <v>0</v>
      </c>
      <c r="T22" s="659">
        <v>0</v>
      </c>
      <c r="U22" s="658">
        <v>0</v>
      </c>
      <c r="V22" s="658">
        <v>0</v>
      </c>
      <c r="W22" s="658">
        <v>0</v>
      </c>
      <c r="X22" s="658">
        <v>0</v>
      </c>
      <c r="Y22" s="660">
        <v>0</v>
      </c>
      <c r="Z22" s="657">
        <v>0</v>
      </c>
      <c r="AA22" s="658">
        <v>0</v>
      </c>
      <c r="AB22" s="658">
        <v>0</v>
      </c>
      <c r="AC22" s="658">
        <v>0</v>
      </c>
      <c r="AD22" s="658">
        <v>0</v>
      </c>
      <c r="AE22" s="658">
        <v>0</v>
      </c>
      <c r="AF22" s="658">
        <v>0</v>
      </c>
      <c r="AG22" s="658">
        <v>0</v>
      </c>
      <c r="AH22" s="658">
        <v>0</v>
      </c>
      <c r="AI22" s="658">
        <v>0</v>
      </c>
      <c r="AJ22" s="658">
        <v>38.166969696969709</v>
      </c>
      <c r="AK22" s="661">
        <v>0</v>
      </c>
      <c r="AL22" s="661">
        <v>0</v>
      </c>
      <c r="AM22" s="662">
        <v>0</v>
      </c>
      <c r="AN22" s="663">
        <v>1259.51</v>
      </c>
      <c r="AO22" s="658">
        <v>1259.51</v>
      </c>
      <c r="AP22" s="658">
        <v>0</v>
      </c>
      <c r="AQ22" s="658">
        <v>0</v>
      </c>
      <c r="AR22" s="658">
        <v>0</v>
      </c>
      <c r="AS22" s="658">
        <v>0</v>
      </c>
      <c r="AT22" s="659">
        <v>0</v>
      </c>
      <c r="AU22" s="658">
        <v>0</v>
      </c>
      <c r="AV22" s="658">
        <v>0</v>
      </c>
      <c r="AW22" s="658">
        <v>0</v>
      </c>
      <c r="AX22" s="658">
        <v>0</v>
      </c>
      <c r="AY22" s="660">
        <v>0</v>
      </c>
      <c r="AZ22" s="644" t="s">
        <v>803</v>
      </c>
      <c r="BA22" s="664">
        <v>0</v>
      </c>
      <c r="BB22" s="665">
        <v>0</v>
      </c>
      <c r="BC22" s="665">
        <v>0</v>
      </c>
      <c r="BD22" s="665">
        <v>0</v>
      </c>
      <c r="BE22" s="665">
        <v>0</v>
      </c>
      <c r="BF22" s="665">
        <v>0</v>
      </c>
      <c r="BG22" s="665">
        <v>0</v>
      </c>
      <c r="BH22" s="665">
        <v>0</v>
      </c>
      <c r="BI22" s="665">
        <v>0</v>
      </c>
      <c r="BJ22" s="665">
        <v>0</v>
      </c>
      <c r="BK22" s="665">
        <v>0</v>
      </c>
      <c r="BL22" s="665">
        <v>0</v>
      </c>
      <c r="BM22" s="665">
        <v>0</v>
      </c>
      <c r="BN22" s="665">
        <v>0</v>
      </c>
      <c r="BO22" s="665">
        <v>0</v>
      </c>
      <c r="BP22" s="665">
        <v>0</v>
      </c>
      <c r="BQ22" s="665">
        <v>0</v>
      </c>
      <c r="BR22" s="665">
        <v>0</v>
      </c>
      <c r="BS22" s="666">
        <v>0</v>
      </c>
      <c r="BT22" s="667">
        <v>0</v>
      </c>
      <c r="BU22" s="649">
        <f t="shared" si="2"/>
        <v>0</v>
      </c>
    </row>
    <row r="23" spans="2:73" x14ac:dyDescent="0.2">
      <c r="B23" s="629">
        <v>13</v>
      </c>
      <c r="C23" s="630" t="s">
        <v>1576</v>
      </c>
      <c r="D23" s="630" t="s">
        <v>803</v>
      </c>
      <c r="E23" s="630" t="s">
        <v>1554</v>
      </c>
      <c r="F23" s="651" t="s">
        <v>1577</v>
      </c>
      <c r="G23" s="652">
        <v>41486</v>
      </c>
      <c r="H23" s="652" t="s">
        <v>535</v>
      </c>
      <c r="I23" s="652" t="s">
        <v>535</v>
      </c>
      <c r="J23" s="653">
        <v>33</v>
      </c>
      <c r="K23" s="654" t="s">
        <v>535</v>
      </c>
      <c r="L23" s="655" t="s">
        <v>535</v>
      </c>
      <c r="M23" s="656">
        <v>0</v>
      </c>
      <c r="N23" s="657">
        <v>1833.99</v>
      </c>
      <c r="O23" s="658">
        <v>1833.99</v>
      </c>
      <c r="P23" s="658">
        <v>0</v>
      </c>
      <c r="Q23" s="658">
        <v>0</v>
      </c>
      <c r="R23" s="658">
        <v>0</v>
      </c>
      <c r="S23" s="658">
        <v>0</v>
      </c>
      <c r="T23" s="659">
        <v>0</v>
      </c>
      <c r="U23" s="658">
        <v>0</v>
      </c>
      <c r="V23" s="658">
        <v>0</v>
      </c>
      <c r="W23" s="658">
        <v>0</v>
      </c>
      <c r="X23" s="658">
        <v>0</v>
      </c>
      <c r="Y23" s="660">
        <v>0</v>
      </c>
      <c r="Z23" s="657">
        <v>0</v>
      </c>
      <c r="AA23" s="658">
        <v>0</v>
      </c>
      <c r="AB23" s="658">
        <v>0</v>
      </c>
      <c r="AC23" s="658">
        <v>0</v>
      </c>
      <c r="AD23" s="658">
        <v>0</v>
      </c>
      <c r="AE23" s="658">
        <v>0</v>
      </c>
      <c r="AF23" s="658">
        <v>0</v>
      </c>
      <c r="AG23" s="658">
        <v>0</v>
      </c>
      <c r="AH23" s="658">
        <v>0</v>
      </c>
      <c r="AI23" s="658">
        <v>0</v>
      </c>
      <c r="AJ23" s="658">
        <v>55.575454545454548</v>
      </c>
      <c r="AK23" s="661">
        <v>0</v>
      </c>
      <c r="AL23" s="661">
        <v>0</v>
      </c>
      <c r="AM23" s="662">
        <v>0</v>
      </c>
      <c r="AN23" s="663">
        <v>1833.99</v>
      </c>
      <c r="AO23" s="658">
        <v>1833.99</v>
      </c>
      <c r="AP23" s="658">
        <v>0</v>
      </c>
      <c r="AQ23" s="658">
        <v>0</v>
      </c>
      <c r="AR23" s="658">
        <v>0</v>
      </c>
      <c r="AS23" s="658">
        <v>0</v>
      </c>
      <c r="AT23" s="659">
        <v>0</v>
      </c>
      <c r="AU23" s="658">
        <v>0</v>
      </c>
      <c r="AV23" s="658">
        <v>0</v>
      </c>
      <c r="AW23" s="658">
        <v>0</v>
      </c>
      <c r="AX23" s="658">
        <v>0</v>
      </c>
      <c r="AY23" s="660">
        <v>0</v>
      </c>
      <c r="AZ23" s="644" t="s">
        <v>803</v>
      </c>
      <c r="BA23" s="664">
        <v>0</v>
      </c>
      <c r="BB23" s="665">
        <v>0</v>
      </c>
      <c r="BC23" s="665">
        <v>0</v>
      </c>
      <c r="BD23" s="665">
        <v>0</v>
      </c>
      <c r="BE23" s="665">
        <v>0</v>
      </c>
      <c r="BF23" s="665">
        <v>0</v>
      </c>
      <c r="BG23" s="665">
        <v>0</v>
      </c>
      <c r="BH23" s="665">
        <v>0</v>
      </c>
      <c r="BI23" s="665">
        <v>0</v>
      </c>
      <c r="BJ23" s="665">
        <v>0</v>
      </c>
      <c r="BK23" s="665">
        <v>0</v>
      </c>
      <c r="BL23" s="665">
        <v>0</v>
      </c>
      <c r="BM23" s="665">
        <v>0</v>
      </c>
      <c r="BN23" s="665">
        <v>0</v>
      </c>
      <c r="BO23" s="665">
        <v>0</v>
      </c>
      <c r="BP23" s="665">
        <v>0</v>
      </c>
      <c r="BQ23" s="665">
        <v>0</v>
      </c>
      <c r="BR23" s="665">
        <v>0</v>
      </c>
      <c r="BS23" s="666">
        <v>0</v>
      </c>
      <c r="BT23" s="667">
        <v>0</v>
      </c>
      <c r="BU23" s="649">
        <f t="shared" si="2"/>
        <v>0</v>
      </c>
    </row>
    <row r="24" spans="2:73" x14ac:dyDescent="0.2">
      <c r="B24" s="650">
        <v>14</v>
      </c>
      <c r="C24" s="630" t="s">
        <v>1578</v>
      </c>
      <c r="D24" s="630" t="s">
        <v>803</v>
      </c>
      <c r="E24" s="630" t="s">
        <v>1554</v>
      </c>
      <c r="F24" s="651" t="s">
        <v>1579</v>
      </c>
      <c r="G24" s="652">
        <v>41486</v>
      </c>
      <c r="H24" s="652" t="s">
        <v>535</v>
      </c>
      <c r="I24" s="652" t="s">
        <v>535</v>
      </c>
      <c r="J24" s="653">
        <v>33</v>
      </c>
      <c r="K24" s="654" t="s">
        <v>535</v>
      </c>
      <c r="L24" s="655" t="s">
        <v>535</v>
      </c>
      <c r="M24" s="656">
        <v>0</v>
      </c>
      <c r="N24" s="657">
        <v>202.89</v>
      </c>
      <c r="O24" s="658">
        <v>202.89</v>
      </c>
      <c r="P24" s="658">
        <v>0</v>
      </c>
      <c r="Q24" s="658">
        <v>0</v>
      </c>
      <c r="R24" s="658">
        <v>0</v>
      </c>
      <c r="S24" s="658">
        <v>0</v>
      </c>
      <c r="T24" s="659">
        <v>0</v>
      </c>
      <c r="U24" s="658">
        <v>0</v>
      </c>
      <c r="V24" s="658">
        <v>0</v>
      </c>
      <c r="W24" s="658">
        <v>0</v>
      </c>
      <c r="X24" s="658">
        <v>0</v>
      </c>
      <c r="Y24" s="660">
        <v>0</v>
      </c>
      <c r="Z24" s="657">
        <v>0</v>
      </c>
      <c r="AA24" s="658">
        <v>0</v>
      </c>
      <c r="AB24" s="658">
        <v>0</v>
      </c>
      <c r="AC24" s="658">
        <v>0</v>
      </c>
      <c r="AD24" s="658">
        <v>0</v>
      </c>
      <c r="AE24" s="658">
        <v>0</v>
      </c>
      <c r="AF24" s="658">
        <v>0</v>
      </c>
      <c r="AG24" s="658">
        <v>0</v>
      </c>
      <c r="AH24" s="658">
        <v>0</v>
      </c>
      <c r="AI24" s="658">
        <v>0</v>
      </c>
      <c r="AJ24" s="658">
        <v>6.1481818181818166</v>
      </c>
      <c r="AK24" s="661">
        <v>0</v>
      </c>
      <c r="AL24" s="661">
        <v>0</v>
      </c>
      <c r="AM24" s="662">
        <v>0</v>
      </c>
      <c r="AN24" s="663">
        <v>202.89</v>
      </c>
      <c r="AO24" s="658">
        <v>202.89</v>
      </c>
      <c r="AP24" s="658">
        <v>0</v>
      </c>
      <c r="AQ24" s="658">
        <v>0</v>
      </c>
      <c r="AR24" s="658">
        <v>0</v>
      </c>
      <c r="AS24" s="658">
        <v>0</v>
      </c>
      <c r="AT24" s="659">
        <v>0</v>
      </c>
      <c r="AU24" s="658">
        <v>0</v>
      </c>
      <c r="AV24" s="658">
        <v>0</v>
      </c>
      <c r="AW24" s="658">
        <v>0</v>
      </c>
      <c r="AX24" s="658">
        <v>0</v>
      </c>
      <c r="AY24" s="660">
        <v>0</v>
      </c>
      <c r="AZ24" s="644" t="s">
        <v>803</v>
      </c>
      <c r="BA24" s="664">
        <v>0</v>
      </c>
      <c r="BB24" s="665">
        <v>0</v>
      </c>
      <c r="BC24" s="665">
        <v>0</v>
      </c>
      <c r="BD24" s="665">
        <v>0</v>
      </c>
      <c r="BE24" s="665">
        <v>0</v>
      </c>
      <c r="BF24" s="665">
        <v>0</v>
      </c>
      <c r="BG24" s="665">
        <v>0</v>
      </c>
      <c r="BH24" s="665">
        <v>0</v>
      </c>
      <c r="BI24" s="665">
        <v>0</v>
      </c>
      <c r="BJ24" s="665">
        <v>0</v>
      </c>
      <c r="BK24" s="665">
        <v>0</v>
      </c>
      <c r="BL24" s="665">
        <v>0</v>
      </c>
      <c r="BM24" s="665">
        <v>0</v>
      </c>
      <c r="BN24" s="665">
        <v>0</v>
      </c>
      <c r="BO24" s="665">
        <v>0</v>
      </c>
      <c r="BP24" s="665">
        <v>0</v>
      </c>
      <c r="BQ24" s="665">
        <v>0</v>
      </c>
      <c r="BR24" s="665">
        <v>0</v>
      </c>
      <c r="BS24" s="666">
        <v>0</v>
      </c>
      <c r="BT24" s="667">
        <v>0</v>
      </c>
      <c r="BU24" s="649">
        <f t="shared" si="2"/>
        <v>0</v>
      </c>
    </row>
    <row r="25" spans="2:73" x14ac:dyDescent="0.2">
      <c r="B25" s="629">
        <v>15</v>
      </c>
      <c r="C25" s="630" t="s">
        <v>1580</v>
      </c>
      <c r="D25" s="630" t="s">
        <v>803</v>
      </c>
      <c r="E25" s="630" t="s">
        <v>1554</v>
      </c>
      <c r="F25" s="651" t="s">
        <v>1581</v>
      </c>
      <c r="G25" s="652">
        <v>41486</v>
      </c>
      <c r="H25" s="652" t="s">
        <v>535</v>
      </c>
      <c r="I25" s="652" t="s">
        <v>535</v>
      </c>
      <c r="J25" s="653">
        <v>33</v>
      </c>
      <c r="K25" s="654" t="s">
        <v>535</v>
      </c>
      <c r="L25" s="655" t="s">
        <v>535</v>
      </c>
      <c r="M25" s="656">
        <v>0</v>
      </c>
      <c r="N25" s="657">
        <v>2995.68</v>
      </c>
      <c r="O25" s="658">
        <v>2995.68</v>
      </c>
      <c r="P25" s="658">
        <v>0</v>
      </c>
      <c r="Q25" s="658">
        <v>0</v>
      </c>
      <c r="R25" s="658">
        <v>0</v>
      </c>
      <c r="S25" s="658">
        <v>0</v>
      </c>
      <c r="T25" s="659">
        <v>0</v>
      </c>
      <c r="U25" s="658">
        <v>0</v>
      </c>
      <c r="V25" s="658">
        <v>0</v>
      </c>
      <c r="W25" s="658">
        <v>0</v>
      </c>
      <c r="X25" s="658">
        <v>0</v>
      </c>
      <c r="Y25" s="660">
        <v>0</v>
      </c>
      <c r="Z25" s="657">
        <v>0</v>
      </c>
      <c r="AA25" s="658">
        <v>0</v>
      </c>
      <c r="AB25" s="658">
        <v>0</v>
      </c>
      <c r="AC25" s="658">
        <v>0</v>
      </c>
      <c r="AD25" s="658">
        <v>0</v>
      </c>
      <c r="AE25" s="658">
        <v>0</v>
      </c>
      <c r="AF25" s="658">
        <v>0</v>
      </c>
      <c r="AG25" s="658">
        <v>0</v>
      </c>
      <c r="AH25" s="658">
        <v>0</v>
      </c>
      <c r="AI25" s="658">
        <v>0</v>
      </c>
      <c r="AJ25" s="658">
        <v>90.778181818181793</v>
      </c>
      <c r="AK25" s="661">
        <v>0</v>
      </c>
      <c r="AL25" s="661">
        <v>0</v>
      </c>
      <c r="AM25" s="662">
        <v>0</v>
      </c>
      <c r="AN25" s="663">
        <v>2995.68</v>
      </c>
      <c r="AO25" s="658">
        <v>2995.68</v>
      </c>
      <c r="AP25" s="658">
        <v>0</v>
      </c>
      <c r="AQ25" s="658">
        <v>0</v>
      </c>
      <c r="AR25" s="658">
        <v>0</v>
      </c>
      <c r="AS25" s="658">
        <v>0</v>
      </c>
      <c r="AT25" s="659">
        <v>0</v>
      </c>
      <c r="AU25" s="658">
        <v>0</v>
      </c>
      <c r="AV25" s="658">
        <v>0</v>
      </c>
      <c r="AW25" s="658">
        <v>0</v>
      </c>
      <c r="AX25" s="658">
        <v>0</v>
      </c>
      <c r="AY25" s="660">
        <v>0</v>
      </c>
      <c r="AZ25" s="644" t="s">
        <v>803</v>
      </c>
      <c r="BA25" s="664">
        <v>0</v>
      </c>
      <c r="BB25" s="665">
        <v>0</v>
      </c>
      <c r="BC25" s="665">
        <v>0</v>
      </c>
      <c r="BD25" s="665">
        <v>0</v>
      </c>
      <c r="BE25" s="665">
        <v>0</v>
      </c>
      <c r="BF25" s="665">
        <v>0</v>
      </c>
      <c r="BG25" s="665">
        <v>0</v>
      </c>
      <c r="BH25" s="665">
        <v>0</v>
      </c>
      <c r="BI25" s="665">
        <v>0</v>
      </c>
      <c r="BJ25" s="665">
        <v>0</v>
      </c>
      <c r="BK25" s="665">
        <v>0</v>
      </c>
      <c r="BL25" s="665">
        <v>0</v>
      </c>
      <c r="BM25" s="665">
        <v>0</v>
      </c>
      <c r="BN25" s="665">
        <v>0</v>
      </c>
      <c r="BO25" s="665">
        <v>0</v>
      </c>
      <c r="BP25" s="665">
        <v>0</v>
      </c>
      <c r="BQ25" s="665">
        <v>0</v>
      </c>
      <c r="BR25" s="665">
        <v>0</v>
      </c>
      <c r="BS25" s="666">
        <v>0</v>
      </c>
      <c r="BT25" s="667">
        <v>0</v>
      </c>
      <c r="BU25" s="649">
        <f t="shared" si="2"/>
        <v>0</v>
      </c>
    </row>
    <row r="26" spans="2:73" x14ac:dyDescent="0.2">
      <c r="B26" s="650">
        <v>16</v>
      </c>
      <c r="C26" s="630" t="s">
        <v>1582</v>
      </c>
      <c r="D26" s="630" t="s">
        <v>803</v>
      </c>
      <c r="E26" s="630" t="s">
        <v>1554</v>
      </c>
      <c r="F26" s="651" t="s">
        <v>1583</v>
      </c>
      <c r="G26" s="652">
        <v>41486</v>
      </c>
      <c r="H26" s="652" t="s">
        <v>535</v>
      </c>
      <c r="I26" s="652" t="s">
        <v>535</v>
      </c>
      <c r="J26" s="653">
        <v>33</v>
      </c>
      <c r="K26" s="654" t="s">
        <v>535</v>
      </c>
      <c r="L26" s="655" t="s">
        <v>535</v>
      </c>
      <c r="M26" s="656">
        <v>0</v>
      </c>
      <c r="N26" s="657">
        <v>138.69</v>
      </c>
      <c r="O26" s="658">
        <v>138.69</v>
      </c>
      <c r="P26" s="658">
        <v>0</v>
      </c>
      <c r="Q26" s="658">
        <v>0</v>
      </c>
      <c r="R26" s="658">
        <v>0</v>
      </c>
      <c r="S26" s="658">
        <v>0</v>
      </c>
      <c r="T26" s="659">
        <v>0</v>
      </c>
      <c r="U26" s="658">
        <v>0</v>
      </c>
      <c r="V26" s="658">
        <v>0</v>
      </c>
      <c r="W26" s="658">
        <v>0</v>
      </c>
      <c r="X26" s="658">
        <v>0</v>
      </c>
      <c r="Y26" s="660">
        <v>0</v>
      </c>
      <c r="Z26" s="657">
        <v>0</v>
      </c>
      <c r="AA26" s="658">
        <v>0</v>
      </c>
      <c r="AB26" s="658">
        <v>0</v>
      </c>
      <c r="AC26" s="658">
        <v>0</v>
      </c>
      <c r="AD26" s="658">
        <v>0</v>
      </c>
      <c r="AE26" s="658">
        <v>0</v>
      </c>
      <c r="AF26" s="658">
        <v>0</v>
      </c>
      <c r="AG26" s="658">
        <v>0</v>
      </c>
      <c r="AH26" s="658">
        <v>0</v>
      </c>
      <c r="AI26" s="658">
        <v>0</v>
      </c>
      <c r="AJ26" s="658">
        <v>4.2027272727272731</v>
      </c>
      <c r="AK26" s="661">
        <v>0</v>
      </c>
      <c r="AL26" s="661">
        <v>0</v>
      </c>
      <c r="AM26" s="662">
        <v>0</v>
      </c>
      <c r="AN26" s="663">
        <v>138.69</v>
      </c>
      <c r="AO26" s="658">
        <v>138.69</v>
      </c>
      <c r="AP26" s="658">
        <v>0</v>
      </c>
      <c r="AQ26" s="658">
        <v>0</v>
      </c>
      <c r="AR26" s="658">
        <v>0</v>
      </c>
      <c r="AS26" s="658">
        <v>0</v>
      </c>
      <c r="AT26" s="659">
        <v>0</v>
      </c>
      <c r="AU26" s="658">
        <v>0</v>
      </c>
      <c r="AV26" s="658">
        <v>0</v>
      </c>
      <c r="AW26" s="658">
        <v>0</v>
      </c>
      <c r="AX26" s="658">
        <v>0</v>
      </c>
      <c r="AY26" s="660">
        <v>0</v>
      </c>
      <c r="AZ26" s="644" t="s">
        <v>803</v>
      </c>
      <c r="BA26" s="664">
        <v>0</v>
      </c>
      <c r="BB26" s="665">
        <v>0</v>
      </c>
      <c r="BC26" s="665">
        <v>0</v>
      </c>
      <c r="BD26" s="665">
        <v>0</v>
      </c>
      <c r="BE26" s="665">
        <v>0</v>
      </c>
      <c r="BF26" s="665">
        <v>0</v>
      </c>
      <c r="BG26" s="665">
        <v>0</v>
      </c>
      <c r="BH26" s="665">
        <v>0</v>
      </c>
      <c r="BI26" s="665">
        <v>0</v>
      </c>
      <c r="BJ26" s="665">
        <v>0</v>
      </c>
      <c r="BK26" s="665">
        <v>0</v>
      </c>
      <c r="BL26" s="665">
        <v>0</v>
      </c>
      <c r="BM26" s="665">
        <v>0</v>
      </c>
      <c r="BN26" s="665">
        <v>0</v>
      </c>
      <c r="BO26" s="665">
        <v>0</v>
      </c>
      <c r="BP26" s="665">
        <v>0</v>
      </c>
      <c r="BQ26" s="665">
        <v>0</v>
      </c>
      <c r="BR26" s="665">
        <v>0</v>
      </c>
      <c r="BS26" s="666">
        <v>0</v>
      </c>
      <c r="BT26" s="667">
        <v>0</v>
      </c>
      <c r="BU26" s="649">
        <f t="shared" si="2"/>
        <v>0</v>
      </c>
    </row>
    <row r="27" spans="2:73" x14ac:dyDescent="0.2">
      <c r="B27" s="629">
        <v>17</v>
      </c>
      <c r="C27" s="630" t="s">
        <v>1584</v>
      </c>
      <c r="D27" s="630" t="s">
        <v>803</v>
      </c>
      <c r="E27" s="630" t="s">
        <v>1554</v>
      </c>
      <c r="F27" s="651" t="s">
        <v>1585</v>
      </c>
      <c r="G27" s="652">
        <v>41486</v>
      </c>
      <c r="H27" s="652" t="s">
        <v>535</v>
      </c>
      <c r="I27" s="652" t="s">
        <v>535</v>
      </c>
      <c r="J27" s="653">
        <v>33</v>
      </c>
      <c r="K27" s="654" t="s">
        <v>535</v>
      </c>
      <c r="L27" s="655" t="s">
        <v>535</v>
      </c>
      <c r="M27" s="656">
        <v>0</v>
      </c>
      <c r="N27" s="657">
        <v>617.58000000000004</v>
      </c>
      <c r="O27" s="658">
        <v>617.58000000000004</v>
      </c>
      <c r="P27" s="658">
        <v>0</v>
      </c>
      <c r="Q27" s="658">
        <v>0</v>
      </c>
      <c r="R27" s="658">
        <v>0</v>
      </c>
      <c r="S27" s="658">
        <v>0</v>
      </c>
      <c r="T27" s="659">
        <v>0</v>
      </c>
      <c r="U27" s="658">
        <v>0</v>
      </c>
      <c r="V27" s="658">
        <v>0</v>
      </c>
      <c r="W27" s="658">
        <v>0</v>
      </c>
      <c r="X27" s="658">
        <v>0</v>
      </c>
      <c r="Y27" s="660">
        <v>0</v>
      </c>
      <c r="Z27" s="657">
        <v>0</v>
      </c>
      <c r="AA27" s="658">
        <v>0</v>
      </c>
      <c r="AB27" s="658">
        <v>0</v>
      </c>
      <c r="AC27" s="658">
        <v>0</v>
      </c>
      <c r="AD27" s="658">
        <v>0</v>
      </c>
      <c r="AE27" s="658">
        <v>0</v>
      </c>
      <c r="AF27" s="658">
        <v>0</v>
      </c>
      <c r="AG27" s="658">
        <v>0</v>
      </c>
      <c r="AH27" s="658">
        <v>0</v>
      </c>
      <c r="AI27" s="658">
        <v>0</v>
      </c>
      <c r="AJ27" s="658">
        <v>18.714545454545458</v>
      </c>
      <c r="AK27" s="661">
        <v>0</v>
      </c>
      <c r="AL27" s="661">
        <v>0</v>
      </c>
      <c r="AM27" s="662">
        <v>0</v>
      </c>
      <c r="AN27" s="663">
        <v>617.58000000000004</v>
      </c>
      <c r="AO27" s="658">
        <v>617.58000000000004</v>
      </c>
      <c r="AP27" s="658">
        <v>0</v>
      </c>
      <c r="AQ27" s="658">
        <v>0</v>
      </c>
      <c r="AR27" s="658">
        <v>0</v>
      </c>
      <c r="AS27" s="658">
        <v>0</v>
      </c>
      <c r="AT27" s="659">
        <v>0</v>
      </c>
      <c r="AU27" s="658">
        <v>0</v>
      </c>
      <c r="AV27" s="658">
        <v>0</v>
      </c>
      <c r="AW27" s="658">
        <v>0</v>
      </c>
      <c r="AX27" s="658">
        <v>0</v>
      </c>
      <c r="AY27" s="660">
        <v>0</v>
      </c>
      <c r="AZ27" s="644" t="s">
        <v>803</v>
      </c>
      <c r="BA27" s="664">
        <v>0</v>
      </c>
      <c r="BB27" s="665">
        <v>0</v>
      </c>
      <c r="BC27" s="665">
        <v>0</v>
      </c>
      <c r="BD27" s="665">
        <v>0</v>
      </c>
      <c r="BE27" s="665">
        <v>0</v>
      </c>
      <c r="BF27" s="665">
        <v>0</v>
      </c>
      <c r="BG27" s="665">
        <v>0</v>
      </c>
      <c r="BH27" s="665">
        <v>0</v>
      </c>
      <c r="BI27" s="665">
        <v>0</v>
      </c>
      <c r="BJ27" s="665">
        <v>0</v>
      </c>
      <c r="BK27" s="665">
        <v>0</v>
      </c>
      <c r="BL27" s="665">
        <v>0</v>
      </c>
      <c r="BM27" s="665">
        <v>0</v>
      </c>
      <c r="BN27" s="665">
        <v>0</v>
      </c>
      <c r="BO27" s="665">
        <v>0</v>
      </c>
      <c r="BP27" s="665">
        <v>0</v>
      </c>
      <c r="BQ27" s="665">
        <v>0</v>
      </c>
      <c r="BR27" s="665">
        <v>0</v>
      </c>
      <c r="BS27" s="666">
        <v>0</v>
      </c>
      <c r="BT27" s="667">
        <v>0</v>
      </c>
      <c r="BU27" s="649">
        <f t="shared" si="2"/>
        <v>0</v>
      </c>
    </row>
    <row r="28" spans="2:73" x14ac:dyDescent="0.2">
      <c r="B28" s="650">
        <v>18</v>
      </c>
      <c r="C28" s="630" t="s">
        <v>1586</v>
      </c>
      <c r="D28" s="630" t="s">
        <v>803</v>
      </c>
      <c r="E28" s="630" t="s">
        <v>1554</v>
      </c>
      <c r="F28" s="651" t="s">
        <v>1587</v>
      </c>
      <c r="G28" s="652">
        <v>41486</v>
      </c>
      <c r="H28" s="652" t="s">
        <v>535</v>
      </c>
      <c r="I28" s="652" t="s">
        <v>535</v>
      </c>
      <c r="J28" s="653">
        <v>55</v>
      </c>
      <c r="K28" s="654" t="s">
        <v>535</v>
      </c>
      <c r="L28" s="655" t="s">
        <v>535</v>
      </c>
      <c r="M28" s="656">
        <v>0</v>
      </c>
      <c r="N28" s="657">
        <v>7480.53</v>
      </c>
      <c r="O28" s="658">
        <v>7480.53</v>
      </c>
      <c r="P28" s="658">
        <v>0</v>
      </c>
      <c r="Q28" s="658">
        <v>0</v>
      </c>
      <c r="R28" s="658">
        <v>0</v>
      </c>
      <c r="S28" s="658">
        <v>0</v>
      </c>
      <c r="T28" s="659">
        <v>0</v>
      </c>
      <c r="U28" s="658">
        <v>0</v>
      </c>
      <c r="V28" s="658">
        <v>0</v>
      </c>
      <c r="W28" s="658">
        <v>0</v>
      </c>
      <c r="X28" s="658">
        <v>0</v>
      </c>
      <c r="Y28" s="660">
        <v>0</v>
      </c>
      <c r="Z28" s="657">
        <v>0</v>
      </c>
      <c r="AA28" s="658">
        <v>0</v>
      </c>
      <c r="AB28" s="658">
        <v>0</v>
      </c>
      <c r="AC28" s="658">
        <v>0</v>
      </c>
      <c r="AD28" s="658">
        <v>0</v>
      </c>
      <c r="AE28" s="658">
        <v>0</v>
      </c>
      <c r="AF28" s="658">
        <v>0</v>
      </c>
      <c r="AG28" s="658">
        <v>0</v>
      </c>
      <c r="AH28" s="658">
        <v>0</v>
      </c>
      <c r="AI28" s="658">
        <v>0</v>
      </c>
      <c r="AJ28" s="658">
        <v>136.00963636363633</v>
      </c>
      <c r="AK28" s="661">
        <v>0</v>
      </c>
      <c r="AL28" s="661">
        <v>0</v>
      </c>
      <c r="AM28" s="662">
        <v>0</v>
      </c>
      <c r="AN28" s="663">
        <v>7480.53</v>
      </c>
      <c r="AO28" s="658">
        <v>7480.53</v>
      </c>
      <c r="AP28" s="658">
        <v>0</v>
      </c>
      <c r="AQ28" s="658">
        <v>0</v>
      </c>
      <c r="AR28" s="658">
        <v>0</v>
      </c>
      <c r="AS28" s="658">
        <v>0</v>
      </c>
      <c r="AT28" s="659">
        <v>0</v>
      </c>
      <c r="AU28" s="658">
        <v>0</v>
      </c>
      <c r="AV28" s="658">
        <v>0</v>
      </c>
      <c r="AW28" s="658">
        <v>0</v>
      </c>
      <c r="AX28" s="658">
        <v>0</v>
      </c>
      <c r="AY28" s="660">
        <v>0</v>
      </c>
      <c r="AZ28" s="644" t="s">
        <v>803</v>
      </c>
      <c r="BA28" s="664">
        <v>0</v>
      </c>
      <c r="BB28" s="665">
        <v>0</v>
      </c>
      <c r="BC28" s="665">
        <v>0</v>
      </c>
      <c r="BD28" s="665">
        <v>0</v>
      </c>
      <c r="BE28" s="665">
        <v>0</v>
      </c>
      <c r="BF28" s="665">
        <v>0</v>
      </c>
      <c r="BG28" s="665">
        <v>0</v>
      </c>
      <c r="BH28" s="665">
        <v>0</v>
      </c>
      <c r="BI28" s="665">
        <v>0</v>
      </c>
      <c r="BJ28" s="665">
        <v>0</v>
      </c>
      <c r="BK28" s="665">
        <v>0</v>
      </c>
      <c r="BL28" s="665">
        <v>0</v>
      </c>
      <c r="BM28" s="665">
        <v>0</v>
      </c>
      <c r="BN28" s="665">
        <v>0</v>
      </c>
      <c r="BO28" s="665">
        <v>0</v>
      </c>
      <c r="BP28" s="665">
        <v>0</v>
      </c>
      <c r="BQ28" s="665">
        <v>0</v>
      </c>
      <c r="BR28" s="665">
        <v>0</v>
      </c>
      <c r="BS28" s="666">
        <v>0</v>
      </c>
      <c r="BT28" s="667">
        <v>0</v>
      </c>
      <c r="BU28" s="649">
        <f t="shared" si="2"/>
        <v>0</v>
      </c>
    </row>
    <row r="29" spans="2:73" x14ac:dyDescent="0.2">
      <c r="B29" s="629">
        <v>19</v>
      </c>
      <c r="C29" s="630" t="s">
        <v>1588</v>
      </c>
      <c r="D29" s="630" t="s">
        <v>803</v>
      </c>
      <c r="E29" s="630" t="s">
        <v>1554</v>
      </c>
      <c r="F29" s="651" t="s">
        <v>1589</v>
      </c>
      <c r="G29" s="652">
        <v>41486</v>
      </c>
      <c r="H29" s="652" t="s">
        <v>535</v>
      </c>
      <c r="I29" s="652" t="s">
        <v>535</v>
      </c>
      <c r="J29" s="653">
        <v>33</v>
      </c>
      <c r="K29" s="654" t="s">
        <v>535</v>
      </c>
      <c r="L29" s="655" t="s">
        <v>535</v>
      </c>
      <c r="M29" s="656">
        <v>0</v>
      </c>
      <c r="N29" s="657">
        <v>4671.01</v>
      </c>
      <c r="O29" s="658">
        <v>4671.01</v>
      </c>
      <c r="P29" s="658">
        <v>0</v>
      </c>
      <c r="Q29" s="658">
        <v>0</v>
      </c>
      <c r="R29" s="658">
        <v>0</v>
      </c>
      <c r="S29" s="658">
        <v>0</v>
      </c>
      <c r="T29" s="659">
        <v>0</v>
      </c>
      <c r="U29" s="658">
        <v>0</v>
      </c>
      <c r="V29" s="658">
        <v>0</v>
      </c>
      <c r="W29" s="658">
        <v>0</v>
      </c>
      <c r="X29" s="658">
        <v>0</v>
      </c>
      <c r="Y29" s="660">
        <v>0</v>
      </c>
      <c r="Z29" s="657">
        <v>0</v>
      </c>
      <c r="AA29" s="658">
        <v>0</v>
      </c>
      <c r="AB29" s="658">
        <v>0</v>
      </c>
      <c r="AC29" s="658">
        <v>0</v>
      </c>
      <c r="AD29" s="658">
        <v>0</v>
      </c>
      <c r="AE29" s="658">
        <v>0</v>
      </c>
      <c r="AF29" s="658">
        <v>0</v>
      </c>
      <c r="AG29" s="658">
        <v>0</v>
      </c>
      <c r="AH29" s="658">
        <v>0</v>
      </c>
      <c r="AI29" s="658">
        <v>0</v>
      </c>
      <c r="AJ29" s="658">
        <v>141.54575757575753</v>
      </c>
      <c r="AK29" s="661">
        <v>0</v>
      </c>
      <c r="AL29" s="661">
        <v>0</v>
      </c>
      <c r="AM29" s="662">
        <v>0</v>
      </c>
      <c r="AN29" s="663">
        <v>4671.01</v>
      </c>
      <c r="AO29" s="658">
        <v>4671.01</v>
      </c>
      <c r="AP29" s="658">
        <v>0</v>
      </c>
      <c r="AQ29" s="658">
        <v>0</v>
      </c>
      <c r="AR29" s="658">
        <v>0</v>
      </c>
      <c r="AS29" s="658">
        <v>0</v>
      </c>
      <c r="AT29" s="659">
        <v>0</v>
      </c>
      <c r="AU29" s="658">
        <v>0</v>
      </c>
      <c r="AV29" s="658">
        <v>0</v>
      </c>
      <c r="AW29" s="658">
        <v>0</v>
      </c>
      <c r="AX29" s="658">
        <v>0</v>
      </c>
      <c r="AY29" s="660">
        <v>0</v>
      </c>
      <c r="AZ29" s="644" t="s">
        <v>803</v>
      </c>
      <c r="BA29" s="664">
        <v>0</v>
      </c>
      <c r="BB29" s="665">
        <v>0</v>
      </c>
      <c r="BC29" s="665">
        <v>0</v>
      </c>
      <c r="BD29" s="665">
        <v>0</v>
      </c>
      <c r="BE29" s="665">
        <v>0</v>
      </c>
      <c r="BF29" s="665">
        <v>0</v>
      </c>
      <c r="BG29" s="665">
        <v>0</v>
      </c>
      <c r="BH29" s="665">
        <v>0</v>
      </c>
      <c r="BI29" s="665">
        <v>0</v>
      </c>
      <c r="BJ29" s="665">
        <v>0</v>
      </c>
      <c r="BK29" s="665">
        <v>0</v>
      </c>
      <c r="BL29" s="665">
        <v>0</v>
      </c>
      <c r="BM29" s="665">
        <v>0</v>
      </c>
      <c r="BN29" s="665">
        <v>0</v>
      </c>
      <c r="BO29" s="665">
        <v>0</v>
      </c>
      <c r="BP29" s="665">
        <v>0</v>
      </c>
      <c r="BQ29" s="665">
        <v>0</v>
      </c>
      <c r="BR29" s="665">
        <v>0</v>
      </c>
      <c r="BS29" s="666">
        <v>0</v>
      </c>
      <c r="BT29" s="667">
        <v>0</v>
      </c>
      <c r="BU29" s="649">
        <f t="shared" si="2"/>
        <v>0</v>
      </c>
    </row>
    <row r="30" spans="2:73" x14ac:dyDescent="0.2">
      <c r="B30" s="650">
        <v>20</v>
      </c>
      <c r="C30" s="630" t="s">
        <v>1590</v>
      </c>
      <c r="D30" s="630" t="s">
        <v>803</v>
      </c>
      <c r="E30" s="630" t="s">
        <v>1554</v>
      </c>
      <c r="F30" s="651" t="s">
        <v>1591</v>
      </c>
      <c r="G30" s="652">
        <v>41486</v>
      </c>
      <c r="H30" s="652" t="s">
        <v>535</v>
      </c>
      <c r="I30" s="652" t="s">
        <v>535</v>
      </c>
      <c r="J30" s="653">
        <v>33</v>
      </c>
      <c r="K30" s="654" t="s">
        <v>535</v>
      </c>
      <c r="L30" s="655" t="s">
        <v>535</v>
      </c>
      <c r="M30" s="656">
        <v>0</v>
      </c>
      <c r="N30" s="657">
        <v>3121.07</v>
      </c>
      <c r="O30" s="658">
        <v>3121.07</v>
      </c>
      <c r="P30" s="658">
        <v>0</v>
      </c>
      <c r="Q30" s="658">
        <v>0</v>
      </c>
      <c r="R30" s="658">
        <v>0</v>
      </c>
      <c r="S30" s="658">
        <v>0</v>
      </c>
      <c r="T30" s="659">
        <v>0</v>
      </c>
      <c r="U30" s="658">
        <v>0</v>
      </c>
      <c r="V30" s="658">
        <v>0</v>
      </c>
      <c r="W30" s="658">
        <v>0</v>
      </c>
      <c r="X30" s="658">
        <v>0</v>
      </c>
      <c r="Y30" s="660">
        <v>0</v>
      </c>
      <c r="Z30" s="657">
        <v>0</v>
      </c>
      <c r="AA30" s="658">
        <v>0</v>
      </c>
      <c r="AB30" s="658">
        <v>0</v>
      </c>
      <c r="AC30" s="658">
        <v>0</v>
      </c>
      <c r="AD30" s="658">
        <v>0</v>
      </c>
      <c r="AE30" s="658">
        <v>0</v>
      </c>
      <c r="AF30" s="658">
        <v>0</v>
      </c>
      <c r="AG30" s="658">
        <v>0</v>
      </c>
      <c r="AH30" s="658">
        <v>0</v>
      </c>
      <c r="AI30" s="658">
        <v>0</v>
      </c>
      <c r="AJ30" s="658">
        <v>94.57787878787876</v>
      </c>
      <c r="AK30" s="661">
        <v>0</v>
      </c>
      <c r="AL30" s="661">
        <v>0</v>
      </c>
      <c r="AM30" s="662">
        <v>0</v>
      </c>
      <c r="AN30" s="663">
        <v>3121.07</v>
      </c>
      <c r="AO30" s="658">
        <v>3121.07</v>
      </c>
      <c r="AP30" s="658">
        <v>0</v>
      </c>
      <c r="AQ30" s="658">
        <v>0</v>
      </c>
      <c r="AR30" s="658">
        <v>0</v>
      </c>
      <c r="AS30" s="658">
        <v>0</v>
      </c>
      <c r="AT30" s="659">
        <v>0</v>
      </c>
      <c r="AU30" s="658">
        <v>0</v>
      </c>
      <c r="AV30" s="658">
        <v>0</v>
      </c>
      <c r="AW30" s="658">
        <v>0</v>
      </c>
      <c r="AX30" s="658">
        <v>0</v>
      </c>
      <c r="AY30" s="660">
        <v>0</v>
      </c>
      <c r="AZ30" s="644" t="s">
        <v>803</v>
      </c>
      <c r="BA30" s="664">
        <v>0</v>
      </c>
      <c r="BB30" s="665">
        <v>0</v>
      </c>
      <c r="BC30" s="665">
        <v>0</v>
      </c>
      <c r="BD30" s="665">
        <v>0</v>
      </c>
      <c r="BE30" s="665">
        <v>0</v>
      </c>
      <c r="BF30" s="665">
        <v>0</v>
      </c>
      <c r="BG30" s="665">
        <v>0</v>
      </c>
      <c r="BH30" s="665">
        <v>0</v>
      </c>
      <c r="BI30" s="665">
        <v>0</v>
      </c>
      <c r="BJ30" s="665">
        <v>0</v>
      </c>
      <c r="BK30" s="665">
        <v>0</v>
      </c>
      <c r="BL30" s="665">
        <v>0</v>
      </c>
      <c r="BM30" s="665">
        <v>0</v>
      </c>
      <c r="BN30" s="665">
        <v>0</v>
      </c>
      <c r="BO30" s="665">
        <v>0</v>
      </c>
      <c r="BP30" s="665">
        <v>0</v>
      </c>
      <c r="BQ30" s="665">
        <v>0</v>
      </c>
      <c r="BR30" s="665">
        <v>0</v>
      </c>
      <c r="BS30" s="666">
        <v>0</v>
      </c>
      <c r="BT30" s="667">
        <v>0</v>
      </c>
      <c r="BU30" s="649">
        <f t="shared" si="2"/>
        <v>0</v>
      </c>
    </row>
    <row r="31" spans="2:73" x14ac:dyDescent="0.2">
      <c r="B31" s="629">
        <v>21</v>
      </c>
      <c r="C31" s="630" t="s">
        <v>1592</v>
      </c>
      <c r="D31" s="630" t="s">
        <v>803</v>
      </c>
      <c r="E31" s="630" t="s">
        <v>1554</v>
      </c>
      <c r="F31" s="651" t="s">
        <v>1593</v>
      </c>
      <c r="G31" s="652">
        <v>41486</v>
      </c>
      <c r="H31" s="652" t="s">
        <v>535</v>
      </c>
      <c r="I31" s="652" t="s">
        <v>535</v>
      </c>
      <c r="J31" s="653">
        <v>33</v>
      </c>
      <c r="K31" s="654" t="s">
        <v>535</v>
      </c>
      <c r="L31" s="655" t="s">
        <v>535</v>
      </c>
      <c r="M31" s="656">
        <v>0</v>
      </c>
      <c r="N31" s="657">
        <v>938.78</v>
      </c>
      <c r="O31" s="658">
        <v>938.78</v>
      </c>
      <c r="P31" s="658">
        <v>0</v>
      </c>
      <c r="Q31" s="658">
        <v>0</v>
      </c>
      <c r="R31" s="658">
        <v>0</v>
      </c>
      <c r="S31" s="658">
        <v>0</v>
      </c>
      <c r="T31" s="659">
        <v>0</v>
      </c>
      <c r="U31" s="658">
        <v>0</v>
      </c>
      <c r="V31" s="658">
        <v>0</v>
      </c>
      <c r="W31" s="658">
        <v>0</v>
      </c>
      <c r="X31" s="658">
        <v>0</v>
      </c>
      <c r="Y31" s="660">
        <v>0</v>
      </c>
      <c r="Z31" s="657">
        <v>0</v>
      </c>
      <c r="AA31" s="658">
        <v>0</v>
      </c>
      <c r="AB31" s="658">
        <v>0</v>
      </c>
      <c r="AC31" s="658">
        <v>0</v>
      </c>
      <c r="AD31" s="658">
        <v>0</v>
      </c>
      <c r="AE31" s="658">
        <v>0</v>
      </c>
      <c r="AF31" s="658">
        <v>0</v>
      </c>
      <c r="AG31" s="658">
        <v>0</v>
      </c>
      <c r="AH31" s="658">
        <v>0</v>
      </c>
      <c r="AI31" s="658">
        <v>0</v>
      </c>
      <c r="AJ31" s="658">
        <v>28.447878787878775</v>
      </c>
      <c r="AK31" s="661">
        <v>0</v>
      </c>
      <c r="AL31" s="661">
        <v>0</v>
      </c>
      <c r="AM31" s="662">
        <v>0</v>
      </c>
      <c r="AN31" s="663">
        <v>938.78</v>
      </c>
      <c r="AO31" s="658">
        <v>938.78</v>
      </c>
      <c r="AP31" s="658">
        <v>0</v>
      </c>
      <c r="AQ31" s="658">
        <v>0</v>
      </c>
      <c r="AR31" s="658">
        <v>0</v>
      </c>
      <c r="AS31" s="658">
        <v>0</v>
      </c>
      <c r="AT31" s="659">
        <v>0</v>
      </c>
      <c r="AU31" s="658">
        <v>0</v>
      </c>
      <c r="AV31" s="658">
        <v>0</v>
      </c>
      <c r="AW31" s="658">
        <v>0</v>
      </c>
      <c r="AX31" s="658">
        <v>0</v>
      </c>
      <c r="AY31" s="660">
        <v>0</v>
      </c>
      <c r="AZ31" s="644" t="s">
        <v>803</v>
      </c>
      <c r="BA31" s="664">
        <v>0</v>
      </c>
      <c r="BB31" s="665">
        <v>0</v>
      </c>
      <c r="BC31" s="665">
        <v>0</v>
      </c>
      <c r="BD31" s="665">
        <v>0</v>
      </c>
      <c r="BE31" s="665">
        <v>0</v>
      </c>
      <c r="BF31" s="665">
        <v>0</v>
      </c>
      <c r="BG31" s="665">
        <v>0</v>
      </c>
      <c r="BH31" s="665">
        <v>0</v>
      </c>
      <c r="BI31" s="665">
        <v>0</v>
      </c>
      <c r="BJ31" s="665">
        <v>0</v>
      </c>
      <c r="BK31" s="665">
        <v>0</v>
      </c>
      <c r="BL31" s="665">
        <v>0</v>
      </c>
      <c r="BM31" s="665">
        <v>0</v>
      </c>
      <c r="BN31" s="665">
        <v>0</v>
      </c>
      <c r="BO31" s="665">
        <v>0</v>
      </c>
      <c r="BP31" s="665">
        <v>0</v>
      </c>
      <c r="BQ31" s="665">
        <v>0</v>
      </c>
      <c r="BR31" s="665">
        <v>0</v>
      </c>
      <c r="BS31" s="666">
        <v>0</v>
      </c>
      <c r="BT31" s="667">
        <v>0</v>
      </c>
      <c r="BU31" s="649">
        <f t="shared" si="2"/>
        <v>0</v>
      </c>
    </row>
    <row r="32" spans="2:73" x14ac:dyDescent="0.2">
      <c r="B32" s="650">
        <v>22</v>
      </c>
      <c r="C32" s="630" t="s">
        <v>1594</v>
      </c>
      <c r="D32" s="630" t="s">
        <v>803</v>
      </c>
      <c r="E32" s="630" t="s">
        <v>1554</v>
      </c>
      <c r="F32" s="651" t="s">
        <v>1595</v>
      </c>
      <c r="G32" s="652">
        <v>41486</v>
      </c>
      <c r="H32" s="652" t="s">
        <v>535</v>
      </c>
      <c r="I32" s="652" t="s">
        <v>535</v>
      </c>
      <c r="J32" s="653">
        <v>55</v>
      </c>
      <c r="K32" s="654" t="s">
        <v>535</v>
      </c>
      <c r="L32" s="655" t="s">
        <v>535</v>
      </c>
      <c r="M32" s="656">
        <v>0</v>
      </c>
      <c r="N32" s="657">
        <v>2156.02</v>
      </c>
      <c r="O32" s="658">
        <v>2156.02</v>
      </c>
      <c r="P32" s="658">
        <v>0</v>
      </c>
      <c r="Q32" s="658">
        <v>0</v>
      </c>
      <c r="R32" s="658">
        <v>0</v>
      </c>
      <c r="S32" s="658">
        <v>0</v>
      </c>
      <c r="T32" s="659">
        <v>0</v>
      </c>
      <c r="U32" s="658">
        <v>0</v>
      </c>
      <c r="V32" s="658">
        <v>0</v>
      </c>
      <c r="W32" s="658">
        <v>0</v>
      </c>
      <c r="X32" s="658">
        <v>0</v>
      </c>
      <c r="Y32" s="660">
        <v>0</v>
      </c>
      <c r="Z32" s="657">
        <v>0</v>
      </c>
      <c r="AA32" s="658">
        <v>0</v>
      </c>
      <c r="AB32" s="658">
        <v>0</v>
      </c>
      <c r="AC32" s="658">
        <v>0</v>
      </c>
      <c r="AD32" s="658">
        <v>0</v>
      </c>
      <c r="AE32" s="658">
        <v>0</v>
      </c>
      <c r="AF32" s="658">
        <v>0</v>
      </c>
      <c r="AG32" s="658">
        <v>0</v>
      </c>
      <c r="AH32" s="658">
        <v>0</v>
      </c>
      <c r="AI32" s="658">
        <v>0</v>
      </c>
      <c r="AJ32" s="658">
        <v>39.200363636363647</v>
      </c>
      <c r="AK32" s="661">
        <v>0</v>
      </c>
      <c r="AL32" s="661">
        <v>0</v>
      </c>
      <c r="AM32" s="662">
        <v>0</v>
      </c>
      <c r="AN32" s="663">
        <v>2156.02</v>
      </c>
      <c r="AO32" s="658">
        <v>2156.02</v>
      </c>
      <c r="AP32" s="658">
        <v>0</v>
      </c>
      <c r="AQ32" s="658">
        <v>0</v>
      </c>
      <c r="AR32" s="658">
        <v>0</v>
      </c>
      <c r="AS32" s="658">
        <v>0</v>
      </c>
      <c r="AT32" s="659">
        <v>0</v>
      </c>
      <c r="AU32" s="658">
        <v>0</v>
      </c>
      <c r="AV32" s="658">
        <v>0</v>
      </c>
      <c r="AW32" s="658">
        <v>0</v>
      </c>
      <c r="AX32" s="658">
        <v>0</v>
      </c>
      <c r="AY32" s="660">
        <v>0</v>
      </c>
      <c r="AZ32" s="644" t="s">
        <v>803</v>
      </c>
      <c r="BA32" s="664">
        <v>0</v>
      </c>
      <c r="BB32" s="665">
        <v>0</v>
      </c>
      <c r="BC32" s="665">
        <v>0</v>
      </c>
      <c r="BD32" s="665">
        <v>0</v>
      </c>
      <c r="BE32" s="665">
        <v>0</v>
      </c>
      <c r="BF32" s="665">
        <v>0</v>
      </c>
      <c r="BG32" s="665">
        <v>0</v>
      </c>
      <c r="BH32" s="665">
        <v>0</v>
      </c>
      <c r="BI32" s="665">
        <v>0</v>
      </c>
      <c r="BJ32" s="665">
        <v>0</v>
      </c>
      <c r="BK32" s="665">
        <v>0</v>
      </c>
      <c r="BL32" s="665">
        <v>0</v>
      </c>
      <c r="BM32" s="665">
        <v>0</v>
      </c>
      <c r="BN32" s="665">
        <v>0</v>
      </c>
      <c r="BO32" s="665">
        <v>0</v>
      </c>
      <c r="BP32" s="665">
        <v>0</v>
      </c>
      <c r="BQ32" s="665">
        <v>0</v>
      </c>
      <c r="BR32" s="665">
        <v>0</v>
      </c>
      <c r="BS32" s="666">
        <v>0</v>
      </c>
      <c r="BT32" s="667">
        <v>0</v>
      </c>
      <c r="BU32" s="649">
        <f t="shared" si="2"/>
        <v>0</v>
      </c>
    </row>
    <row r="33" spans="2:73" x14ac:dyDescent="0.2">
      <c r="B33" s="629">
        <v>23</v>
      </c>
      <c r="C33" s="630" t="s">
        <v>1596</v>
      </c>
      <c r="D33" s="630" t="s">
        <v>803</v>
      </c>
      <c r="E33" s="630" t="s">
        <v>1554</v>
      </c>
      <c r="F33" s="651" t="s">
        <v>1597</v>
      </c>
      <c r="G33" s="652">
        <v>41486</v>
      </c>
      <c r="H33" s="652" t="s">
        <v>535</v>
      </c>
      <c r="I33" s="652" t="s">
        <v>535</v>
      </c>
      <c r="J33" s="653">
        <v>33</v>
      </c>
      <c r="K33" s="654" t="s">
        <v>535</v>
      </c>
      <c r="L33" s="655" t="s">
        <v>535</v>
      </c>
      <c r="M33" s="656">
        <v>0</v>
      </c>
      <c r="N33" s="657">
        <v>9858.07</v>
      </c>
      <c r="O33" s="658">
        <v>9858.07</v>
      </c>
      <c r="P33" s="658">
        <v>0</v>
      </c>
      <c r="Q33" s="658">
        <v>0</v>
      </c>
      <c r="R33" s="658">
        <v>0</v>
      </c>
      <c r="S33" s="658">
        <v>0</v>
      </c>
      <c r="T33" s="659">
        <v>0</v>
      </c>
      <c r="U33" s="658">
        <v>0</v>
      </c>
      <c r="V33" s="658">
        <v>0</v>
      </c>
      <c r="W33" s="658">
        <v>0</v>
      </c>
      <c r="X33" s="658">
        <v>0</v>
      </c>
      <c r="Y33" s="660">
        <v>0</v>
      </c>
      <c r="Z33" s="657">
        <v>0</v>
      </c>
      <c r="AA33" s="658">
        <v>0</v>
      </c>
      <c r="AB33" s="658">
        <v>0</v>
      </c>
      <c r="AC33" s="658">
        <v>0</v>
      </c>
      <c r="AD33" s="658">
        <v>0</v>
      </c>
      <c r="AE33" s="658">
        <v>0</v>
      </c>
      <c r="AF33" s="658">
        <v>0</v>
      </c>
      <c r="AG33" s="658">
        <v>0</v>
      </c>
      <c r="AH33" s="658">
        <v>0</v>
      </c>
      <c r="AI33" s="658">
        <v>0</v>
      </c>
      <c r="AJ33" s="658">
        <v>298.72939393939396</v>
      </c>
      <c r="AK33" s="661">
        <v>0</v>
      </c>
      <c r="AL33" s="661">
        <v>0</v>
      </c>
      <c r="AM33" s="662">
        <v>0</v>
      </c>
      <c r="AN33" s="663">
        <v>9858.07</v>
      </c>
      <c r="AO33" s="658">
        <v>9858.07</v>
      </c>
      <c r="AP33" s="658">
        <v>0</v>
      </c>
      <c r="AQ33" s="658">
        <v>0</v>
      </c>
      <c r="AR33" s="658">
        <v>0</v>
      </c>
      <c r="AS33" s="658">
        <v>0</v>
      </c>
      <c r="AT33" s="659">
        <v>0</v>
      </c>
      <c r="AU33" s="658">
        <v>0</v>
      </c>
      <c r="AV33" s="658">
        <v>0</v>
      </c>
      <c r="AW33" s="658">
        <v>0</v>
      </c>
      <c r="AX33" s="658">
        <v>0</v>
      </c>
      <c r="AY33" s="660">
        <v>0</v>
      </c>
      <c r="AZ33" s="644" t="s">
        <v>803</v>
      </c>
      <c r="BA33" s="664">
        <v>0</v>
      </c>
      <c r="BB33" s="665">
        <v>0</v>
      </c>
      <c r="BC33" s="665">
        <v>0</v>
      </c>
      <c r="BD33" s="665">
        <v>0</v>
      </c>
      <c r="BE33" s="665">
        <v>0</v>
      </c>
      <c r="BF33" s="665">
        <v>0</v>
      </c>
      <c r="BG33" s="665">
        <v>0</v>
      </c>
      <c r="BH33" s="665">
        <v>0</v>
      </c>
      <c r="BI33" s="665">
        <v>0</v>
      </c>
      <c r="BJ33" s="665">
        <v>0</v>
      </c>
      <c r="BK33" s="665">
        <v>0</v>
      </c>
      <c r="BL33" s="665">
        <v>0</v>
      </c>
      <c r="BM33" s="665">
        <v>0</v>
      </c>
      <c r="BN33" s="665">
        <v>0</v>
      </c>
      <c r="BO33" s="665">
        <v>0</v>
      </c>
      <c r="BP33" s="665">
        <v>0</v>
      </c>
      <c r="BQ33" s="665">
        <v>0</v>
      </c>
      <c r="BR33" s="665">
        <v>0</v>
      </c>
      <c r="BS33" s="666">
        <v>0</v>
      </c>
      <c r="BT33" s="667">
        <v>0</v>
      </c>
      <c r="BU33" s="649">
        <f t="shared" si="2"/>
        <v>0</v>
      </c>
    </row>
    <row r="34" spans="2:73" x14ac:dyDescent="0.2">
      <c r="B34" s="650">
        <v>24</v>
      </c>
      <c r="C34" s="630" t="s">
        <v>1598</v>
      </c>
      <c r="D34" s="630" t="s">
        <v>803</v>
      </c>
      <c r="E34" s="630" t="s">
        <v>1554</v>
      </c>
      <c r="F34" s="651" t="s">
        <v>1599</v>
      </c>
      <c r="G34" s="652">
        <v>41486</v>
      </c>
      <c r="H34" s="652" t="s">
        <v>535</v>
      </c>
      <c r="I34" s="652" t="s">
        <v>535</v>
      </c>
      <c r="J34" s="653">
        <v>33</v>
      </c>
      <c r="K34" s="654" t="s">
        <v>535</v>
      </c>
      <c r="L34" s="655" t="s">
        <v>535</v>
      </c>
      <c r="M34" s="656">
        <v>0</v>
      </c>
      <c r="N34" s="657">
        <v>2956.99</v>
      </c>
      <c r="O34" s="658">
        <v>2956.99</v>
      </c>
      <c r="P34" s="658">
        <v>0</v>
      </c>
      <c r="Q34" s="658">
        <v>0</v>
      </c>
      <c r="R34" s="658">
        <v>0</v>
      </c>
      <c r="S34" s="658">
        <v>0</v>
      </c>
      <c r="T34" s="659">
        <v>0</v>
      </c>
      <c r="U34" s="658">
        <v>0</v>
      </c>
      <c r="V34" s="658">
        <v>0</v>
      </c>
      <c r="W34" s="658">
        <v>0</v>
      </c>
      <c r="X34" s="658">
        <v>0</v>
      </c>
      <c r="Y34" s="660">
        <v>0</v>
      </c>
      <c r="Z34" s="657">
        <v>0</v>
      </c>
      <c r="AA34" s="658">
        <v>0</v>
      </c>
      <c r="AB34" s="658">
        <v>0</v>
      </c>
      <c r="AC34" s="658">
        <v>0</v>
      </c>
      <c r="AD34" s="658">
        <v>0</v>
      </c>
      <c r="AE34" s="658">
        <v>0</v>
      </c>
      <c r="AF34" s="658">
        <v>0</v>
      </c>
      <c r="AG34" s="658">
        <v>0</v>
      </c>
      <c r="AH34" s="658">
        <v>0</v>
      </c>
      <c r="AI34" s="658">
        <v>0</v>
      </c>
      <c r="AJ34" s="658">
        <v>89.605757575757565</v>
      </c>
      <c r="AK34" s="661">
        <v>0</v>
      </c>
      <c r="AL34" s="661">
        <v>0</v>
      </c>
      <c r="AM34" s="662">
        <v>0</v>
      </c>
      <c r="AN34" s="663">
        <v>2956.99</v>
      </c>
      <c r="AO34" s="658">
        <v>2956.99</v>
      </c>
      <c r="AP34" s="658">
        <v>0</v>
      </c>
      <c r="AQ34" s="658">
        <v>0</v>
      </c>
      <c r="AR34" s="658">
        <v>0</v>
      </c>
      <c r="AS34" s="658">
        <v>0</v>
      </c>
      <c r="AT34" s="659">
        <v>0</v>
      </c>
      <c r="AU34" s="658">
        <v>0</v>
      </c>
      <c r="AV34" s="658">
        <v>0</v>
      </c>
      <c r="AW34" s="658">
        <v>0</v>
      </c>
      <c r="AX34" s="658">
        <v>0</v>
      </c>
      <c r="AY34" s="660">
        <v>0</v>
      </c>
      <c r="AZ34" s="644" t="s">
        <v>803</v>
      </c>
      <c r="BA34" s="664">
        <v>0</v>
      </c>
      <c r="BB34" s="665">
        <v>0</v>
      </c>
      <c r="BC34" s="665">
        <v>0</v>
      </c>
      <c r="BD34" s="665">
        <v>0</v>
      </c>
      <c r="BE34" s="665">
        <v>0</v>
      </c>
      <c r="BF34" s="665">
        <v>0</v>
      </c>
      <c r="BG34" s="665">
        <v>0</v>
      </c>
      <c r="BH34" s="665">
        <v>0</v>
      </c>
      <c r="BI34" s="665">
        <v>0</v>
      </c>
      <c r="BJ34" s="665">
        <v>0</v>
      </c>
      <c r="BK34" s="665">
        <v>0</v>
      </c>
      <c r="BL34" s="665">
        <v>0</v>
      </c>
      <c r="BM34" s="665">
        <v>0</v>
      </c>
      <c r="BN34" s="665">
        <v>0</v>
      </c>
      <c r="BO34" s="665">
        <v>0</v>
      </c>
      <c r="BP34" s="665">
        <v>0</v>
      </c>
      <c r="BQ34" s="665">
        <v>0</v>
      </c>
      <c r="BR34" s="665">
        <v>0</v>
      </c>
      <c r="BS34" s="666">
        <v>0</v>
      </c>
      <c r="BT34" s="667">
        <v>0</v>
      </c>
      <c r="BU34" s="649">
        <f t="shared" si="2"/>
        <v>0</v>
      </c>
    </row>
    <row r="35" spans="2:73" x14ac:dyDescent="0.2">
      <c r="B35" s="629">
        <v>25</v>
      </c>
      <c r="C35" s="630" t="s">
        <v>1600</v>
      </c>
      <c r="D35" s="630" t="s">
        <v>803</v>
      </c>
      <c r="E35" s="630" t="s">
        <v>1554</v>
      </c>
      <c r="F35" s="651" t="s">
        <v>1601</v>
      </c>
      <c r="G35" s="652">
        <v>41486</v>
      </c>
      <c r="H35" s="652" t="s">
        <v>535</v>
      </c>
      <c r="I35" s="652" t="s">
        <v>535</v>
      </c>
      <c r="J35" s="653">
        <v>33</v>
      </c>
      <c r="K35" s="654" t="s">
        <v>535</v>
      </c>
      <c r="L35" s="655" t="s">
        <v>535</v>
      </c>
      <c r="M35" s="656">
        <v>0</v>
      </c>
      <c r="N35" s="657">
        <v>23318.94</v>
      </c>
      <c r="O35" s="658">
        <v>23318.94</v>
      </c>
      <c r="P35" s="658">
        <v>0</v>
      </c>
      <c r="Q35" s="658">
        <v>0</v>
      </c>
      <c r="R35" s="658">
        <v>0</v>
      </c>
      <c r="S35" s="658">
        <v>0</v>
      </c>
      <c r="T35" s="659">
        <v>0</v>
      </c>
      <c r="U35" s="658">
        <v>0</v>
      </c>
      <c r="V35" s="658">
        <v>0</v>
      </c>
      <c r="W35" s="658">
        <v>0</v>
      </c>
      <c r="X35" s="658">
        <v>0</v>
      </c>
      <c r="Y35" s="660">
        <v>0</v>
      </c>
      <c r="Z35" s="657">
        <v>0</v>
      </c>
      <c r="AA35" s="658">
        <v>0</v>
      </c>
      <c r="AB35" s="658">
        <v>0</v>
      </c>
      <c r="AC35" s="658">
        <v>0</v>
      </c>
      <c r="AD35" s="658">
        <v>0</v>
      </c>
      <c r="AE35" s="658">
        <v>0</v>
      </c>
      <c r="AF35" s="658">
        <v>0</v>
      </c>
      <c r="AG35" s="658">
        <v>0</v>
      </c>
      <c r="AH35" s="658">
        <v>0</v>
      </c>
      <c r="AI35" s="658">
        <v>0</v>
      </c>
      <c r="AJ35" s="658">
        <v>706.63454545454545</v>
      </c>
      <c r="AK35" s="661">
        <v>0</v>
      </c>
      <c r="AL35" s="661">
        <v>0</v>
      </c>
      <c r="AM35" s="662">
        <v>0</v>
      </c>
      <c r="AN35" s="663">
        <v>23318.94</v>
      </c>
      <c r="AO35" s="658">
        <v>23318.94</v>
      </c>
      <c r="AP35" s="658">
        <v>0</v>
      </c>
      <c r="AQ35" s="658">
        <v>0</v>
      </c>
      <c r="AR35" s="658">
        <v>0</v>
      </c>
      <c r="AS35" s="658">
        <v>0</v>
      </c>
      <c r="AT35" s="659">
        <v>0</v>
      </c>
      <c r="AU35" s="658">
        <v>0</v>
      </c>
      <c r="AV35" s="658">
        <v>0</v>
      </c>
      <c r="AW35" s="658">
        <v>0</v>
      </c>
      <c r="AX35" s="658">
        <v>0</v>
      </c>
      <c r="AY35" s="660">
        <v>0</v>
      </c>
      <c r="AZ35" s="644" t="s">
        <v>803</v>
      </c>
      <c r="BA35" s="664">
        <v>0</v>
      </c>
      <c r="BB35" s="665">
        <v>0</v>
      </c>
      <c r="BC35" s="665">
        <v>0</v>
      </c>
      <c r="BD35" s="665">
        <v>0</v>
      </c>
      <c r="BE35" s="665">
        <v>0</v>
      </c>
      <c r="BF35" s="665">
        <v>0</v>
      </c>
      <c r="BG35" s="665">
        <v>0</v>
      </c>
      <c r="BH35" s="665">
        <v>0</v>
      </c>
      <c r="BI35" s="665">
        <v>0</v>
      </c>
      <c r="BJ35" s="665">
        <v>0</v>
      </c>
      <c r="BK35" s="665">
        <v>0</v>
      </c>
      <c r="BL35" s="665">
        <v>0</v>
      </c>
      <c r="BM35" s="665">
        <v>0</v>
      </c>
      <c r="BN35" s="665">
        <v>0</v>
      </c>
      <c r="BO35" s="665">
        <v>0</v>
      </c>
      <c r="BP35" s="665">
        <v>0</v>
      </c>
      <c r="BQ35" s="665">
        <v>0</v>
      </c>
      <c r="BR35" s="665">
        <v>0</v>
      </c>
      <c r="BS35" s="666">
        <v>0</v>
      </c>
      <c r="BT35" s="667">
        <v>0</v>
      </c>
      <c r="BU35" s="649">
        <f t="shared" si="2"/>
        <v>0</v>
      </c>
    </row>
    <row r="36" spans="2:73" x14ac:dyDescent="0.2">
      <c r="B36" s="650">
        <v>26</v>
      </c>
      <c r="C36" s="630" t="s">
        <v>1602</v>
      </c>
      <c r="D36" s="630" t="s">
        <v>803</v>
      </c>
      <c r="E36" s="630" t="s">
        <v>1554</v>
      </c>
      <c r="F36" s="651" t="s">
        <v>1603</v>
      </c>
      <c r="G36" s="652">
        <v>41486</v>
      </c>
      <c r="H36" s="652" t="s">
        <v>535</v>
      </c>
      <c r="I36" s="652" t="s">
        <v>535</v>
      </c>
      <c r="J36" s="653">
        <v>45</v>
      </c>
      <c r="K36" s="654" t="s">
        <v>535</v>
      </c>
      <c r="L36" s="655" t="s">
        <v>535</v>
      </c>
      <c r="M36" s="656">
        <v>0</v>
      </c>
      <c r="N36" s="657">
        <v>20107.39</v>
      </c>
      <c r="O36" s="658">
        <v>20107.39</v>
      </c>
      <c r="P36" s="658">
        <v>0</v>
      </c>
      <c r="Q36" s="658">
        <v>0</v>
      </c>
      <c r="R36" s="658">
        <v>0</v>
      </c>
      <c r="S36" s="658">
        <v>0</v>
      </c>
      <c r="T36" s="659">
        <v>0</v>
      </c>
      <c r="U36" s="658">
        <v>0</v>
      </c>
      <c r="V36" s="658">
        <v>0</v>
      </c>
      <c r="W36" s="658">
        <v>0</v>
      </c>
      <c r="X36" s="658">
        <v>0</v>
      </c>
      <c r="Y36" s="660">
        <v>0</v>
      </c>
      <c r="Z36" s="657">
        <v>0</v>
      </c>
      <c r="AA36" s="658">
        <v>0</v>
      </c>
      <c r="AB36" s="658">
        <v>0</v>
      </c>
      <c r="AC36" s="658">
        <v>0</v>
      </c>
      <c r="AD36" s="658">
        <v>0</v>
      </c>
      <c r="AE36" s="658">
        <v>0</v>
      </c>
      <c r="AF36" s="658">
        <v>0</v>
      </c>
      <c r="AG36" s="658">
        <v>0</v>
      </c>
      <c r="AH36" s="658">
        <v>0</v>
      </c>
      <c r="AI36" s="658">
        <v>0</v>
      </c>
      <c r="AJ36" s="658">
        <v>446.83088888888881</v>
      </c>
      <c r="AK36" s="661">
        <v>0</v>
      </c>
      <c r="AL36" s="661">
        <v>0</v>
      </c>
      <c r="AM36" s="662">
        <v>0</v>
      </c>
      <c r="AN36" s="663">
        <v>20107.39</v>
      </c>
      <c r="AO36" s="658">
        <v>20107.39</v>
      </c>
      <c r="AP36" s="658">
        <v>0</v>
      </c>
      <c r="AQ36" s="658">
        <v>0</v>
      </c>
      <c r="AR36" s="658">
        <v>0</v>
      </c>
      <c r="AS36" s="658">
        <v>0</v>
      </c>
      <c r="AT36" s="659">
        <v>0</v>
      </c>
      <c r="AU36" s="658">
        <v>0</v>
      </c>
      <c r="AV36" s="658">
        <v>0</v>
      </c>
      <c r="AW36" s="658">
        <v>0</v>
      </c>
      <c r="AX36" s="658">
        <v>0</v>
      </c>
      <c r="AY36" s="660">
        <v>0</v>
      </c>
      <c r="AZ36" s="644" t="s">
        <v>803</v>
      </c>
      <c r="BA36" s="664">
        <v>0</v>
      </c>
      <c r="BB36" s="665">
        <v>0</v>
      </c>
      <c r="BC36" s="665">
        <v>0</v>
      </c>
      <c r="BD36" s="665">
        <v>0</v>
      </c>
      <c r="BE36" s="665">
        <v>0</v>
      </c>
      <c r="BF36" s="665">
        <v>0</v>
      </c>
      <c r="BG36" s="665">
        <v>0</v>
      </c>
      <c r="BH36" s="665">
        <v>0</v>
      </c>
      <c r="BI36" s="665">
        <v>0</v>
      </c>
      <c r="BJ36" s="665">
        <v>0</v>
      </c>
      <c r="BK36" s="665">
        <v>0</v>
      </c>
      <c r="BL36" s="665">
        <v>0</v>
      </c>
      <c r="BM36" s="665">
        <v>0</v>
      </c>
      <c r="BN36" s="665">
        <v>0</v>
      </c>
      <c r="BO36" s="665">
        <v>0</v>
      </c>
      <c r="BP36" s="665">
        <v>0</v>
      </c>
      <c r="BQ36" s="665">
        <v>0</v>
      </c>
      <c r="BR36" s="665">
        <v>0</v>
      </c>
      <c r="BS36" s="666">
        <v>0</v>
      </c>
      <c r="BT36" s="667">
        <v>0</v>
      </c>
      <c r="BU36" s="649">
        <f t="shared" si="2"/>
        <v>0</v>
      </c>
    </row>
    <row r="37" spans="2:73" x14ac:dyDescent="0.2">
      <c r="B37" s="629">
        <v>27</v>
      </c>
      <c r="C37" s="630" t="s">
        <v>1604</v>
      </c>
      <c r="D37" s="630" t="s">
        <v>803</v>
      </c>
      <c r="E37" s="630" t="s">
        <v>1554</v>
      </c>
      <c r="F37" s="651" t="s">
        <v>1605</v>
      </c>
      <c r="G37" s="652">
        <v>41486</v>
      </c>
      <c r="H37" s="652" t="s">
        <v>535</v>
      </c>
      <c r="I37" s="652" t="s">
        <v>535</v>
      </c>
      <c r="J37" s="653">
        <v>26</v>
      </c>
      <c r="K37" s="654" t="s">
        <v>535</v>
      </c>
      <c r="L37" s="655" t="s">
        <v>535</v>
      </c>
      <c r="M37" s="656">
        <v>0</v>
      </c>
      <c r="N37" s="657">
        <v>1283.46</v>
      </c>
      <c r="O37" s="658">
        <v>1283.46</v>
      </c>
      <c r="P37" s="658">
        <v>0</v>
      </c>
      <c r="Q37" s="658">
        <v>0</v>
      </c>
      <c r="R37" s="658">
        <v>0</v>
      </c>
      <c r="S37" s="658">
        <v>0</v>
      </c>
      <c r="T37" s="659">
        <v>0</v>
      </c>
      <c r="U37" s="658">
        <v>0</v>
      </c>
      <c r="V37" s="658">
        <v>0</v>
      </c>
      <c r="W37" s="658">
        <v>0</v>
      </c>
      <c r="X37" s="658">
        <v>0</v>
      </c>
      <c r="Y37" s="660">
        <v>0</v>
      </c>
      <c r="Z37" s="657">
        <v>0</v>
      </c>
      <c r="AA37" s="658">
        <v>0</v>
      </c>
      <c r="AB37" s="658">
        <v>0</v>
      </c>
      <c r="AC37" s="658">
        <v>0</v>
      </c>
      <c r="AD37" s="658">
        <v>0</v>
      </c>
      <c r="AE37" s="658">
        <v>0</v>
      </c>
      <c r="AF37" s="658">
        <v>0</v>
      </c>
      <c r="AG37" s="658">
        <v>0</v>
      </c>
      <c r="AH37" s="658">
        <v>0</v>
      </c>
      <c r="AI37" s="658">
        <v>0</v>
      </c>
      <c r="AJ37" s="658">
        <v>49.363846153846168</v>
      </c>
      <c r="AK37" s="661">
        <v>0</v>
      </c>
      <c r="AL37" s="661">
        <v>0</v>
      </c>
      <c r="AM37" s="662">
        <v>0</v>
      </c>
      <c r="AN37" s="663">
        <v>1283.46</v>
      </c>
      <c r="AO37" s="658">
        <v>1283.46</v>
      </c>
      <c r="AP37" s="658">
        <v>0</v>
      </c>
      <c r="AQ37" s="658">
        <v>0</v>
      </c>
      <c r="AR37" s="658">
        <v>0</v>
      </c>
      <c r="AS37" s="658">
        <v>0</v>
      </c>
      <c r="AT37" s="659">
        <v>0</v>
      </c>
      <c r="AU37" s="658">
        <v>0</v>
      </c>
      <c r="AV37" s="658">
        <v>0</v>
      </c>
      <c r="AW37" s="658">
        <v>0</v>
      </c>
      <c r="AX37" s="658">
        <v>0</v>
      </c>
      <c r="AY37" s="660">
        <v>0</v>
      </c>
      <c r="AZ37" s="644" t="s">
        <v>803</v>
      </c>
      <c r="BA37" s="664">
        <v>0</v>
      </c>
      <c r="BB37" s="665">
        <v>0</v>
      </c>
      <c r="BC37" s="665">
        <v>0</v>
      </c>
      <c r="BD37" s="665">
        <v>0</v>
      </c>
      <c r="BE37" s="665">
        <v>0</v>
      </c>
      <c r="BF37" s="665">
        <v>0</v>
      </c>
      <c r="BG37" s="665">
        <v>0</v>
      </c>
      <c r="BH37" s="665">
        <v>0</v>
      </c>
      <c r="BI37" s="665">
        <v>0</v>
      </c>
      <c r="BJ37" s="665">
        <v>0</v>
      </c>
      <c r="BK37" s="665">
        <v>0</v>
      </c>
      <c r="BL37" s="665">
        <v>0</v>
      </c>
      <c r="BM37" s="665">
        <v>0</v>
      </c>
      <c r="BN37" s="665">
        <v>0</v>
      </c>
      <c r="BO37" s="665">
        <v>0</v>
      </c>
      <c r="BP37" s="665">
        <v>0</v>
      </c>
      <c r="BQ37" s="665">
        <v>0</v>
      </c>
      <c r="BR37" s="665">
        <v>0</v>
      </c>
      <c r="BS37" s="666">
        <v>0</v>
      </c>
      <c r="BT37" s="667">
        <v>0</v>
      </c>
      <c r="BU37" s="649">
        <f t="shared" si="2"/>
        <v>0</v>
      </c>
    </row>
    <row r="38" spans="2:73" x14ac:dyDescent="0.2">
      <c r="B38" s="650">
        <v>28</v>
      </c>
      <c r="C38" s="630" t="s">
        <v>1606</v>
      </c>
      <c r="D38" s="630" t="s">
        <v>803</v>
      </c>
      <c r="E38" s="630" t="s">
        <v>1554</v>
      </c>
      <c r="F38" s="651" t="s">
        <v>1607</v>
      </c>
      <c r="G38" s="652">
        <v>41486</v>
      </c>
      <c r="H38" s="652" t="s">
        <v>535</v>
      </c>
      <c r="I38" s="652" t="s">
        <v>535</v>
      </c>
      <c r="J38" s="653">
        <v>26</v>
      </c>
      <c r="K38" s="654" t="s">
        <v>535</v>
      </c>
      <c r="L38" s="655" t="s">
        <v>535</v>
      </c>
      <c r="M38" s="656">
        <v>0</v>
      </c>
      <c r="N38" s="657">
        <v>21390.82</v>
      </c>
      <c r="O38" s="658">
        <v>21390.82</v>
      </c>
      <c r="P38" s="658">
        <v>0</v>
      </c>
      <c r="Q38" s="658">
        <v>0</v>
      </c>
      <c r="R38" s="658">
        <v>0</v>
      </c>
      <c r="S38" s="658">
        <v>0</v>
      </c>
      <c r="T38" s="659">
        <v>0</v>
      </c>
      <c r="U38" s="658">
        <v>0</v>
      </c>
      <c r="V38" s="658">
        <v>0</v>
      </c>
      <c r="W38" s="658">
        <v>0</v>
      </c>
      <c r="X38" s="658">
        <v>0</v>
      </c>
      <c r="Y38" s="660">
        <v>0</v>
      </c>
      <c r="Z38" s="657">
        <v>0</v>
      </c>
      <c r="AA38" s="658">
        <v>0</v>
      </c>
      <c r="AB38" s="658">
        <v>0</v>
      </c>
      <c r="AC38" s="658">
        <v>0</v>
      </c>
      <c r="AD38" s="658">
        <v>0</v>
      </c>
      <c r="AE38" s="658">
        <v>0</v>
      </c>
      <c r="AF38" s="658">
        <v>0</v>
      </c>
      <c r="AG38" s="658">
        <v>0</v>
      </c>
      <c r="AH38" s="658">
        <v>0</v>
      </c>
      <c r="AI38" s="658">
        <v>0</v>
      </c>
      <c r="AJ38" s="658">
        <v>822.72384615384613</v>
      </c>
      <c r="AK38" s="661">
        <v>0</v>
      </c>
      <c r="AL38" s="661">
        <v>0</v>
      </c>
      <c r="AM38" s="662">
        <v>0</v>
      </c>
      <c r="AN38" s="663">
        <v>21390.82</v>
      </c>
      <c r="AO38" s="658">
        <v>21390.82</v>
      </c>
      <c r="AP38" s="658">
        <v>0</v>
      </c>
      <c r="AQ38" s="658">
        <v>0</v>
      </c>
      <c r="AR38" s="658">
        <v>0</v>
      </c>
      <c r="AS38" s="658">
        <v>0</v>
      </c>
      <c r="AT38" s="659">
        <v>0</v>
      </c>
      <c r="AU38" s="658">
        <v>0</v>
      </c>
      <c r="AV38" s="658">
        <v>0</v>
      </c>
      <c r="AW38" s="658">
        <v>0</v>
      </c>
      <c r="AX38" s="658">
        <v>0</v>
      </c>
      <c r="AY38" s="660">
        <v>0</v>
      </c>
      <c r="AZ38" s="644" t="s">
        <v>803</v>
      </c>
      <c r="BA38" s="664">
        <v>0</v>
      </c>
      <c r="BB38" s="665">
        <v>0</v>
      </c>
      <c r="BC38" s="665">
        <v>0</v>
      </c>
      <c r="BD38" s="665">
        <v>0</v>
      </c>
      <c r="BE38" s="665">
        <v>0</v>
      </c>
      <c r="BF38" s="665">
        <v>0</v>
      </c>
      <c r="BG38" s="665">
        <v>0</v>
      </c>
      <c r="BH38" s="665">
        <v>0</v>
      </c>
      <c r="BI38" s="665">
        <v>0</v>
      </c>
      <c r="BJ38" s="665">
        <v>0</v>
      </c>
      <c r="BK38" s="665">
        <v>0</v>
      </c>
      <c r="BL38" s="665">
        <v>0</v>
      </c>
      <c r="BM38" s="665">
        <v>0</v>
      </c>
      <c r="BN38" s="665">
        <v>0</v>
      </c>
      <c r="BO38" s="665">
        <v>0</v>
      </c>
      <c r="BP38" s="665">
        <v>0</v>
      </c>
      <c r="BQ38" s="665">
        <v>0</v>
      </c>
      <c r="BR38" s="665">
        <v>0</v>
      </c>
      <c r="BS38" s="666">
        <v>0</v>
      </c>
      <c r="BT38" s="667">
        <v>0</v>
      </c>
      <c r="BU38" s="649">
        <f t="shared" si="2"/>
        <v>0</v>
      </c>
    </row>
    <row r="39" spans="2:73" x14ac:dyDescent="0.2">
      <c r="B39" s="629">
        <v>29</v>
      </c>
      <c r="C39" s="630" t="s">
        <v>1608</v>
      </c>
      <c r="D39" s="630" t="s">
        <v>803</v>
      </c>
      <c r="E39" s="630" t="s">
        <v>1554</v>
      </c>
      <c r="F39" s="651" t="s">
        <v>1609</v>
      </c>
      <c r="G39" s="652">
        <v>41486</v>
      </c>
      <c r="H39" s="652" t="s">
        <v>535</v>
      </c>
      <c r="I39" s="652" t="s">
        <v>535</v>
      </c>
      <c r="J39" s="653">
        <v>33</v>
      </c>
      <c r="K39" s="654" t="s">
        <v>535</v>
      </c>
      <c r="L39" s="655" t="s">
        <v>535</v>
      </c>
      <c r="M39" s="656">
        <v>0</v>
      </c>
      <c r="N39" s="657">
        <v>112.22</v>
      </c>
      <c r="O39" s="658">
        <v>112.22</v>
      </c>
      <c r="P39" s="658">
        <v>0</v>
      </c>
      <c r="Q39" s="658">
        <v>0</v>
      </c>
      <c r="R39" s="658">
        <v>0</v>
      </c>
      <c r="S39" s="658">
        <v>0</v>
      </c>
      <c r="T39" s="659">
        <v>0</v>
      </c>
      <c r="U39" s="658">
        <v>0</v>
      </c>
      <c r="V39" s="658">
        <v>0</v>
      </c>
      <c r="W39" s="658">
        <v>0</v>
      </c>
      <c r="X39" s="658">
        <v>0</v>
      </c>
      <c r="Y39" s="660">
        <v>0</v>
      </c>
      <c r="Z39" s="657">
        <v>0</v>
      </c>
      <c r="AA39" s="658">
        <v>0</v>
      </c>
      <c r="AB39" s="658">
        <v>0</v>
      </c>
      <c r="AC39" s="658">
        <v>0</v>
      </c>
      <c r="AD39" s="658">
        <v>0</v>
      </c>
      <c r="AE39" s="658">
        <v>0</v>
      </c>
      <c r="AF39" s="658">
        <v>0</v>
      </c>
      <c r="AG39" s="658">
        <v>0</v>
      </c>
      <c r="AH39" s="658">
        <v>0</v>
      </c>
      <c r="AI39" s="658">
        <v>0</v>
      </c>
      <c r="AJ39" s="658">
        <v>3.4006060606060604</v>
      </c>
      <c r="AK39" s="661">
        <v>0</v>
      </c>
      <c r="AL39" s="661">
        <v>0</v>
      </c>
      <c r="AM39" s="662">
        <v>0</v>
      </c>
      <c r="AN39" s="663">
        <v>112.22</v>
      </c>
      <c r="AO39" s="658">
        <v>112.22</v>
      </c>
      <c r="AP39" s="658">
        <v>0</v>
      </c>
      <c r="AQ39" s="658">
        <v>0</v>
      </c>
      <c r="AR39" s="658">
        <v>0</v>
      </c>
      <c r="AS39" s="658">
        <v>0</v>
      </c>
      <c r="AT39" s="659">
        <v>0</v>
      </c>
      <c r="AU39" s="658">
        <v>0</v>
      </c>
      <c r="AV39" s="658">
        <v>0</v>
      </c>
      <c r="AW39" s="658">
        <v>0</v>
      </c>
      <c r="AX39" s="658">
        <v>0</v>
      </c>
      <c r="AY39" s="660">
        <v>0</v>
      </c>
      <c r="AZ39" s="644" t="s">
        <v>803</v>
      </c>
      <c r="BA39" s="664">
        <v>0</v>
      </c>
      <c r="BB39" s="665">
        <v>0</v>
      </c>
      <c r="BC39" s="665">
        <v>0</v>
      </c>
      <c r="BD39" s="665">
        <v>0</v>
      </c>
      <c r="BE39" s="665">
        <v>0</v>
      </c>
      <c r="BF39" s="665">
        <v>0</v>
      </c>
      <c r="BG39" s="665">
        <v>0</v>
      </c>
      <c r="BH39" s="665">
        <v>0</v>
      </c>
      <c r="BI39" s="665">
        <v>0</v>
      </c>
      <c r="BJ39" s="665">
        <v>0</v>
      </c>
      <c r="BK39" s="665">
        <v>0</v>
      </c>
      <c r="BL39" s="665">
        <v>0</v>
      </c>
      <c r="BM39" s="665">
        <v>0</v>
      </c>
      <c r="BN39" s="665">
        <v>0</v>
      </c>
      <c r="BO39" s="665">
        <v>0</v>
      </c>
      <c r="BP39" s="665">
        <v>0</v>
      </c>
      <c r="BQ39" s="665">
        <v>0</v>
      </c>
      <c r="BR39" s="665">
        <v>0</v>
      </c>
      <c r="BS39" s="666">
        <v>0</v>
      </c>
      <c r="BT39" s="667">
        <v>0</v>
      </c>
      <c r="BU39" s="649">
        <f t="shared" si="2"/>
        <v>0</v>
      </c>
    </row>
    <row r="40" spans="2:73" x14ac:dyDescent="0.2">
      <c r="B40" s="650">
        <v>30</v>
      </c>
      <c r="C40" s="630" t="s">
        <v>1610</v>
      </c>
      <c r="D40" s="630" t="s">
        <v>803</v>
      </c>
      <c r="E40" s="630" t="s">
        <v>1554</v>
      </c>
      <c r="F40" s="651" t="s">
        <v>1611</v>
      </c>
      <c r="G40" s="652">
        <v>41486</v>
      </c>
      <c r="H40" s="652" t="s">
        <v>535</v>
      </c>
      <c r="I40" s="652" t="s">
        <v>535</v>
      </c>
      <c r="J40" s="653">
        <v>33</v>
      </c>
      <c r="K40" s="654" t="s">
        <v>535</v>
      </c>
      <c r="L40" s="655" t="s">
        <v>535</v>
      </c>
      <c r="M40" s="656">
        <v>0</v>
      </c>
      <c r="N40" s="657">
        <v>66.19</v>
      </c>
      <c r="O40" s="658">
        <v>66.19</v>
      </c>
      <c r="P40" s="658">
        <v>0</v>
      </c>
      <c r="Q40" s="658">
        <v>0</v>
      </c>
      <c r="R40" s="658">
        <v>0</v>
      </c>
      <c r="S40" s="658">
        <v>0</v>
      </c>
      <c r="T40" s="659">
        <v>0</v>
      </c>
      <c r="U40" s="658">
        <v>0</v>
      </c>
      <c r="V40" s="658">
        <v>0</v>
      </c>
      <c r="W40" s="658">
        <v>0</v>
      </c>
      <c r="X40" s="658">
        <v>0</v>
      </c>
      <c r="Y40" s="660">
        <v>0</v>
      </c>
      <c r="Z40" s="657">
        <v>0</v>
      </c>
      <c r="AA40" s="658">
        <v>0</v>
      </c>
      <c r="AB40" s="658">
        <v>0</v>
      </c>
      <c r="AC40" s="658">
        <v>0</v>
      </c>
      <c r="AD40" s="658">
        <v>0</v>
      </c>
      <c r="AE40" s="658">
        <v>0</v>
      </c>
      <c r="AF40" s="658">
        <v>0</v>
      </c>
      <c r="AG40" s="658">
        <v>0</v>
      </c>
      <c r="AH40" s="658">
        <v>0</v>
      </c>
      <c r="AI40" s="658">
        <v>0</v>
      </c>
      <c r="AJ40" s="658">
        <v>2.005757575757575</v>
      </c>
      <c r="AK40" s="661">
        <v>0</v>
      </c>
      <c r="AL40" s="661">
        <v>0</v>
      </c>
      <c r="AM40" s="662">
        <v>0</v>
      </c>
      <c r="AN40" s="663">
        <v>66.19</v>
      </c>
      <c r="AO40" s="658">
        <v>66.19</v>
      </c>
      <c r="AP40" s="658">
        <v>0</v>
      </c>
      <c r="AQ40" s="658">
        <v>0</v>
      </c>
      <c r="AR40" s="658">
        <v>0</v>
      </c>
      <c r="AS40" s="658">
        <v>0</v>
      </c>
      <c r="AT40" s="659">
        <v>0</v>
      </c>
      <c r="AU40" s="658">
        <v>0</v>
      </c>
      <c r="AV40" s="658">
        <v>0</v>
      </c>
      <c r="AW40" s="658">
        <v>0</v>
      </c>
      <c r="AX40" s="658">
        <v>0</v>
      </c>
      <c r="AY40" s="660">
        <v>0</v>
      </c>
      <c r="AZ40" s="644" t="s">
        <v>803</v>
      </c>
      <c r="BA40" s="664">
        <v>0</v>
      </c>
      <c r="BB40" s="665">
        <v>0</v>
      </c>
      <c r="BC40" s="665">
        <v>0</v>
      </c>
      <c r="BD40" s="665">
        <v>0</v>
      </c>
      <c r="BE40" s="665">
        <v>0</v>
      </c>
      <c r="BF40" s="665">
        <v>0</v>
      </c>
      <c r="BG40" s="665">
        <v>0</v>
      </c>
      <c r="BH40" s="665">
        <v>0</v>
      </c>
      <c r="BI40" s="665">
        <v>0</v>
      </c>
      <c r="BJ40" s="665">
        <v>0</v>
      </c>
      <c r="BK40" s="665">
        <v>0</v>
      </c>
      <c r="BL40" s="665">
        <v>0</v>
      </c>
      <c r="BM40" s="665">
        <v>0</v>
      </c>
      <c r="BN40" s="665">
        <v>0</v>
      </c>
      <c r="BO40" s="665">
        <v>0</v>
      </c>
      <c r="BP40" s="665">
        <v>0</v>
      </c>
      <c r="BQ40" s="665">
        <v>0</v>
      </c>
      <c r="BR40" s="665">
        <v>0</v>
      </c>
      <c r="BS40" s="666">
        <v>0</v>
      </c>
      <c r="BT40" s="667">
        <v>0</v>
      </c>
      <c r="BU40" s="649">
        <f t="shared" si="2"/>
        <v>0</v>
      </c>
    </row>
    <row r="41" spans="2:73" x14ac:dyDescent="0.2">
      <c r="B41" s="629">
        <v>31</v>
      </c>
      <c r="C41" s="630" t="s">
        <v>1612</v>
      </c>
      <c r="D41" s="630" t="s">
        <v>803</v>
      </c>
      <c r="E41" s="630" t="s">
        <v>1554</v>
      </c>
      <c r="F41" s="651" t="s">
        <v>1613</v>
      </c>
      <c r="G41" s="652">
        <v>41486</v>
      </c>
      <c r="H41" s="652" t="s">
        <v>535</v>
      </c>
      <c r="I41" s="652" t="s">
        <v>535</v>
      </c>
      <c r="J41" s="653">
        <v>33</v>
      </c>
      <c r="K41" s="654" t="s">
        <v>535</v>
      </c>
      <c r="L41" s="655" t="s">
        <v>535</v>
      </c>
      <c r="M41" s="656">
        <v>0</v>
      </c>
      <c r="N41" s="657">
        <v>231.29</v>
      </c>
      <c r="O41" s="658">
        <v>231.29</v>
      </c>
      <c r="P41" s="658">
        <v>0</v>
      </c>
      <c r="Q41" s="658">
        <v>0</v>
      </c>
      <c r="R41" s="658">
        <v>0</v>
      </c>
      <c r="S41" s="658">
        <v>0</v>
      </c>
      <c r="T41" s="659">
        <v>0</v>
      </c>
      <c r="U41" s="658">
        <v>0</v>
      </c>
      <c r="V41" s="658">
        <v>0</v>
      </c>
      <c r="W41" s="658">
        <v>0</v>
      </c>
      <c r="X41" s="658">
        <v>0</v>
      </c>
      <c r="Y41" s="660">
        <v>0</v>
      </c>
      <c r="Z41" s="657">
        <v>0</v>
      </c>
      <c r="AA41" s="658">
        <v>0</v>
      </c>
      <c r="AB41" s="658">
        <v>0</v>
      </c>
      <c r="AC41" s="658">
        <v>0</v>
      </c>
      <c r="AD41" s="658">
        <v>0</v>
      </c>
      <c r="AE41" s="658">
        <v>0</v>
      </c>
      <c r="AF41" s="658">
        <v>0</v>
      </c>
      <c r="AG41" s="658">
        <v>0</v>
      </c>
      <c r="AH41" s="658">
        <v>0</v>
      </c>
      <c r="AI41" s="658">
        <v>0</v>
      </c>
      <c r="AJ41" s="658">
        <v>7.0087878787878797</v>
      </c>
      <c r="AK41" s="661">
        <v>0</v>
      </c>
      <c r="AL41" s="661">
        <v>0</v>
      </c>
      <c r="AM41" s="662">
        <v>0</v>
      </c>
      <c r="AN41" s="663">
        <v>231.29</v>
      </c>
      <c r="AO41" s="658">
        <v>231.29</v>
      </c>
      <c r="AP41" s="658">
        <v>0</v>
      </c>
      <c r="AQ41" s="658">
        <v>0</v>
      </c>
      <c r="AR41" s="658">
        <v>0</v>
      </c>
      <c r="AS41" s="658">
        <v>0</v>
      </c>
      <c r="AT41" s="659">
        <v>0</v>
      </c>
      <c r="AU41" s="658">
        <v>0</v>
      </c>
      <c r="AV41" s="658">
        <v>0</v>
      </c>
      <c r="AW41" s="658">
        <v>0</v>
      </c>
      <c r="AX41" s="658">
        <v>0</v>
      </c>
      <c r="AY41" s="660">
        <v>0</v>
      </c>
      <c r="AZ41" s="644" t="s">
        <v>803</v>
      </c>
      <c r="BA41" s="664">
        <v>0</v>
      </c>
      <c r="BB41" s="665">
        <v>0</v>
      </c>
      <c r="BC41" s="665">
        <v>0</v>
      </c>
      <c r="BD41" s="665">
        <v>0</v>
      </c>
      <c r="BE41" s="665">
        <v>0</v>
      </c>
      <c r="BF41" s="665">
        <v>0</v>
      </c>
      <c r="BG41" s="665">
        <v>0</v>
      </c>
      <c r="BH41" s="665">
        <v>0</v>
      </c>
      <c r="BI41" s="665">
        <v>0</v>
      </c>
      <c r="BJ41" s="665">
        <v>0</v>
      </c>
      <c r="BK41" s="665">
        <v>0</v>
      </c>
      <c r="BL41" s="665">
        <v>0</v>
      </c>
      <c r="BM41" s="665">
        <v>0</v>
      </c>
      <c r="BN41" s="665">
        <v>0</v>
      </c>
      <c r="BO41" s="665">
        <v>0</v>
      </c>
      <c r="BP41" s="665">
        <v>0</v>
      </c>
      <c r="BQ41" s="665">
        <v>0</v>
      </c>
      <c r="BR41" s="665">
        <v>0</v>
      </c>
      <c r="BS41" s="666">
        <v>0</v>
      </c>
      <c r="BT41" s="667">
        <v>0</v>
      </c>
      <c r="BU41" s="649">
        <f t="shared" si="2"/>
        <v>0</v>
      </c>
    </row>
    <row r="42" spans="2:73" x14ac:dyDescent="0.2">
      <c r="B42" s="650">
        <v>32</v>
      </c>
      <c r="C42" s="630" t="s">
        <v>1614</v>
      </c>
      <c r="D42" s="630" t="s">
        <v>803</v>
      </c>
      <c r="E42" s="630" t="s">
        <v>1554</v>
      </c>
      <c r="F42" s="651" t="s">
        <v>1615</v>
      </c>
      <c r="G42" s="652">
        <v>41486</v>
      </c>
      <c r="H42" s="652" t="s">
        <v>535</v>
      </c>
      <c r="I42" s="652" t="s">
        <v>535</v>
      </c>
      <c r="J42" s="653">
        <v>20</v>
      </c>
      <c r="K42" s="654" t="s">
        <v>535</v>
      </c>
      <c r="L42" s="655" t="s">
        <v>535</v>
      </c>
      <c r="M42" s="656">
        <v>0</v>
      </c>
      <c r="N42" s="657">
        <v>377.39</v>
      </c>
      <c r="O42" s="658">
        <v>377.39</v>
      </c>
      <c r="P42" s="658">
        <v>0</v>
      </c>
      <c r="Q42" s="658">
        <v>0</v>
      </c>
      <c r="R42" s="658">
        <v>0</v>
      </c>
      <c r="S42" s="658">
        <v>0</v>
      </c>
      <c r="T42" s="659">
        <v>0</v>
      </c>
      <c r="U42" s="658">
        <v>0</v>
      </c>
      <c r="V42" s="658">
        <v>0</v>
      </c>
      <c r="W42" s="658">
        <v>0</v>
      </c>
      <c r="X42" s="658">
        <v>0</v>
      </c>
      <c r="Y42" s="660">
        <v>0</v>
      </c>
      <c r="Z42" s="657">
        <v>0</v>
      </c>
      <c r="AA42" s="658">
        <v>0</v>
      </c>
      <c r="AB42" s="658">
        <v>0</v>
      </c>
      <c r="AC42" s="658">
        <v>0</v>
      </c>
      <c r="AD42" s="658">
        <v>0</v>
      </c>
      <c r="AE42" s="658">
        <v>0</v>
      </c>
      <c r="AF42" s="658">
        <v>0</v>
      </c>
      <c r="AG42" s="658">
        <v>0</v>
      </c>
      <c r="AH42" s="658">
        <v>0</v>
      </c>
      <c r="AI42" s="658">
        <v>0</v>
      </c>
      <c r="AJ42" s="658">
        <v>18.869500000000002</v>
      </c>
      <c r="AK42" s="661">
        <v>0</v>
      </c>
      <c r="AL42" s="661">
        <v>0</v>
      </c>
      <c r="AM42" s="662">
        <v>0</v>
      </c>
      <c r="AN42" s="663">
        <v>377.39</v>
      </c>
      <c r="AO42" s="658">
        <v>377.39</v>
      </c>
      <c r="AP42" s="658">
        <v>0</v>
      </c>
      <c r="AQ42" s="658">
        <v>0</v>
      </c>
      <c r="AR42" s="658">
        <v>0</v>
      </c>
      <c r="AS42" s="658">
        <v>0</v>
      </c>
      <c r="AT42" s="659">
        <v>0</v>
      </c>
      <c r="AU42" s="658">
        <v>0</v>
      </c>
      <c r="AV42" s="658">
        <v>0</v>
      </c>
      <c r="AW42" s="658">
        <v>0</v>
      </c>
      <c r="AX42" s="658">
        <v>0</v>
      </c>
      <c r="AY42" s="660">
        <v>0</v>
      </c>
      <c r="AZ42" s="644" t="s">
        <v>803</v>
      </c>
      <c r="BA42" s="664">
        <v>0</v>
      </c>
      <c r="BB42" s="665">
        <v>0</v>
      </c>
      <c r="BC42" s="665">
        <v>0</v>
      </c>
      <c r="BD42" s="665">
        <v>0</v>
      </c>
      <c r="BE42" s="665">
        <v>0</v>
      </c>
      <c r="BF42" s="665">
        <v>0</v>
      </c>
      <c r="BG42" s="665">
        <v>0</v>
      </c>
      <c r="BH42" s="665">
        <v>0</v>
      </c>
      <c r="BI42" s="665">
        <v>0</v>
      </c>
      <c r="BJ42" s="665">
        <v>0</v>
      </c>
      <c r="BK42" s="665">
        <v>0</v>
      </c>
      <c r="BL42" s="665">
        <v>0</v>
      </c>
      <c r="BM42" s="665">
        <v>0</v>
      </c>
      <c r="BN42" s="665">
        <v>0</v>
      </c>
      <c r="BO42" s="665">
        <v>0</v>
      </c>
      <c r="BP42" s="665">
        <v>0</v>
      </c>
      <c r="BQ42" s="665">
        <v>0</v>
      </c>
      <c r="BR42" s="665">
        <v>0</v>
      </c>
      <c r="BS42" s="666">
        <v>0</v>
      </c>
      <c r="BT42" s="667">
        <v>0</v>
      </c>
      <c r="BU42" s="649">
        <f t="shared" si="2"/>
        <v>0</v>
      </c>
    </row>
    <row r="43" spans="2:73" x14ac:dyDescent="0.2">
      <c r="B43" s="629">
        <v>33</v>
      </c>
      <c r="C43" s="630" t="s">
        <v>1616</v>
      </c>
      <c r="D43" s="630" t="s">
        <v>803</v>
      </c>
      <c r="E43" s="630" t="s">
        <v>1554</v>
      </c>
      <c r="F43" s="651" t="s">
        <v>1617</v>
      </c>
      <c r="G43" s="652">
        <v>41486</v>
      </c>
      <c r="H43" s="652" t="s">
        <v>535</v>
      </c>
      <c r="I43" s="652" t="s">
        <v>535</v>
      </c>
      <c r="J43" s="653">
        <v>55</v>
      </c>
      <c r="K43" s="654" t="s">
        <v>535</v>
      </c>
      <c r="L43" s="655" t="s">
        <v>535</v>
      </c>
      <c r="M43" s="656">
        <v>0</v>
      </c>
      <c r="N43" s="657">
        <v>415.75</v>
      </c>
      <c r="O43" s="658">
        <v>415.75</v>
      </c>
      <c r="P43" s="658">
        <v>0</v>
      </c>
      <c r="Q43" s="658">
        <v>0</v>
      </c>
      <c r="R43" s="658">
        <v>0</v>
      </c>
      <c r="S43" s="658">
        <v>0</v>
      </c>
      <c r="T43" s="659">
        <v>0</v>
      </c>
      <c r="U43" s="658">
        <v>0</v>
      </c>
      <c r="V43" s="658">
        <v>0</v>
      </c>
      <c r="W43" s="658">
        <v>0</v>
      </c>
      <c r="X43" s="658">
        <v>0</v>
      </c>
      <c r="Y43" s="660">
        <v>0</v>
      </c>
      <c r="Z43" s="657">
        <v>0</v>
      </c>
      <c r="AA43" s="658">
        <v>0</v>
      </c>
      <c r="AB43" s="658">
        <v>0</v>
      </c>
      <c r="AC43" s="658">
        <v>0</v>
      </c>
      <c r="AD43" s="658">
        <v>0</v>
      </c>
      <c r="AE43" s="658">
        <v>0</v>
      </c>
      <c r="AF43" s="658">
        <v>0</v>
      </c>
      <c r="AG43" s="658">
        <v>0</v>
      </c>
      <c r="AH43" s="658">
        <v>0</v>
      </c>
      <c r="AI43" s="658">
        <v>0</v>
      </c>
      <c r="AJ43" s="658">
        <v>7.5590909090909086</v>
      </c>
      <c r="AK43" s="661">
        <v>0</v>
      </c>
      <c r="AL43" s="661">
        <v>0</v>
      </c>
      <c r="AM43" s="662">
        <v>0</v>
      </c>
      <c r="AN43" s="663">
        <v>415.75</v>
      </c>
      <c r="AO43" s="658">
        <v>415.75</v>
      </c>
      <c r="AP43" s="658">
        <v>0</v>
      </c>
      <c r="AQ43" s="658">
        <v>0</v>
      </c>
      <c r="AR43" s="658">
        <v>0</v>
      </c>
      <c r="AS43" s="658">
        <v>0</v>
      </c>
      <c r="AT43" s="659">
        <v>0</v>
      </c>
      <c r="AU43" s="658">
        <v>0</v>
      </c>
      <c r="AV43" s="658">
        <v>0</v>
      </c>
      <c r="AW43" s="658">
        <v>0</v>
      </c>
      <c r="AX43" s="658">
        <v>0</v>
      </c>
      <c r="AY43" s="660">
        <v>0</v>
      </c>
      <c r="AZ43" s="644" t="s">
        <v>803</v>
      </c>
      <c r="BA43" s="664">
        <v>0</v>
      </c>
      <c r="BB43" s="665">
        <v>0</v>
      </c>
      <c r="BC43" s="665">
        <v>0</v>
      </c>
      <c r="BD43" s="665">
        <v>0</v>
      </c>
      <c r="BE43" s="665">
        <v>0</v>
      </c>
      <c r="BF43" s="665">
        <v>0</v>
      </c>
      <c r="BG43" s="665">
        <v>0</v>
      </c>
      <c r="BH43" s="665">
        <v>0</v>
      </c>
      <c r="BI43" s="665">
        <v>0</v>
      </c>
      <c r="BJ43" s="665">
        <v>0</v>
      </c>
      <c r="BK43" s="665">
        <v>0</v>
      </c>
      <c r="BL43" s="665">
        <v>0</v>
      </c>
      <c r="BM43" s="665">
        <v>0</v>
      </c>
      <c r="BN43" s="665">
        <v>0</v>
      </c>
      <c r="BO43" s="665">
        <v>0</v>
      </c>
      <c r="BP43" s="665">
        <v>0</v>
      </c>
      <c r="BQ43" s="665">
        <v>0</v>
      </c>
      <c r="BR43" s="665">
        <v>0</v>
      </c>
      <c r="BS43" s="666">
        <v>0</v>
      </c>
      <c r="BT43" s="667">
        <v>0</v>
      </c>
      <c r="BU43" s="649">
        <f t="shared" si="2"/>
        <v>0</v>
      </c>
    </row>
    <row r="44" spans="2:73" x14ac:dyDescent="0.2">
      <c r="B44" s="650">
        <v>34</v>
      </c>
      <c r="C44" s="630" t="s">
        <v>1618</v>
      </c>
      <c r="D44" s="630" t="s">
        <v>803</v>
      </c>
      <c r="E44" s="630" t="s">
        <v>1554</v>
      </c>
      <c r="F44" s="651" t="s">
        <v>1619</v>
      </c>
      <c r="G44" s="652">
        <v>42003</v>
      </c>
      <c r="H44" s="652" t="s">
        <v>535</v>
      </c>
      <c r="I44" s="652" t="s">
        <v>535</v>
      </c>
      <c r="J44" s="653">
        <v>33</v>
      </c>
      <c r="K44" s="654" t="s">
        <v>535</v>
      </c>
      <c r="L44" s="655" t="s">
        <v>535</v>
      </c>
      <c r="M44" s="656">
        <v>0</v>
      </c>
      <c r="N44" s="657">
        <v>2532.41</v>
      </c>
      <c r="O44" s="658">
        <v>2532.41</v>
      </c>
      <c r="P44" s="658">
        <v>0</v>
      </c>
      <c r="Q44" s="658">
        <v>0</v>
      </c>
      <c r="R44" s="658">
        <v>0</v>
      </c>
      <c r="S44" s="658">
        <v>0</v>
      </c>
      <c r="T44" s="659">
        <v>0</v>
      </c>
      <c r="U44" s="658">
        <v>0</v>
      </c>
      <c r="V44" s="658">
        <v>0</v>
      </c>
      <c r="W44" s="658">
        <v>0</v>
      </c>
      <c r="X44" s="658">
        <v>0</v>
      </c>
      <c r="Y44" s="660">
        <v>0</v>
      </c>
      <c r="Z44" s="657">
        <v>0</v>
      </c>
      <c r="AA44" s="658">
        <v>0</v>
      </c>
      <c r="AB44" s="658">
        <v>0</v>
      </c>
      <c r="AC44" s="658">
        <v>0</v>
      </c>
      <c r="AD44" s="658">
        <v>0</v>
      </c>
      <c r="AE44" s="658">
        <v>0</v>
      </c>
      <c r="AF44" s="658">
        <v>0</v>
      </c>
      <c r="AG44" s="658">
        <v>0</v>
      </c>
      <c r="AH44" s="658">
        <v>0</v>
      </c>
      <c r="AI44" s="658">
        <v>0</v>
      </c>
      <c r="AJ44" s="658">
        <v>76.739696969696951</v>
      </c>
      <c r="AK44" s="661">
        <v>0</v>
      </c>
      <c r="AL44" s="661">
        <v>0</v>
      </c>
      <c r="AM44" s="662">
        <v>0</v>
      </c>
      <c r="AN44" s="663">
        <v>2532.41</v>
      </c>
      <c r="AO44" s="658">
        <v>2532.41</v>
      </c>
      <c r="AP44" s="658">
        <v>0</v>
      </c>
      <c r="AQ44" s="658">
        <v>0</v>
      </c>
      <c r="AR44" s="658">
        <v>0</v>
      </c>
      <c r="AS44" s="658">
        <v>0</v>
      </c>
      <c r="AT44" s="659">
        <v>0</v>
      </c>
      <c r="AU44" s="658">
        <v>0</v>
      </c>
      <c r="AV44" s="658">
        <v>0</v>
      </c>
      <c r="AW44" s="658">
        <v>0</v>
      </c>
      <c r="AX44" s="658">
        <v>0</v>
      </c>
      <c r="AY44" s="660">
        <v>0</v>
      </c>
      <c r="AZ44" s="644" t="s">
        <v>803</v>
      </c>
      <c r="BA44" s="664">
        <v>0</v>
      </c>
      <c r="BB44" s="665">
        <v>0</v>
      </c>
      <c r="BC44" s="665">
        <v>0</v>
      </c>
      <c r="BD44" s="665">
        <v>0</v>
      </c>
      <c r="BE44" s="665">
        <v>0</v>
      </c>
      <c r="BF44" s="665">
        <v>0</v>
      </c>
      <c r="BG44" s="665">
        <v>0</v>
      </c>
      <c r="BH44" s="665">
        <v>0</v>
      </c>
      <c r="BI44" s="665">
        <v>0</v>
      </c>
      <c r="BJ44" s="665">
        <v>0</v>
      </c>
      <c r="BK44" s="665">
        <v>0</v>
      </c>
      <c r="BL44" s="665">
        <v>0</v>
      </c>
      <c r="BM44" s="665">
        <v>0</v>
      </c>
      <c r="BN44" s="665">
        <v>0</v>
      </c>
      <c r="BO44" s="665">
        <v>0</v>
      </c>
      <c r="BP44" s="665">
        <v>0</v>
      </c>
      <c r="BQ44" s="665">
        <v>0</v>
      </c>
      <c r="BR44" s="665">
        <v>0</v>
      </c>
      <c r="BS44" s="666">
        <v>0</v>
      </c>
      <c r="BT44" s="667">
        <v>0</v>
      </c>
      <c r="BU44" s="649">
        <f t="shared" si="2"/>
        <v>0</v>
      </c>
    </row>
    <row r="45" spans="2:73" x14ac:dyDescent="0.2">
      <c r="B45" s="629">
        <v>35</v>
      </c>
      <c r="C45" s="630" t="s">
        <v>1620</v>
      </c>
      <c r="D45" s="630" t="s">
        <v>803</v>
      </c>
      <c r="E45" s="630" t="s">
        <v>1554</v>
      </c>
      <c r="F45" s="651" t="s">
        <v>1621</v>
      </c>
      <c r="G45" s="652">
        <v>42003</v>
      </c>
      <c r="H45" s="652" t="s">
        <v>535</v>
      </c>
      <c r="I45" s="652" t="s">
        <v>535</v>
      </c>
      <c r="J45" s="653">
        <v>33</v>
      </c>
      <c r="K45" s="654" t="s">
        <v>535</v>
      </c>
      <c r="L45" s="655" t="s">
        <v>535</v>
      </c>
      <c r="M45" s="656">
        <v>0</v>
      </c>
      <c r="N45" s="657">
        <v>66270.64</v>
      </c>
      <c r="O45" s="658">
        <v>66270.64</v>
      </c>
      <c r="P45" s="658">
        <v>0</v>
      </c>
      <c r="Q45" s="658">
        <v>0</v>
      </c>
      <c r="R45" s="658">
        <v>0</v>
      </c>
      <c r="S45" s="658">
        <v>0</v>
      </c>
      <c r="T45" s="659">
        <v>0</v>
      </c>
      <c r="U45" s="658">
        <v>0</v>
      </c>
      <c r="V45" s="658">
        <v>0</v>
      </c>
      <c r="W45" s="658">
        <v>0</v>
      </c>
      <c r="X45" s="658">
        <v>0</v>
      </c>
      <c r="Y45" s="660">
        <v>0</v>
      </c>
      <c r="Z45" s="657">
        <v>0</v>
      </c>
      <c r="AA45" s="658">
        <v>0</v>
      </c>
      <c r="AB45" s="658">
        <v>0</v>
      </c>
      <c r="AC45" s="658">
        <v>0</v>
      </c>
      <c r="AD45" s="658">
        <v>0</v>
      </c>
      <c r="AE45" s="658">
        <v>0</v>
      </c>
      <c r="AF45" s="658">
        <v>0</v>
      </c>
      <c r="AG45" s="658">
        <v>0</v>
      </c>
      <c r="AH45" s="658">
        <v>0</v>
      </c>
      <c r="AI45" s="658">
        <v>0</v>
      </c>
      <c r="AJ45" s="658">
        <v>2008.2012121212122</v>
      </c>
      <c r="AK45" s="661">
        <v>0</v>
      </c>
      <c r="AL45" s="661">
        <v>0</v>
      </c>
      <c r="AM45" s="662">
        <v>0</v>
      </c>
      <c r="AN45" s="663">
        <v>66270.64</v>
      </c>
      <c r="AO45" s="658">
        <v>66270.64</v>
      </c>
      <c r="AP45" s="658">
        <v>0</v>
      </c>
      <c r="AQ45" s="658">
        <v>0</v>
      </c>
      <c r="AR45" s="658">
        <v>0</v>
      </c>
      <c r="AS45" s="658">
        <v>0</v>
      </c>
      <c r="AT45" s="659">
        <v>0</v>
      </c>
      <c r="AU45" s="658">
        <v>0</v>
      </c>
      <c r="AV45" s="658">
        <v>0</v>
      </c>
      <c r="AW45" s="658">
        <v>0</v>
      </c>
      <c r="AX45" s="658">
        <v>0</v>
      </c>
      <c r="AY45" s="660">
        <v>0</v>
      </c>
      <c r="AZ45" s="644" t="s">
        <v>803</v>
      </c>
      <c r="BA45" s="664">
        <v>0</v>
      </c>
      <c r="BB45" s="665">
        <v>0</v>
      </c>
      <c r="BC45" s="665">
        <v>0</v>
      </c>
      <c r="BD45" s="665">
        <v>0</v>
      </c>
      <c r="BE45" s="665">
        <v>0</v>
      </c>
      <c r="BF45" s="665">
        <v>0</v>
      </c>
      <c r="BG45" s="665">
        <v>0</v>
      </c>
      <c r="BH45" s="665">
        <v>0</v>
      </c>
      <c r="BI45" s="665">
        <v>0</v>
      </c>
      <c r="BJ45" s="665">
        <v>0</v>
      </c>
      <c r="BK45" s="665">
        <v>0</v>
      </c>
      <c r="BL45" s="665">
        <v>0</v>
      </c>
      <c r="BM45" s="665">
        <v>0</v>
      </c>
      <c r="BN45" s="665">
        <v>0</v>
      </c>
      <c r="BO45" s="665">
        <v>0</v>
      </c>
      <c r="BP45" s="665">
        <v>0</v>
      </c>
      <c r="BQ45" s="665">
        <v>0</v>
      </c>
      <c r="BR45" s="665">
        <v>0</v>
      </c>
      <c r="BS45" s="666">
        <v>0</v>
      </c>
      <c r="BT45" s="667">
        <v>0</v>
      </c>
      <c r="BU45" s="649">
        <f t="shared" si="2"/>
        <v>0</v>
      </c>
    </row>
    <row r="46" spans="2:73" x14ac:dyDescent="0.2">
      <c r="B46" s="650">
        <v>36</v>
      </c>
      <c r="C46" s="630" t="s">
        <v>1622</v>
      </c>
      <c r="D46" s="630" t="s">
        <v>803</v>
      </c>
      <c r="E46" s="630" t="s">
        <v>1554</v>
      </c>
      <c r="F46" s="651" t="s">
        <v>1623</v>
      </c>
      <c r="G46" s="652">
        <v>42003</v>
      </c>
      <c r="H46" s="652" t="s">
        <v>535</v>
      </c>
      <c r="I46" s="652" t="s">
        <v>535</v>
      </c>
      <c r="J46" s="653">
        <v>55</v>
      </c>
      <c r="K46" s="654" t="s">
        <v>535</v>
      </c>
      <c r="L46" s="655" t="s">
        <v>535</v>
      </c>
      <c r="M46" s="656">
        <v>0</v>
      </c>
      <c r="N46" s="657">
        <v>46515.12</v>
      </c>
      <c r="O46" s="658">
        <v>46515.12</v>
      </c>
      <c r="P46" s="658">
        <v>0</v>
      </c>
      <c r="Q46" s="658">
        <v>0</v>
      </c>
      <c r="R46" s="658">
        <v>0</v>
      </c>
      <c r="S46" s="658">
        <v>0</v>
      </c>
      <c r="T46" s="659">
        <v>0</v>
      </c>
      <c r="U46" s="658">
        <v>0</v>
      </c>
      <c r="V46" s="658">
        <v>0</v>
      </c>
      <c r="W46" s="658">
        <v>0</v>
      </c>
      <c r="X46" s="658">
        <v>0</v>
      </c>
      <c r="Y46" s="660">
        <v>0</v>
      </c>
      <c r="Z46" s="657">
        <v>0</v>
      </c>
      <c r="AA46" s="658">
        <v>0</v>
      </c>
      <c r="AB46" s="658">
        <v>0</v>
      </c>
      <c r="AC46" s="658">
        <v>0</v>
      </c>
      <c r="AD46" s="658">
        <v>0</v>
      </c>
      <c r="AE46" s="658">
        <v>0</v>
      </c>
      <c r="AF46" s="658">
        <v>0</v>
      </c>
      <c r="AG46" s="658">
        <v>0</v>
      </c>
      <c r="AH46" s="658">
        <v>0</v>
      </c>
      <c r="AI46" s="658">
        <v>0</v>
      </c>
      <c r="AJ46" s="658">
        <v>845.72945454545447</v>
      </c>
      <c r="AK46" s="661">
        <v>0</v>
      </c>
      <c r="AL46" s="661">
        <v>0</v>
      </c>
      <c r="AM46" s="662">
        <v>0</v>
      </c>
      <c r="AN46" s="663">
        <v>46515.12</v>
      </c>
      <c r="AO46" s="658">
        <v>46515.12</v>
      </c>
      <c r="AP46" s="658">
        <v>0</v>
      </c>
      <c r="AQ46" s="658">
        <v>0</v>
      </c>
      <c r="AR46" s="658">
        <v>0</v>
      </c>
      <c r="AS46" s="658">
        <v>0</v>
      </c>
      <c r="AT46" s="659">
        <v>0</v>
      </c>
      <c r="AU46" s="658">
        <v>0</v>
      </c>
      <c r="AV46" s="658">
        <v>0</v>
      </c>
      <c r="AW46" s="658">
        <v>0</v>
      </c>
      <c r="AX46" s="658">
        <v>0</v>
      </c>
      <c r="AY46" s="660">
        <v>0</v>
      </c>
      <c r="AZ46" s="644" t="s">
        <v>803</v>
      </c>
      <c r="BA46" s="664">
        <v>0</v>
      </c>
      <c r="BB46" s="665">
        <v>0</v>
      </c>
      <c r="BC46" s="665">
        <v>0</v>
      </c>
      <c r="BD46" s="665">
        <v>0</v>
      </c>
      <c r="BE46" s="665">
        <v>0</v>
      </c>
      <c r="BF46" s="665">
        <v>0</v>
      </c>
      <c r="BG46" s="665">
        <v>0</v>
      </c>
      <c r="BH46" s="665">
        <v>0</v>
      </c>
      <c r="BI46" s="665">
        <v>0</v>
      </c>
      <c r="BJ46" s="665">
        <v>0</v>
      </c>
      <c r="BK46" s="665">
        <v>0</v>
      </c>
      <c r="BL46" s="665">
        <v>0</v>
      </c>
      <c r="BM46" s="665">
        <v>0</v>
      </c>
      <c r="BN46" s="665">
        <v>0</v>
      </c>
      <c r="BO46" s="665">
        <v>0</v>
      </c>
      <c r="BP46" s="665">
        <v>0</v>
      </c>
      <c r="BQ46" s="665">
        <v>0</v>
      </c>
      <c r="BR46" s="665">
        <v>0</v>
      </c>
      <c r="BS46" s="666">
        <v>0</v>
      </c>
      <c r="BT46" s="667">
        <v>0</v>
      </c>
      <c r="BU46" s="649">
        <f t="shared" si="2"/>
        <v>0</v>
      </c>
    </row>
    <row r="47" spans="2:73" x14ac:dyDescent="0.2">
      <c r="B47" s="629">
        <v>37</v>
      </c>
      <c r="C47" s="630" t="s">
        <v>1624</v>
      </c>
      <c r="D47" s="630" t="s">
        <v>1625</v>
      </c>
      <c r="E47" s="630" t="s">
        <v>1626</v>
      </c>
      <c r="F47" s="651" t="s">
        <v>1627</v>
      </c>
      <c r="G47" s="652">
        <v>41604</v>
      </c>
      <c r="H47" s="652" t="s">
        <v>535</v>
      </c>
      <c r="I47" s="652" t="s">
        <v>535</v>
      </c>
      <c r="J47" s="653">
        <v>4</v>
      </c>
      <c r="K47" s="654" t="b">
        <v>1</v>
      </c>
      <c r="L47" s="655" t="s">
        <v>535</v>
      </c>
      <c r="M47" s="656">
        <v>0</v>
      </c>
      <c r="N47" s="657">
        <v>1112.1400000000001</v>
      </c>
      <c r="O47" s="658">
        <v>0</v>
      </c>
      <c r="P47" s="658">
        <v>0</v>
      </c>
      <c r="Q47" s="658">
        <v>0</v>
      </c>
      <c r="R47" s="658">
        <v>0</v>
      </c>
      <c r="S47" s="658">
        <v>0</v>
      </c>
      <c r="T47" s="659">
        <v>1112.1400000000001</v>
      </c>
      <c r="U47" s="658">
        <v>0</v>
      </c>
      <c r="V47" s="658">
        <v>0</v>
      </c>
      <c r="W47" s="658">
        <v>1112.1400000000001</v>
      </c>
      <c r="X47" s="658">
        <v>1112.1400000000001</v>
      </c>
      <c r="Y47" s="660">
        <v>0</v>
      </c>
      <c r="Z47" s="657">
        <v>0</v>
      </c>
      <c r="AA47" s="658">
        <v>0</v>
      </c>
      <c r="AB47" s="658">
        <v>0</v>
      </c>
      <c r="AC47" s="658">
        <v>0</v>
      </c>
      <c r="AD47" s="658">
        <v>0</v>
      </c>
      <c r="AE47" s="658">
        <v>0</v>
      </c>
      <c r="AF47" s="658">
        <v>0</v>
      </c>
      <c r="AG47" s="658">
        <v>1112.1400000000001</v>
      </c>
      <c r="AH47" s="658">
        <v>0</v>
      </c>
      <c r="AI47" s="658">
        <v>0</v>
      </c>
      <c r="AJ47" s="658">
        <v>0</v>
      </c>
      <c r="AK47" s="661">
        <v>-1112.1400000000001</v>
      </c>
      <c r="AL47" s="661">
        <v>-1112.1400000000001</v>
      </c>
      <c r="AM47" s="662">
        <v>0</v>
      </c>
      <c r="AN47" s="663">
        <v>1112.1400000000001</v>
      </c>
      <c r="AO47" s="658">
        <v>0</v>
      </c>
      <c r="AP47" s="658">
        <v>0</v>
      </c>
      <c r="AQ47" s="658">
        <v>0</v>
      </c>
      <c r="AR47" s="658">
        <v>0</v>
      </c>
      <c r="AS47" s="658">
        <v>0</v>
      </c>
      <c r="AT47" s="659">
        <v>1112.1400000000001</v>
      </c>
      <c r="AU47" s="658">
        <v>1112.1400000000001</v>
      </c>
      <c r="AV47" s="658">
        <v>0</v>
      </c>
      <c r="AW47" s="658">
        <v>0</v>
      </c>
      <c r="AX47" s="658">
        <v>0</v>
      </c>
      <c r="AY47" s="660">
        <v>0</v>
      </c>
      <c r="AZ47" s="644" t="s">
        <v>1625</v>
      </c>
      <c r="BA47" s="664">
        <v>0</v>
      </c>
      <c r="BB47" s="665">
        <v>0</v>
      </c>
      <c r="BC47" s="665">
        <v>0</v>
      </c>
      <c r="BD47" s="665">
        <v>0</v>
      </c>
      <c r="BE47" s="665">
        <v>0</v>
      </c>
      <c r="BF47" s="665">
        <v>0</v>
      </c>
      <c r="BG47" s="665">
        <v>0</v>
      </c>
      <c r="BH47" s="665">
        <v>0</v>
      </c>
      <c r="BI47" s="665">
        <v>0</v>
      </c>
      <c r="BJ47" s="665">
        <v>0</v>
      </c>
      <c r="BK47" s="665">
        <v>0</v>
      </c>
      <c r="BL47" s="665">
        <v>0</v>
      </c>
      <c r="BM47" s="665">
        <v>0</v>
      </c>
      <c r="BN47" s="665">
        <v>0</v>
      </c>
      <c r="BO47" s="665">
        <v>0</v>
      </c>
      <c r="BP47" s="665">
        <v>0</v>
      </c>
      <c r="BQ47" s="665">
        <v>0</v>
      </c>
      <c r="BR47" s="665">
        <v>0</v>
      </c>
      <c r="BS47" s="666">
        <v>0</v>
      </c>
      <c r="BT47" s="667">
        <v>0</v>
      </c>
      <c r="BU47" s="649">
        <f t="shared" si="2"/>
        <v>0</v>
      </c>
    </row>
    <row r="48" spans="2:73" x14ac:dyDescent="0.2">
      <c r="B48" s="650">
        <v>38</v>
      </c>
      <c r="C48" s="630" t="s">
        <v>1628</v>
      </c>
      <c r="D48" s="630" t="s">
        <v>788</v>
      </c>
      <c r="E48" s="630" t="s">
        <v>1629</v>
      </c>
      <c r="F48" s="651" t="s">
        <v>1630</v>
      </c>
      <c r="G48" s="652">
        <v>41152</v>
      </c>
      <c r="H48" s="652" t="s">
        <v>535</v>
      </c>
      <c r="I48" s="652" t="s">
        <v>535</v>
      </c>
      <c r="J48" s="653">
        <v>0</v>
      </c>
      <c r="K48" s="654" t="s">
        <v>535</v>
      </c>
      <c r="L48" s="655" t="s">
        <v>535</v>
      </c>
      <c r="M48" s="656">
        <v>0</v>
      </c>
      <c r="N48" s="657">
        <v>888</v>
      </c>
      <c r="O48" s="658">
        <v>0</v>
      </c>
      <c r="P48" s="658">
        <v>0</v>
      </c>
      <c r="Q48" s="658">
        <v>0</v>
      </c>
      <c r="R48" s="658">
        <v>0</v>
      </c>
      <c r="S48" s="658">
        <v>0</v>
      </c>
      <c r="T48" s="659">
        <v>888</v>
      </c>
      <c r="U48" s="658">
        <v>0</v>
      </c>
      <c r="V48" s="658">
        <v>0</v>
      </c>
      <c r="W48" s="658">
        <v>888</v>
      </c>
      <c r="X48" s="658">
        <v>0</v>
      </c>
      <c r="Y48" s="660">
        <v>888</v>
      </c>
      <c r="Z48" s="657">
        <v>0</v>
      </c>
      <c r="AA48" s="658">
        <v>0</v>
      </c>
      <c r="AB48" s="658">
        <v>0</v>
      </c>
      <c r="AC48" s="658">
        <v>0</v>
      </c>
      <c r="AD48" s="658">
        <v>0</v>
      </c>
      <c r="AE48" s="658">
        <v>0</v>
      </c>
      <c r="AF48" s="658">
        <v>0</v>
      </c>
      <c r="AG48" s="658">
        <v>0</v>
      </c>
      <c r="AH48" s="658">
        <v>0</v>
      </c>
      <c r="AI48" s="658">
        <v>0</v>
      </c>
      <c r="AJ48" s="658">
        <v>0</v>
      </c>
      <c r="AK48" s="661">
        <v>0</v>
      </c>
      <c r="AL48" s="661">
        <v>0</v>
      </c>
      <c r="AM48" s="662">
        <v>0</v>
      </c>
      <c r="AN48" s="663">
        <v>888</v>
      </c>
      <c r="AO48" s="658">
        <v>0</v>
      </c>
      <c r="AP48" s="658">
        <v>0</v>
      </c>
      <c r="AQ48" s="658">
        <v>0</v>
      </c>
      <c r="AR48" s="658">
        <v>0</v>
      </c>
      <c r="AS48" s="658">
        <v>0</v>
      </c>
      <c r="AT48" s="659">
        <v>888</v>
      </c>
      <c r="AU48" s="658">
        <v>0</v>
      </c>
      <c r="AV48" s="658">
        <v>0</v>
      </c>
      <c r="AW48" s="658">
        <v>888</v>
      </c>
      <c r="AX48" s="658">
        <v>0</v>
      </c>
      <c r="AY48" s="660">
        <v>888</v>
      </c>
      <c r="AZ48" s="644" t="s">
        <v>788</v>
      </c>
      <c r="BA48" s="664">
        <v>888</v>
      </c>
      <c r="BB48" s="665">
        <v>0</v>
      </c>
      <c r="BC48" s="665">
        <v>0</v>
      </c>
      <c r="BD48" s="665">
        <v>0</v>
      </c>
      <c r="BE48" s="665">
        <v>0</v>
      </c>
      <c r="BF48" s="665">
        <v>0</v>
      </c>
      <c r="BG48" s="665">
        <v>0</v>
      </c>
      <c r="BH48" s="665">
        <v>0</v>
      </c>
      <c r="BI48" s="665">
        <v>0</v>
      </c>
      <c r="BJ48" s="665">
        <v>0</v>
      </c>
      <c r="BK48" s="665">
        <v>0</v>
      </c>
      <c r="BL48" s="665">
        <v>0</v>
      </c>
      <c r="BM48" s="665">
        <v>0</v>
      </c>
      <c r="BN48" s="665">
        <v>0</v>
      </c>
      <c r="BO48" s="665">
        <v>0</v>
      </c>
      <c r="BP48" s="665">
        <v>0</v>
      </c>
      <c r="BQ48" s="665">
        <v>0</v>
      </c>
      <c r="BR48" s="665">
        <v>0</v>
      </c>
      <c r="BS48" s="666">
        <v>0</v>
      </c>
      <c r="BT48" s="667">
        <v>0</v>
      </c>
      <c r="BU48" s="649">
        <f t="shared" si="2"/>
        <v>0</v>
      </c>
    </row>
    <row r="49" spans="2:73" x14ac:dyDescent="0.2">
      <c r="B49" s="629">
        <v>39</v>
      </c>
      <c r="C49" s="630" t="s">
        <v>1631</v>
      </c>
      <c r="D49" s="630" t="s">
        <v>803</v>
      </c>
      <c r="E49" s="630" t="s">
        <v>1632</v>
      </c>
      <c r="F49" s="651" t="s">
        <v>1633</v>
      </c>
      <c r="G49" s="652">
        <v>41486</v>
      </c>
      <c r="H49" s="652" t="s">
        <v>535</v>
      </c>
      <c r="I49" s="652" t="s">
        <v>535</v>
      </c>
      <c r="J49" s="653">
        <v>33</v>
      </c>
      <c r="K49" s="654" t="s">
        <v>535</v>
      </c>
      <c r="L49" s="655" t="s">
        <v>535</v>
      </c>
      <c r="M49" s="656">
        <v>0</v>
      </c>
      <c r="N49" s="657">
        <v>150498.66</v>
      </c>
      <c r="O49" s="658">
        <v>150498.66</v>
      </c>
      <c r="P49" s="658">
        <v>0</v>
      </c>
      <c r="Q49" s="658">
        <v>0</v>
      </c>
      <c r="R49" s="658">
        <v>0</v>
      </c>
      <c r="S49" s="658">
        <v>0</v>
      </c>
      <c r="T49" s="659">
        <v>0</v>
      </c>
      <c r="U49" s="658">
        <v>0</v>
      </c>
      <c r="V49" s="658">
        <v>0</v>
      </c>
      <c r="W49" s="658">
        <v>0</v>
      </c>
      <c r="X49" s="658">
        <v>0</v>
      </c>
      <c r="Y49" s="660">
        <v>0</v>
      </c>
      <c r="Z49" s="657">
        <v>0</v>
      </c>
      <c r="AA49" s="658">
        <v>0</v>
      </c>
      <c r="AB49" s="658">
        <v>0</v>
      </c>
      <c r="AC49" s="658">
        <v>0</v>
      </c>
      <c r="AD49" s="658">
        <v>0</v>
      </c>
      <c r="AE49" s="658">
        <v>0</v>
      </c>
      <c r="AF49" s="658">
        <v>0</v>
      </c>
      <c r="AG49" s="658">
        <v>0</v>
      </c>
      <c r="AH49" s="658">
        <v>0</v>
      </c>
      <c r="AI49" s="658">
        <v>0</v>
      </c>
      <c r="AJ49" s="658">
        <v>4560.5654545454545</v>
      </c>
      <c r="AK49" s="661">
        <v>0</v>
      </c>
      <c r="AL49" s="661">
        <v>0</v>
      </c>
      <c r="AM49" s="662">
        <v>0</v>
      </c>
      <c r="AN49" s="663">
        <v>150498.66</v>
      </c>
      <c r="AO49" s="658">
        <v>150498.66</v>
      </c>
      <c r="AP49" s="658">
        <v>0</v>
      </c>
      <c r="AQ49" s="658">
        <v>0</v>
      </c>
      <c r="AR49" s="658">
        <v>0</v>
      </c>
      <c r="AS49" s="658">
        <v>0</v>
      </c>
      <c r="AT49" s="659">
        <v>0</v>
      </c>
      <c r="AU49" s="658">
        <v>0</v>
      </c>
      <c r="AV49" s="658">
        <v>0</v>
      </c>
      <c r="AW49" s="658">
        <v>0</v>
      </c>
      <c r="AX49" s="658">
        <v>0</v>
      </c>
      <c r="AY49" s="660">
        <v>0</v>
      </c>
      <c r="AZ49" s="644" t="s">
        <v>803</v>
      </c>
      <c r="BA49" s="664">
        <v>0</v>
      </c>
      <c r="BB49" s="665">
        <v>0</v>
      </c>
      <c r="BC49" s="665">
        <v>0</v>
      </c>
      <c r="BD49" s="665">
        <v>0</v>
      </c>
      <c r="BE49" s="665">
        <v>0</v>
      </c>
      <c r="BF49" s="665">
        <v>0</v>
      </c>
      <c r="BG49" s="665">
        <v>0</v>
      </c>
      <c r="BH49" s="665">
        <v>0</v>
      </c>
      <c r="BI49" s="665">
        <v>0</v>
      </c>
      <c r="BJ49" s="665">
        <v>0</v>
      </c>
      <c r="BK49" s="665">
        <v>0</v>
      </c>
      <c r="BL49" s="665">
        <v>0</v>
      </c>
      <c r="BM49" s="665">
        <v>0</v>
      </c>
      <c r="BN49" s="665">
        <v>0</v>
      </c>
      <c r="BO49" s="665">
        <v>0</v>
      </c>
      <c r="BP49" s="665">
        <v>0</v>
      </c>
      <c r="BQ49" s="665">
        <v>0</v>
      </c>
      <c r="BR49" s="665">
        <v>0</v>
      </c>
      <c r="BS49" s="666">
        <v>0</v>
      </c>
      <c r="BT49" s="667">
        <v>0</v>
      </c>
      <c r="BU49" s="649">
        <f t="shared" si="2"/>
        <v>0</v>
      </c>
    </row>
    <row r="50" spans="2:73" x14ac:dyDescent="0.2">
      <c r="B50" s="650">
        <v>40</v>
      </c>
      <c r="C50" s="630" t="s">
        <v>1634</v>
      </c>
      <c r="D50" s="630" t="s">
        <v>803</v>
      </c>
      <c r="E50" s="630" t="s">
        <v>1632</v>
      </c>
      <c r="F50" s="651" t="s">
        <v>1635</v>
      </c>
      <c r="G50" s="652">
        <v>41486</v>
      </c>
      <c r="H50" s="652" t="s">
        <v>535</v>
      </c>
      <c r="I50" s="652" t="s">
        <v>535</v>
      </c>
      <c r="J50" s="653">
        <v>33</v>
      </c>
      <c r="K50" s="654" t="s">
        <v>535</v>
      </c>
      <c r="L50" s="655" t="s">
        <v>535</v>
      </c>
      <c r="M50" s="656">
        <v>0</v>
      </c>
      <c r="N50" s="657">
        <v>45142.94</v>
      </c>
      <c r="O50" s="658">
        <v>45142.94</v>
      </c>
      <c r="P50" s="658">
        <v>0</v>
      </c>
      <c r="Q50" s="658">
        <v>0</v>
      </c>
      <c r="R50" s="658">
        <v>0</v>
      </c>
      <c r="S50" s="658">
        <v>0</v>
      </c>
      <c r="T50" s="659">
        <v>0</v>
      </c>
      <c r="U50" s="658">
        <v>0</v>
      </c>
      <c r="V50" s="658">
        <v>0</v>
      </c>
      <c r="W50" s="658">
        <v>0</v>
      </c>
      <c r="X50" s="658">
        <v>0</v>
      </c>
      <c r="Y50" s="660">
        <v>0</v>
      </c>
      <c r="Z50" s="657">
        <v>0</v>
      </c>
      <c r="AA50" s="658">
        <v>0</v>
      </c>
      <c r="AB50" s="658">
        <v>0</v>
      </c>
      <c r="AC50" s="658">
        <v>0</v>
      </c>
      <c r="AD50" s="658">
        <v>0</v>
      </c>
      <c r="AE50" s="658">
        <v>0</v>
      </c>
      <c r="AF50" s="658">
        <v>0</v>
      </c>
      <c r="AG50" s="658">
        <v>0</v>
      </c>
      <c r="AH50" s="658">
        <v>0</v>
      </c>
      <c r="AI50" s="658">
        <v>0</v>
      </c>
      <c r="AJ50" s="658">
        <v>1367.9678787878786</v>
      </c>
      <c r="AK50" s="661">
        <v>0</v>
      </c>
      <c r="AL50" s="661">
        <v>0</v>
      </c>
      <c r="AM50" s="662">
        <v>0</v>
      </c>
      <c r="AN50" s="663">
        <v>45142.94</v>
      </c>
      <c r="AO50" s="658">
        <v>45142.94</v>
      </c>
      <c r="AP50" s="658">
        <v>0</v>
      </c>
      <c r="AQ50" s="658">
        <v>0</v>
      </c>
      <c r="AR50" s="658">
        <v>0</v>
      </c>
      <c r="AS50" s="658">
        <v>0</v>
      </c>
      <c r="AT50" s="659">
        <v>0</v>
      </c>
      <c r="AU50" s="658">
        <v>0</v>
      </c>
      <c r="AV50" s="658">
        <v>0</v>
      </c>
      <c r="AW50" s="658">
        <v>0</v>
      </c>
      <c r="AX50" s="658">
        <v>0</v>
      </c>
      <c r="AY50" s="660">
        <v>0</v>
      </c>
      <c r="AZ50" s="644" t="s">
        <v>803</v>
      </c>
      <c r="BA50" s="664">
        <v>0</v>
      </c>
      <c r="BB50" s="665">
        <v>0</v>
      </c>
      <c r="BC50" s="665">
        <v>0</v>
      </c>
      <c r="BD50" s="665">
        <v>0</v>
      </c>
      <c r="BE50" s="665">
        <v>0</v>
      </c>
      <c r="BF50" s="665">
        <v>0</v>
      </c>
      <c r="BG50" s="665">
        <v>0</v>
      </c>
      <c r="BH50" s="665">
        <v>0</v>
      </c>
      <c r="BI50" s="665">
        <v>0</v>
      </c>
      <c r="BJ50" s="665">
        <v>0</v>
      </c>
      <c r="BK50" s="665">
        <v>0</v>
      </c>
      <c r="BL50" s="665">
        <v>0</v>
      </c>
      <c r="BM50" s="665">
        <v>0</v>
      </c>
      <c r="BN50" s="665">
        <v>0</v>
      </c>
      <c r="BO50" s="665">
        <v>0</v>
      </c>
      <c r="BP50" s="665">
        <v>0</v>
      </c>
      <c r="BQ50" s="665">
        <v>0</v>
      </c>
      <c r="BR50" s="665">
        <v>0</v>
      </c>
      <c r="BS50" s="666">
        <v>0</v>
      </c>
      <c r="BT50" s="667">
        <v>0</v>
      </c>
      <c r="BU50" s="649">
        <f t="shared" si="2"/>
        <v>0</v>
      </c>
    </row>
    <row r="51" spans="2:73" x14ac:dyDescent="0.2">
      <c r="B51" s="629">
        <v>41</v>
      </c>
      <c r="C51" s="630" t="s">
        <v>1636</v>
      </c>
      <c r="D51" s="630" t="s">
        <v>803</v>
      </c>
      <c r="E51" s="630" t="s">
        <v>1632</v>
      </c>
      <c r="F51" s="651" t="s">
        <v>1637</v>
      </c>
      <c r="G51" s="652">
        <v>41486</v>
      </c>
      <c r="H51" s="652" t="s">
        <v>535</v>
      </c>
      <c r="I51" s="652" t="s">
        <v>535</v>
      </c>
      <c r="J51" s="653">
        <v>45</v>
      </c>
      <c r="K51" s="654" t="s">
        <v>535</v>
      </c>
      <c r="L51" s="655" t="s">
        <v>535</v>
      </c>
      <c r="M51" s="656">
        <v>0</v>
      </c>
      <c r="N51" s="657">
        <v>307405.90000000002</v>
      </c>
      <c r="O51" s="658">
        <v>307405.90000000002</v>
      </c>
      <c r="P51" s="658">
        <v>0</v>
      </c>
      <c r="Q51" s="658">
        <v>0</v>
      </c>
      <c r="R51" s="658">
        <v>0</v>
      </c>
      <c r="S51" s="658">
        <v>0</v>
      </c>
      <c r="T51" s="659">
        <v>0</v>
      </c>
      <c r="U51" s="658">
        <v>0</v>
      </c>
      <c r="V51" s="658">
        <v>0</v>
      </c>
      <c r="W51" s="658">
        <v>0</v>
      </c>
      <c r="X51" s="658">
        <v>0</v>
      </c>
      <c r="Y51" s="660">
        <v>0</v>
      </c>
      <c r="Z51" s="657">
        <v>0</v>
      </c>
      <c r="AA51" s="658">
        <v>0</v>
      </c>
      <c r="AB51" s="658">
        <v>0</v>
      </c>
      <c r="AC51" s="658">
        <v>0</v>
      </c>
      <c r="AD51" s="658">
        <v>0</v>
      </c>
      <c r="AE51" s="658">
        <v>0</v>
      </c>
      <c r="AF51" s="658">
        <v>0</v>
      </c>
      <c r="AG51" s="658">
        <v>0</v>
      </c>
      <c r="AH51" s="658">
        <v>0</v>
      </c>
      <c r="AI51" s="658">
        <v>0</v>
      </c>
      <c r="AJ51" s="658">
        <v>6831.2422222222231</v>
      </c>
      <c r="AK51" s="661">
        <v>0</v>
      </c>
      <c r="AL51" s="661">
        <v>0</v>
      </c>
      <c r="AM51" s="662">
        <v>0</v>
      </c>
      <c r="AN51" s="663">
        <v>307405.90000000002</v>
      </c>
      <c r="AO51" s="658">
        <v>307405.90000000002</v>
      </c>
      <c r="AP51" s="658">
        <v>0</v>
      </c>
      <c r="AQ51" s="658">
        <v>0</v>
      </c>
      <c r="AR51" s="658">
        <v>0</v>
      </c>
      <c r="AS51" s="658">
        <v>0</v>
      </c>
      <c r="AT51" s="659">
        <v>0</v>
      </c>
      <c r="AU51" s="658">
        <v>0</v>
      </c>
      <c r="AV51" s="658">
        <v>0</v>
      </c>
      <c r="AW51" s="658">
        <v>0</v>
      </c>
      <c r="AX51" s="658">
        <v>0</v>
      </c>
      <c r="AY51" s="660">
        <v>0</v>
      </c>
      <c r="AZ51" s="644" t="s">
        <v>803</v>
      </c>
      <c r="BA51" s="664">
        <v>0</v>
      </c>
      <c r="BB51" s="665">
        <v>0</v>
      </c>
      <c r="BC51" s="665">
        <v>0</v>
      </c>
      <c r="BD51" s="665">
        <v>0</v>
      </c>
      <c r="BE51" s="665">
        <v>0</v>
      </c>
      <c r="BF51" s="665">
        <v>0</v>
      </c>
      <c r="BG51" s="665">
        <v>0</v>
      </c>
      <c r="BH51" s="665">
        <v>0</v>
      </c>
      <c r="BI51" s="665">
        <v>0</v>
      </c>
      <c r="BJ51" s="665">
        <v>0</v>
      </c>
      <c r="BK51" s="665">
        <v>0</v>
      </c>
      <c r="BL51" s="665">
        <v>0</v>
      </c>
      <c r="BM51" s="665">
        <v>0</v>
      </c>
      <c r="BN51" s="665">
        <v>0</v>
      </c>
      <c r="BO51" s="665">
        <v>0</v>
      </c>
      <c r="BP51" s="665">
        <v>0</v>
      </c>
      <c r="BQ51" s="665">
        <v>0</v>
      </c>
      <c r="BR51" s="665">
        <v>0</v>
      </c>
      <c r="BS51" s="666">
        <v>0</v>
      </c>
      <c r="BT51" s="667">
        <v>0</v>
      </c>
      <c r="BU51" s="649">
        <f t="shared" si="2"/>
        <v>0</v>
      </c>
    </row>
    <row r="52" spans="2:73" x14ac:dyDescent="0.2">
      <c r="B52" s="650">
        <v>42</v>
      </c>
      <c r="C52" s="630" t="s">
        <v>1638</v>
      </c>
      <c r="D52" s="630" t="s">
        <v>803</v>
      </c>
      <c r="E52" s="630" t="s">
        <v>1632</v>
      </c>
      <c r="F52" s="651" t="s">
        <v>1639</v>
      </c>
      <c r="G52" s="652">
        <v>41486</v>
      </c>
      <c r="H52" s="652" t="s">
        <v>535</v>
      </c>
      <c r="I52" s="652" t="s">
        <v>535</v>
      </c>
      <c r="J52" s="653">
        <v>26</v>
      </c>
      <c r="K52" s="654" t="s">
        <v>535</v>
      </c>
      <c r="L52" s="655" t="s">
        <v>535</v>
      </c>
      <c r="M52" s="656">
        <v>0</v>
      </c>
      <c r="N52" s="657">
        <v>19593.95</v>
      </c>
      <c r="O52" s="658">
        <v>19593.95</v>
      </c>
      <c r="P52" s="658">
        <v>0</v>
      </c>
      <c r="Q52" s="658">
        <v>0</v>
      </c>
      <c r="R52" s="658">
        <v>0</v>
      </c>
      <c r="S52" s="658">
        <v>0</v>
      </c>
      <c r="T52" s="659">
        <v>0</v>
      </c>
      <c r="U52" s="658">
        <v>0</v>
      </c>
      <c r="V52" s="658">
        <v>0</v>
      </c>
      <c r="W52" s="658">
        <v>0</v>
      </c>
      <c r="X52" s="658">
        <v>0</v>
      </c>
      <c r="Y52" s="660">
        <v>0</v>
      </c>
      <c r="Z52" s="657">
        <v>0</v>
      </c>
      <c r="AA52" s="658">
        <v>0</v>
      </c>
      <c r="AB52" s="658">
        <v>0</v>
      </c>
      <c r="AC52" s="658">
        <v>0</v>
      </c>
      <c r="AD52" s="658">
        <v>0</v>
      </c>
      <c r="AE52" s="658">
        <v>0</v>
      </c>
      <c r="AF52" s="658">
        <v>0</v>
      </c>
      <c r="AG52" s="658">
        <v>0</v>
      </c>
      <c r="AH52" s="658">
        <v>0</v>
      </c>
      <c r="AI52" s="658">
        <v>0</v>
      </c>
      <c r="AJ52" s="658">
        <v>753.61346153846137</v>
      </c>
      <c r="AK52" s="661">
        <v>0</v>
      </c>
      <c r="AL52" s="661">
        <v>0</v>
      </c>
      <c r="AM52" s="662">
        <v>0</v>
      </c>
      <c r="AN52" s="663">
        <v>19593.95</v>
      </c>
      <c r="AO52" s="658">
        <v>19593.95</v>
      </c>
      <c r="AP52" s="658">
        <v>0</v>
      </c>
      <c r="AQ52" s="658">
        <v>0</v>
      </c>
      <c r="AR52" s="658">
        <v>0</v>
      </c>
      <c r="AS52" s="658">
        <v>0</v>
      </c>
      <c r="AT52" s="659">
        <v>0</v>
      </c>
      <c r="AU52" s="658">
        <v>0</v>
      </c>
      <c r="AV52" s="658">
        <v>0</v>
      </c>
      <c r="AW52" s="658">
        <v>0</v>
      </c>
      <c r="AX52" s="658">
        <v>0</v>
      </c>
      <c r="AY52" s="660">
        <v>0</v>
      </c>
      <c r="AZ52" s="644" t="s">
        <v>803</v>
      </c>
      <c r="BA52" s="664">
        <v>0</v>
      </c>
      <c r="BB52" s="665">
        <v>0</v>
      </c>
      <c r="BC52" s="665">
        <v>0</v>
      </c>
      <c r="BD52" s="665">
        <v>0</v>
      </c>
      <c r="BE52" s="665">
        <v>0</v>
      </c>
      <c r="BF52" s="665">
        <v>0</v>
      </c>
      <c r="BG52" s="665">
        <v>0</v>
      </c>
      <c r="BH52" s="665">
        <v>0</v>
      </c>
      <c r="BI52" s="665">
        <v>0</v>
      </c>
      <c r="BJ52" s="665">
        <v>0</v>
      </c>
      <c r="BK52" s="665">
        <v>0</v>
      </c>
      <c r="BL52" s="665">
        <v>0</v>
      </c>
      <c r="BM52" s="665">
        <v>0</v>
      </c>
      <c r="BN52" s="665">
        <v>0</v>
      </c>
      <c r="BO52" s="665">
        <v>0</v>
      </c>
      <c r="BP52" s="665">
        <v>0</v>
      </c>
      <c r="BQ52" s="665">
        <v>0</v>
      </c>
      <c r="BR52" s="665">
        <v>0</v>
      </c>
      <c r="BS52" s="666">
        <v>0</v>
      </c>
      <c r="BT52" s="667">
        <v>0</v>
      </c>
      <c r="BU52" s="649">
        <f t="shared" si="2"/>
        <v>0</v>
      </c>
    </row>
    <row r="53" spans="2:73" x14ac:dyDescent="0.2">
      <c r="B53" s="629">
        <v>43</v>
      </c>
      <c r="C53" s="630" t="s">
        <v>1640</v>
      </c>
      <c r="D53" s="630" t="s">
        <v>803</v>
      </c>
      <c r="E53" s="630" t="s">
        <v>1632</v>
      </c>
      <c r="F53" s="651" t="s">
        <v>1641</v>
      </c>
      <c r="G53" s="652">
        <v>41486</v>
      </c>
      <c r="H53" s="652" t="s">
        <v>535</v>
      </c>
      <c r="I53" s="652" t="s">
        <v>535</v>
      </c>
      <c r="J53" s="653">
        <v>26</v>
      </c>
      <c r="K53" s="654" t="s">
        <v>535</v>
      </c>
      <c r="L53" s="655" t="s">
        <v>535</v>
      </c>
      <c r="M53" s="656">
        <v>0</v>
      </c>
      <c r="N53" s="657">
        <v>326563.89</v>
      </c>
      <c r="O53" s="658">
        <v>326563.89</v>
      </c>
      <c r="P53" s="658">
        <v>0</v>
      </c>
      <c r="Q53" s="658">
        <v>0</v>
      </c>
      <c r="R53" s="658">
        <v>0</v>
      </c>
      <c r="S53" s="658">
        <v>0</v>
      </c>
      <c r="T53" s="659">
        <v>0</v>
      </c>
      <c r="U53" s="658">
        <v>0</v>
      </c>
      <c r="V53" s="658">
        <v>0</v>
      </c>
      <c r="W53" s="658">
        <v>0</v>
      </c>
      <c r="X53" s="658">
        <v>0</v>
      </c>
      <c r="Y53" s="660">
        <v>0</v>
      </c>
      <c r="Z53" s="657">
        <v>0</v>
      </c>
      <c r="AA53" s="658">
        <v>0</v>
      </c>
      <c r="AB53" s="658">
        <v>0</v>
      </c>
      <c r="AC53" s="658">
        <v>0</v>
      </c>
      <c r="AD53" s="658">
        <v>0</v>
      </c>
      <c r="AE53" s="658">
        <v>0</v>
      </c>
      <c r="AF53" s="658">
        <v>0</v>
      </c>
      <c r="AG53" s="658">
        <v>0</v>
      </c>
      <c r="AH53" s="658">
        <v>0</v>
      </c>
      <c r="AI53" s="658">
        <v>0</v>
      </c>
      <c r="AJ53" s="658">
        <v>12560.149615384615</v>
      </c>
      <c r="AK53" s="661">
        <v>0</v>
      </c>
      <c r="AL53" s="661">
        <v>0</v>
      </c>
      <c r="AM53" s="662">
        <v>0</v>
      </c>
      <c r="AN53" s="663">
        <v>326563.89</v>
      </c>
      <c r="AO53" s="658">
        <v>326563.89</v>
      </c>
      <c r="AP53" s="658">
        <v>0</v>
      </c>
      <c r="AQ53" s="658">
        <v>0</v>
      </c>
      <c r="AR53" s="658">
        <v>0</v>
      </c>
      <c r="AS53" s="658">
        <v>0</v>
      </c>
      <c r="AT53" s="659">
        <v>0</v>
      </c>
      <c r="AU53" s="658">
        <v>0</v>
      </c>
      <c r="AV53" s="658">
        <v>0</v>
      </c>
      <c r="AW53" s="658">
        <v>0</v>
      </c>
      <c r="AX53" s="658">
        <v>0</v>
      </c>
      <c r="AY53" s="660">
        <v>0</v>
      </c>
      <c r="AZ53" s="644" t="s">
        <v>803</v>
      </c>
      <c r="BA53" s="664">
        <v>0</v>
      </c>
      <c r="BB53" s="665">
        <v>0</v>
      </c>
      <c r="BC53" s="665">
        <v>0</v>
      </c>
      <c r="BD53" s="665">
        <v>0</v>
      </c>
      <c r="BE53" s="665">
        <v>0</v>
      </c>
      <c r="BF53" s="665">
        <v>0</v>
      </c>
      <c r="BG53" s="665">
        <v>0</v>
      </c>
      <c r="BH53" s="665">
        <v>0</v>
      </c>
      <c r="BI53" s="665">
        <v>0</v>
      </c>
      <c r="BJ53" s="665">
        <v>0</v>
      </c>
      <c r="BK53" s="665">
        <v>0</v>
      </c>
      <c r="BL53" s="665">
        <v>0</v>
      </c>
      <c r="BM53" s="665">
        <v>0</v>
      </c>
      <c r="BN53" s="665">
        <v>0</v>
      </c>
      <c r="BO53" s="665">
        <v>0</v>
      </c>
      <c r="BP53" s="665">
        <v>0</v>
      </c>
      <c r="BQ53" s="665">
        <v>0</v>
      </c>
      <c r="BR53" s="665">
        <v>0</v>
      </c>
      <c r="BS53" s="666">
        <v>0</v>
      </c>
      <c r="BT53" s="667">
        <v>0</v>
      </c>
      <c r="BU53" s="649">
        <f t="shared" si="2"/>
        <v>0</v>
      </c>
    </row>
    <row r="54" spans="2:73" x14ac:dyDescent="0.2">
      <c r="B54" s="650">
        <v>44</v>
      </c>
      <c r="C54" s="630" t="s">
        <v>1642</v>
      </c>
      <c r="D54" s="630" t="s">
        <v>803</v>
      </c>
      <c r="E54" s="630" t="s">
        <v>1632</v>
      </c>
      <c r="F54" s="651" t="s">
        <v>1643</v>
      </c>
      <c r="G54" s="652">
        <v>41486</v>
      </c>
      <c r="H54" s="652" t="s">
        <v>535</v>
      </c>
      <c r="I54" s="652" t="s">
        <v>535</v>
      </c>
      <c r="J54" s="653">
        <v>33</v>
      </c>
      <c r="K54" s="654" t="s">
        <v>535</v>
      </c>
      <c r="L54" s="655" t="s">
        <v>535</v>
      </c>
      <c r="M54" s="656">
        <v>0</v>
      </c>
      <c r="N54" s="657">
        <v>1713.21</v>
      </c>
      <c r="O54" s="658">
        <v>1713.21</v>
      </c>
      <c r="P54" s="658">
        <v>0</v>
      </c>
      <c r="Q54" s="658">
        <v>0</v>
      </c>
      <c r="R54" s="658">
        <v>0</v>
      </c>
      <c r="S54" s="658">
        <v>0</v>
      </c>
      <c r="T54" s="659">
        <v>0</v>
      </c>
      <c r="U54" s="658">
        <v>0</v>
      </c>
      <c r="V54" s="658">
        <v>0</v>
      </c>
      <c r="W54" s="658">
        <v>0</v>
      </c>
      <c r="X54" s="658">
        <v>0</v>
      </c>
      <c r="Y54" s="660">
        <v>0</v>
      </c>
      <c r="Z54" s="657">
        <v>0</v>
      </c>
      <c r="AA54" s="658">
        <v>0</v>
      </c>
      <c r="AB54" s="658">
        <v>0</v>
      </c>
      <c r="AC54" s="658">
        <v>0</v>
      </c>
      <c r="AD54" s="658">
        <v>0</v>
      </c>
      <c r="AE54" s="658">
        <v>0</v>
      </c>
      <c r="AF54" s="658">
        <v>0</v>
      </c>
      <c r="AG54" s="658">
        <v>0</v>
      </c>
      <c r="AH54" s="658">
        <v>0</v>
      </c>
      <c r="AI54" s="658">
        <v>0</v>
      </c>
      <c r="AJ54" s="658">
        <v>51.915454545454537</v>
      </c>
      <c r="AK54" s="661">
        <v>0</v>
      </c>
      <c r="AL54" s="661">
        <v>0</v>
      </c>
      <c r="AM54" s="662">
        <v>0</v>
      </c>
      <c r="AN54" s="663">
        <v>1713.21</v>
      </c>
      <c r="AO54" s="658">
        <v>1713.21</v>
      </c>
      <c r="AP54" s="658">
        <v>0</v>
      </c>
      <c r="AQ54" s="658">
        <v>0</v>
      </c>
      <c r="AR54" s="658">
        <v>0</v>
      </c>
      <c r="AS54" s="658">
        <v>0</v>
      </c>
      <c r="AT54" s="659">
        <v>0</v>
      </c>
      <c r="AU54" s="658">
        <v>0</v>
      </c>
      <c r="AV54" s="658">
        <v>0</v>
      </c>
      <c r="AW54" s="658">
        <v>0</v>
      </c>
      <c r="AX54" s="658">
        <v>0</v>
      </c>
      <c r="AY54" s="660">
        <v>0</v>
      </c>
      <c r="AZ54" s="644" t="s">
        <v>803</v>
      </c>
      <c r="BA54" s="664">
        <v>0</v>
      </c>
      <c r="BB54" s="665">
        <v>0</v>
      </c>
      <c r="BC54" s="665">
        <v>0</v>
      </c>
      <c r="BD54" s="665">
        <v>0</v>
      </c>
      <c r="BE54" s="665">
        <v>0</v>
      </c>
      <c r="BF54" s="665">
        <v>0</v>
      </c>
      <c r="BG54" s="665">
        <v>0</v>
      </c>
      <c r="BH54" s="665">
        <v>0</v>
      </c>
      <c r="BI54" s="665">
        <v>0</v>
      </c>
      <c r="BJ54" s="665">
        <v>0</v>
      </c>
      <c r="BK54" s="665">
        <v>0</v>
      </c>
      <c r="BL54" s="665">
        <v>0</v>
      </c>
      <c r="BM54" s="665">
        <v>0</v>
      </c>
      <c r="BN54" s="665">
        <v>0</v>
      </c>
      <c r="BO54" s="665">
        <v>0</v>
      </c>
      <c r="BP54" s="665">
        <v>0</v>
      </c>
      <c r="BQ54" s="665">
        <v>0</v>
      </c>
      <c r="BR54" s="665">
        <v>0</v>
      </c>
      <c r="BS54" s="666">
        <v>0</v>
      </c>
      <c r="BT54" s="667">
        <v>0</v>
      </c>
      <c r="BU54" s="649">
        <f t="shared" si="2"/>
        <v>0</v>
      </c>
    </row>
    <row r="55" spans="2:73" x14ac:dyDescent="0.2">
      <c r="B55" s="629">
        <v>45</v>
      </c>
      <c r="C55" s="630" t="s">
        <v>1644</v>
      </c>
      <c r="D55" s="630" t="s">
        <v>803</v>
      </c>
      <c r="E55" s="630" t="s">
        <v>1632</v>
      </c>
      <c r="F55" s="651" t="s">
        <v>1645</v>
      </c>
      <c r="G55" s="652">
        <v>41486</v>
      </c>
      <c r="H55" s="652" t="s">
        <v>535</v>
      </c>
      <c r="I55" s="652" t="s">
        <v>535</v>
      </c>
      <c r="J55" s="653">
        <v>33</v>
      </c>
      <c r="K55" s="654" t="s">
        <v>535</v>
      </c>
      <c r="L55" s="655" t="s">
        <v>535</v>
      </c>
      <c r="M55" s="656">
        <v>0</v>
      </c>
      <c r="N55" s="657">
        <v>1010.5</v>
      </c>
      <c r="O55" s="658">
        <v>1010.5</v>
      </c>
      <c r="P55" s="658">
        <v>0</v>
      </c>
      <c r="Q55" s="658">
        <v>0</v>
      </c>
      <c r="R55" s="658">
        <v>0</v>
      </c>
      <c r="S55" s="658">
        <v>0</v>
      </c>
      <c r="T55" s="659">
        <v>0</v>
      </c>
      <c r="U55" s="658">
        <v>0</v>
      </c>
      <c r="V55" s="658">
        <v>0</v>
      </c>
      <c r="W55" s="658">
        <v>0</v>
      </c>
      <c r="X55" s="658">
        <v>0</v>
      </c>
      <c r="Y55" s="660">
        <v>0</v>
      </c>
      <c r="Z55" s="657">
        <v>0</v>
      </c>
      <c r="AA55" s="658">
        <v>0</v>
      </c>
      <c r="AB55" s="658">
        <v>0</v>
      </c>
      <c r="AC55" s="658">
        <v>0</v>
      </c>
      <c r="AD55" s="658">
        <v>0</v>
      </c>
      <c r="AE55" s="658">
        <v>0</v>
      </c>
      <c r="AF55" s="658">
        <v>0</v>
      </c>
      <c r="AG55" s="658">
        <v>0</v>
      </c>
      <c r="AH55" s="658">
        <v>0</v>
      </c>
      <c r="AI55" s="658">
        <v>0</v>
      </c>
      <c r="AJ55" s="658">
        <v>30.621212121212125</v>
      </c>
      <c r="AK55" s="661">
        <v>0</v>
      </c>
      <c r="AL55" s="661">
        <v>0</v>
      </c>
      <c r="AM55" s="662">
        <v>0</v>
      </c>
      <c r="AN55" s="663">
        <v>1010.5</v>
      </c>
      <c r="AO55" s="658">
        <v>1010.5</v>
      </c>
      <c r="AP55" s="658">
        <v>0</v>
      </c>
      <c r="AQ55" s="658">
        <v>0</v>
      </c>
      <c r="AR55" s="658">
        <v>0</v>
      </c>
      <c r="AS55" s="658">
        <v>0</v>
      </c>
      <c r="AT55" s="659">
        <v>0</v>
      </c>
      <c r="AU55" s="658">
        <v>0</v>
      </c>
      <c r="AV55" s="658">
        <v>0</v>
      </c>
      <c r="AW55" s="658">
        <v>0</v>
      </c>
      <c r="AX55" s="658">
        <v>0</v>
      </c>
      <c r="AY55" s="660">
        <v>0</v>
      </c>
      <c r="AZ55" s="644" t="s">
        <v>803</v>
      </c>
      <c r="BA55" s="664">
        <v>0</v>
      </c>
      <c r="BB55" s="665">
        <v>0</v>
      </c>
      <c r="BC55" s="665">
        <v>0</v>
      </c>
      <c r="BD55" s="665">
        <v>0</v>
      </c>
      <c r="BE55" s="665">
        <v>0</v>
      </c>
      <c r="BF55" s="665">
        <v>0</v>
      </c>
      <c r="BG55" s="665">
        <v>0</v>
      </c>
      <c r="BH55" s="665">
        <v>0</v>
      </c>
      <c r="BI55" s="665">
        <v>0</v>
      </c>
      <c r="BJ55" s="665">
        <v>0</v>
      </c>
      <c r="BK55" s="665">
        <v>0</v>
      </c>
      <c r="BL55" s="665">
        <v>0</v>
      </c>
      <c r="BM55" s="665">
        <v>0</v>
      </c>
      <c r="BN55" s="665">
        <v>0</v>
      </c>
      <c r="BO55" s="665">
        <v>0</v>
      </c>
      <c r="BP55" s="665">
        <v>0</v>
      </c>
      <c r="BQ55" s="665">
        <v>0</v>
      </c>
      <c r="BR55" s="665">
        <v>0</v>
      </c>
      <c r="BS55" s="666">
        <v>0</v>
      </c>
      <c r="BT55" s="667">
        <v>0</v>
      </c>
      <c r="BU55" s="649">
        <f t="shared" si="2"/>
        <v>0</v>
      </c>
    </row>
    <row r="56" spans="2:73" x14ac:dyDescent="0.2">
      <c r="B56" s="650">
        <v>46</v>
      </c>
      <c r="C56" s="630" t="s">
        <v>1646</v>
      </c>
      <c r="D56" s="630" t="s">
        <v>803</v>
      </c>
      <c r="E56" s="630" t="s">
        <v>1632</v>
      </c>
      <c r="F56" s="651" t="s">
        <v>1647</v>
      </c>
      <c r="G56" s="652">
        <v>41486</v>
      </c>
      <c r="H56" s="652" t="s">
        <v>535</v>
      </c>
      <c r="I56" s="652" t="s">
        <v>535</v>
      </c>
      <c r="J56" s="653">
        <v>33</v>
      </c>
      <c r="K56" s="654" t="s">
        <v>535</v>
      </c>
      <c r="L56" s="655" t="s">
        <v>535</v>
      </c>
      <c r="M56" s="656">
        <v>0</v>
      </c>
      <c r="N56" s="657">
        <v>3530.95</v>
      </c>
      <c r="O56" s="658">
        <v>3530.95</v>
      </c>
      <c r="P56" s="658">
        <v>0</v>
      </c>
      <c r="Q56" s="658">
        <v>0</v>
      </c>
      <c r="R56" s="658">
        <v>0</v>
      </c>
      <c r="S56" s="658">
        <v>0</v>
      </c>
      <c r="T56" s="659">
        <v>0</v>
      </c>
      <c r="U56" s="658">
        <v>0</v>
      </c>
      <c r="V56" s="658">
        <v>0</v>
      </c>
      <c r="W56" s="658">
        <v>0</v>
      </c>
      <c r="X56" s="658">
        <v>0</v>
      </c>
      <c r="Y56" s="660">
        <v>0</v>
      </c>
      <c r="Z56" s="657">
        <v>0</v>
      </c>
      <c r="AA56" s="658">
        <v>0</v>
      </c>
      <c r="AB56" s="658">
        <v>0</v>
      </c>
      <c r="AC56" s="658">
        <v>0</v>
      </c>
      <c r="AD56" s="658">
        <v>0</v>
      </c>
      <c r="AE56" s="658">
        <v>0</v>
      </c>
      <c r="AF56" s="658">
        <v>0</v>
      </c>
      <c r="AG56" s="658">
        <v>0</v>
      </c>
      <c r="AH56" s="658">
        <v>0</v>
      </c>
      <c r="AI56" s="658">
        <v>0</v>
      </c>
      <c r="AJ56" s="658">
        <v>106.99848484848485</v>
      </c>
      <c r="AK56" s="661">
        <v>0</v>
      </c>
      <c r="AL56" s="661">
        <v>0</v>
      </c>
      <c r="AM56" s="662">
        <v>0</v>
      </c>
      <c r="AN56" s="663">
        <v>3530.95</v>
      </c>
      <c r="AO56" s="658">
        <v>3530.95</v>
      </c>
      <c r="AP56" s="658">
        <v>0</v>
      </c>
      <c r="AQ56" s="658">
        <v>0</v>
      </c>
      <c r="AR56" s="658">
        <v>0</v>
      </c>
      <c r="AS56" s="658">
        <v>0</v>
      </c>
      <c r="AT56" s="659">
        <v>0</v>
      </c>
      <c r="AU56" s="658">
        <v>0</v>
      </c>
      <c r="AV56" s="658">
        <v>0</v>
      </c>
      <c r="AW56" s="658">
        <v>0</v>
      </c>
      <c r="AX56" s="658">
        <v>0</v>
      </c>
      <c r="AY56" s="660">
        <v>0</v>
      </c>
      <c r="AZ56" s="644" t="s">
        <v>803</v>
      </c>
      <c r="BA56" s="664">
        <v>0</v>
      </c>
      <c r="BB56" s="665">
        <v>0</v>
      </c>
      <c r="BC56" s="665">
        <v>0</v>
      </c>
      <c r="BD56" s="665">
        <v>0</v>
      </c>
      <c r="BE56" s="665">
        <v>0</v>
      </c>
      <c r="BF56" s="665">
        <v>0</v>
      </c>
      <c r="BG56" s="665">
        <v>0</v>
      </c>
      <c r="BH56" s="665">
        <v>0</v>
      </c>
      <c r="BI56" s="665">
        <v>0</v>
      </c>
      <c r="BJ56" s="665">
        <v>0</v>
      </c>
      <c r="BK56" s="665">
        <v>0</v>
      </c>
      <c r="BL56" s="665">
        <v>0</v>
      </c>
      <c r="BM56" s="665">
        <v>0</v>
      </c>
      <c r="BN56" s="665">
        <v>0</v>
      </c>
      <c r="BO56" s="665">
        <v>0</v>
      </c>
      <c r="BP56" s="665">
        <v>0</v>
      </c>
      <c r="BQ56" s="665">
        <v>0</v>
      </c>
      <c r="BR56" s="665">
        <v>0</v>
      </c>
      <c r="BS56" s="666">
        <v>0</v>
      </c>
      <c r="BT56" s="667">
        <v>0</v>
      </c>
      <c r="BU56" s="649">
        <f t="shared" si="2"/>
        <v>0</v>
      </c>
    </row>
    <row r="57" spans="2:73" x14ac:dyDescent="0.2">
      <c r="B57" s="629">
        <v>47</v>
      </c>
      <c r="C57" s="630" t="s">
        <v>1648</v>
      </c>
      <c r="D57" s="630" t="s">
        <v>803</v>
      </c>
      <c r="E57" s="630" t="s">
        <v>1554</v>
      </c>
      <c r="F57" s="651" t="s">
        <v>1649</v>
      </c>
      <c r="G57" s="652">
        <v>41486</v>
      </c>
      <c r="H57" s="652" t="s">
        <v>535</v>
      </c>
      <c r="I57" s="652" t="s">
        <v>535</v>
      </c>
      <c r="J57" s="653">
        <v>33</v>
      </c>
      <c r="K57" s="654" t="s">
        <v>535</v>
      </c>
      <c r="L57" s="655" t="s">
        <v>535</v>
      </c>
      <c r="M57" s="656">
        <v>0</v>
      </c>
      <c r="N57" s="657">
        <v>1571.69</v>
      </c>
      <c r="O57" s="658">
        <v>1571.69</v>
      </c>
      <c r="P57" s="658">
        <v>0</v>
      </c>
      <c r="Q57" s="658">
        <v>0</v>
      </c>
      <c r="R57" s="658">
        <v>0</v>
      </c>
      <c r="S57" s="658">
        <v>0</v>
      </c>
      <c r="T57" s="659">
        <v>0</v>
      </c>
      <c r="U57" s="658">
        <v>0</v>
      </c>
      <c r="V57" s="658">
        <v>0</v>
      </c>
      <c r="W57" s="658">
        <v>0</v>
      </c>
      <c r="X57" s="658">
        <v>0</v>
      </c>
      <c r="Y57" s="660">
        <v>0</v>
      </c>
      <c r="Z57" s="657">
        <v>0</v>
      </c>
      <c r="AA57" s="658">
        <v>0</v>
      </c>
      <c r="AB57" s="658">
        <v>0</v>
      </c>
      <c r="AC57" s="658">
        <v>0</v>
      </c>
      <c r="AD57" s="658">
        <v>0</v>
      </c>
      <c r="AE57" s="658">
        <v>0</v>
      </c>
      <c r="AF57" s="658">
        <v>0</v>
      </c>
      <c r="AG57" s="658">
        <v>0</v>
      </c>
      <c r="AH57" s="658">
        <v>0</v>
      </c>
      <c r="AI57" s="658">
        <v>0</v>
      </c>
      <c r="AJ57" s="658">
        <v>47.626969696969695</v>
      </c>
      <c r="AK57" s="661">
        <v>0</v>
      </c>
      <c r="AL57" s="661">
        <v>0</v>
      </c>
      <c r="AM57" s="662">
        <v>0</v>
      </c>
      <c r="AN57" s="663">
        <v>1571.69</v>
      </c>
      <c r="AO57" s="658">
        <v>1571.69</v>
      </c>
      <c r="AP57" s="658">
        <v>0</v>
      </c>
      <c r="AQ57" s="658">
        <v>0</v>
      </c>
      <c r="AR57" s="658">
        <v>0</v>
      </c>
      <c r="AS57" s="658">
        <v>0</v>
      </c>
      <c r="AT57" s="659">
        <v>0</v>
      </c>
      <c r="AU57" s="658">
        <v>0</v>
      </c>
      <c r="AV57" s="658">
        <v>0</v>
      </c>
      <c r="AW57" s="658">
        <v>0</v>
      </c>
      <c r="AX57" s="658">
        <v>0</v>
      </c>
      <c r="AY57" s="660">
        <v>0</v>
      </c>
      <c r="AZ57" s="644" t="s">
        <v>803</v>
      </c>
      <c r="BA57" s="664">
        <v>0</v>
      </c>
      <c r="BB57" s="665">
        <v>0</v>
      </c>
      <c r="BC57" s="665">
        <v>0</v>
      </c>
      <c r="BD57" s="665">
        <v>0</v>
      </c>
      <c r="BE57" s="665">
        <v>0</v>
      </c>
      <c r="BF57" s="665">
        <v>0</v>
      </c>
      <c r="BG57" s="665">
        <v>0</v>
      </c>
      <c r="BH57" s="665">
        <v>0</v>
      </c>
      <c r="BI57" s="665">
        <v>0</v>
      </c>
      <c r="BJ57" s="665">
        <v>0</v>
      </c>
      <c r="BK57" s="665">
        <v>0</v>
      </c>
      <c r="BL57" s="665">
        <v>0</v>
      </c>
      <c r="BM57" s="665">
        <v>0</v>
      </c>
      <c r="BN57" s="665">
        <v>0</v>
      </c>
      <c r="BO57" s="665">
        <v>0</v>
      </c>
      <c r="BP57" s="665">
        <v>0</v>
      </c>
      <c r="BQ57" s="665">
        <v>0</v>
      </c>
      <c r="BR57" s="665">
        <v>0</v>
      </c>
      <c r="BS57" s="666">
        <v>0</v>
      </c>
      <c r="BT57" s="667">
        <v>0</v>
      </c>
      <c r="BU57" s="649">
        <f t="shared" si="2"/>
        <v>0</v>
      </c>
    </row>
    <row r="58" spans="2:73" x14ac:dyDescent="0.2">
      <c r="B58" s="650">
        <v>48</v>
      </c>
      <c r="C58" s="630" t="s">
        <v>1650</v>
      </c>
      <c r="D58" s="630" t="s">
        <v>803</v>
      </c>
      <c r="E58" s="630" t="s">
        <v>1554</v>
      </c>
      <c r="F58" s="651" t="s">
        <v>1651</v>
      </c>
      <c r="G58" s="652">
        <v>41486</v>
      </c>
      <c r="H58" s="652" t="s">
        <v>535</v>
      </c>
      <c r="I58" s="652" t="s">
        <v>535</v>
      </c>
      <c r="J58" s="653">
        <v>33</v>
      </c>
      <c r="K58" s="654" t="s">
        <v>535</v>
      </c>
      <c r="L58" s="655" t="s">
        <v>535</v>
      </c>
      <c r="M58" s="656">
        <v>0</v>
      </c>
      <c r="N58" s="657">
        <v>2306</v>
      </c>
      <c r="O58" s="658">
        <v>2306</v>
      </c>
      <c r="P58" s="658">
        <v>0</v>
      </c>
      <c r="Q58" s="658">
        <v>0</v>
      </c>
      <c r="R58" s="658">
        <v>0</v>
      </c>
      <c r="S58" s="658">
        <v>0</v>
      </c>
      <c r="T58" s="659">
        <v>0</v>
      </c>
      <c r="U58" s="658">
        <v>0</v>
      </c>
      <c r="V58" s="658">
        <v>0</v>
      </c>
      <c r="W58" s="658">
        <v>0</v>
      </c>
      <c r="X58" s="658">
        <v>0</v>
      </c>
      <c r="Y58" s="660">
        <v>0</v>
      </c>
      <c r="Z58" s="657">
        <v>0</v>
      </c>
      <c r="AA58" s="658">
        <v>0</v>
      </c>
      <c r="AB58" s="658">
        <v>0</v>
      </c>
      <c r="AC58" s="658">
        <v>0</v>
      </c>
      <c r="AD58" s="658">
        <v>0</v>
      </c>
      <c r="AE58" s="658">
        <v>0</v>
      </c>
      <c r="AF58" s="658">
        <v>0</v>
      </c>
      <c r="AG58" s="658">
        <v>0</v>
      </c>
      <c r="AH58" s="658">
        <v>0</v>
      </c>
      <c r="AI58" s="658">
        <v>0</v>
      </c>
      <c r="AJ58" s="658">
        <v>69.878787878787861</v>
      </c>
      <c r="AK58" s="661">
        <v>0</v>
      </c>
      <c r="AL58" s="661">
        <v>0</v>
      </c>
      <c r="AM58" s="662">
        <v>0</v>
      </c>
      <c r="AN58" s="663">
        <v>2306</v>
      </c>
      <c r="AO58" s="658">
        <v>2306</v>
      </c>
      <c r="AP58" s="658">
        <v>0</v>
      </c>
      <c r="AQ58" s="658">
        <v>0</v>
      </c>
      <c r="AR58" s="658">
        <v>0</v>
      </c>
      <c r="AS58" s="658">
        <v>0</v>
      </c>
      <c r="AT58" s="659">
        <v>0</v>
      </c>
      <c r="AU58" s="658">
        <v>0</v>
      </c>
      <c r="AV58" s="658">
        <v>0</v>
      </c>
      <c r="AW58" s="658">
        <v>0</v>
      </c>
      <c r="AX58" s="658">
        <v>0</v>
      </c>
      <c r="AY58" s="660">
        <v>0</v>
      </c>
      <c r="AZ58" s="644" t="s">
        <v>803</v>
      </c>
      <c r="BA58" s="664">
        <v>0</v>
      </c>
      <c r="BB58" s="665">
        <v>0</v>
      </c>
      <c r="BC58" s="665">
        <v>0</v>
      </c>
      <c r="BD58" s="665">
        <v>0</v>
      </c>
      <c r="BE58" s="665">
        <v>0</v>
      </c>
      <c r="BF58" s="665">
        <v>0</v>
      </c>
      <c r="BG58" s="665">
        <v>0</v>
      </c>
      <c r="BH58" s="665">
        <v>0</v>
      </c>
      <c r="BI58" s="665">
        <v>0</v>
      </c>
      <c r="BJ58" s="665">
        <v>0</v>
      </c>
      <c r="BK58" s="665">
        <v>0</v>
      </c>
      <c r="BL58" s="665">
        <v>0</v>
      </c>
      <c r="BM58" s="665">
        <v>0</v>
      </c>
      <c r="BN58" s="665">
        <v>0</v>
      </c>
      <c r="BO58" s="665">
        <v>0</v>
      </c>
      <c r="BP58" s="665">
        <v>0</v>
      </c>
      <c r="BQ58" s="665">
        <v>0</v>
      </c>
      <c r="BR58" s="665">
        <v>0</v>
      </c>
      <c r="BS58" s="666">
        <v>0</v>
      </c>
      <c r="BT58" s="667">
        <v>0</v>
      </c>
      <c r="BU58" s="649">
        <f t="shared" si="2"/>
        <v>0</v>
      </c>
    </row>
    <row r="59" spans="2:73" x14ac:dyDescent="0.2">
      <c r="B59" s="629">
        <v>49</v>
      </c>
      <c r="C59" s="630" t="s">
        <v>1652</v>
      </c>
      <c r="D59" s="630" t="s">
        <v>803</v>
      </c>
      <c r="E59" s="630" t="s">
        <v>1554</v>
      </c>
      <c r="F59" s="651" t="s">
        <v>1653</v>
      </c>
      <c r="G59" s="652">
        <v>41486</v>
      </c>
      <c r="H59" s="652" t="s">
        <v>535</v>
      </c>
      <c r="I59" s="652" t="s">
        <v>535</v>
      </c>
      <c r="J59" s="653">
        <v>45</v>
      </c>
      <c r="K59" s="654" t="s">
        <v>535</v>
      </c>
      <c r="L59" s="655" t="s">
        <v>535</v>
      </c>
      <c r="M59" s="656">
        <v>0</v>
      </c>
      <c r="N59" s="657">
        <v>14747.34</v>
      </c>
      <c r="O59" s="658">
        <v>14747.34</v>
      </c>
      <c r="P59" s="658">
        <v>0</v>
      </c>
      <c r="Q59" s="658">
        <v>0</v>
      </c>
      <c r="R59" s="658">
        <v>0</v>
      </c>
      <c r="S59" s="658">
        <v>0</v>
      </c>
      <c r="T59" s="659">
        <v>0</v>
      </c>
      <c r="U59" s="658">
        <v>0</v>
      </c>
      <c r="V59" s="658">
        <v>0</v>
      </c>
      <c r="W59" s="658">
        <v>0</v>
      </c>
      <c r="X59" s="658">
        <v>0</v>
      </c>
      <c r="Y59" s="660">
        <v>0</v>
      </c>
      <c r="Z59" s="657">
        <v>0</v>
      </c>
      <c r="AA59" s="658">
        <v>0</v>
      </c>
      <c r="AB59" s="658">
        <v>0</v>
      </c>
      <c r="AC59" s="658">
        <v>0</v>
      </c>
      <c r="AD59" s="658">
        <v>0</v>
      </c>
      <c r="AE59" s="658">
        <v>0</v>
      </c>
      <c r="AF59" s="658">
        <v>0</v>
      </c>
      <c r="AG59" s="658">
        <v>0</v>
      </c>
      <c r="AH59" s="658">
        <v>0</v>
      </c>
      <c r="AI59" s="658">
        <v>0</v>
      </c>
      <c r="AJ59" s="658">
        <v>327.71866666666659</v>
      </c>
      <c r="AK59" s="661">
        <v>0</v>
      </c>
      <c r="AL59" s="661">
        <v>0</v>
      </c>
      <c r="AM59" s="662">
        <v>0</v>
      </c>
      <c r="AN59" s="663">
        <v>14747.34</v>
      </c>
      <c r="AO59" s="658">
        <v>14747.34</v>
      </c>
      <c r="AP59" s="658">
        <v>0</v>
      </c>
      <c r="AQ59" s="658">
        <v>0</v>
      </c>
      <c r="AR59" s="658">
        <v>0</v>
      </c>
      <c r="AS59" s="658">
        <v>0</v>
      </c>
      <c r="AT59" s="659">
        <v>0</v>
      </c>
      <c r="AU59" s="658">
        <v>0</v>
      </c>
      <c r="AV59" s="658">
        <v>0</v>
      </c>
      <c r="AW59" s="658">
        <v>0</v>
      </c>
      <c r="AX59" s="658">
        <v>0</v>
      </c>
      <c r="AY59" s="660">
        <v>0</v>
      </c>
      <c r="AZ59" s="644" t="s">
        <v>803</v>
      </c>
      <c r="BA59" s="664">
        <v>0</v>
      </c>
      <c r="BB59" s="665">
        <v>0</v>
      </c>
      <c r="BC59" s="665">
        <v>0</v>
      </c>
      <c r="BD59" s="665">
        <v>0</v>
      </c>
      <c r="BE59" s="665">
        <v>0</v>
      </c>
      <c r="BF59" s="665">
        <v>0</v>
      </c>
      <c r="BG59" s="665">
        <v>0</v>
      </c>
      <c r="BH59" s="665">
        <v>0</v>
      </c>
      <c r="BI59" s="665">
        <v>0</v>
      </c>
      <c r="BJ59" s="665">
        <v>0</v>
      </c>
      <c r="BK59" s="665">
        <v>0</v>
      </c>
      <c r="BL59" s="665">
        <v>0</v>
      </c>
      <c r="BM59" s="665">
        <v>0</v>
      </c>
      <c r="BN59" s="665">
        <v>0</v>
      </c>
      <c r="BO59" s="665">
        <v>0</v>
      </c>
      <c r="BP59" s="665">
        <v>0</v>
      </c>
      <c r="BQ59" s="665">
        <v>0</v>
      </c>
      <c r="BR59" s="665">
        <v>0</v>
      </c>
      <c r="BS59" s="666">
        <v>0</v>
      </c>
      <c r="BT59" s="667">
        <v>0</v>
      </c>
      <c r="BU59" s="649">
        <f t="shared" si="2"/>
        <v>0</v>
      </c>
    </row>
    <row r="60" spans="2:73" x14ac:dyDescent="0.2">
      <c r="B60" s="650">
        <v>50</v>
      </c>
      <c r="C60" s="630" t="s">
        <v>1654</v>
      </c>
      <c r="D60" s="630" t="s">
        <v>803</v>
      </c>
      <c r="E60" s="630" t="s">
        <v>1554</v>
      </c>
      <c r="F60" s="651" t="s">
        <v>1655</v>
      </c>
      <c r="G60" s="652">
        <v>41486</v>
      </c>
      <c r="H60" s="652" t="s">
        <v>535</v>
      </c>
      <c r="I60" s="652" t="s">
        <v>535</v>
      </c>
      <c r="J60" s="653">
        <v>33</v>
      </c>
      <c r="K60" s="654" t="s">
        <v>535</v>
      </c>
      <c r="L60" s="655" t="s">
        <v>535</v>
      </c>
      <c r="M60" s="656">
        <v>0</v>
      </c>
      <c r="N60" s="657">
        <v>147.4</v>
      </c>
      <c r="O60" s="658">
        <v>147.4</v>
      </c>
      <c r="P60" s="658">
        <v>0</v>
      </c>
      <c r="Q60" s="658">
        <v>0</v>
      </c>
      <c r="R60" s="658">
        <v>0</v>
      </c>
      <c r="S60" s="658">
        <v>0</v>
      </c>
      <c r="T60" s="659">
        <v>0</v>
      </c>
      <c r="U60" s="658">
        <v>0</v>
      </c>
      <c r="V60" s="658">
        <v>0</v>
      </c>
      <c r="W60" s="658">
        <v>0</v>
      </c>
      <c r="X60" s="658">
        <v>0</v>
      </c>
      <c r="Y60" s="660">
        <v>0</v>
      </c>
      <c r="Z60" s="657">
        <v>0</v>
      </c>
      <c r="AA60" s="658">
        <v>0</v>
      </c>
      <c r="AB60" s="658">
        <v>0</v>
      </c>
      <c r="AC60" s="658">
        <v>0</v>
      </c>
      <c r="AD60" s="658">
        <v>0</v>
      </c>
      <c r="AE60" s="658">
        <v>0</v>
      </c>
      <c r="AF60" s="658">
        <v>0</v>
      </c>
      <c r="AG60" s="658">
        <v>0</v>
      </c>
      <c r="AH60" s="658">
        <v>0</v>
      </c>
      <c r="AI60" s="658">
        <v>0</v>
      </c>
      <c r="AJ60" s="658">
        <v>4.4666666666666668</v>
      </c>
      <c r="AK60" s="661">
        <v>0</v>
      </c>
      <c r="AL60" s="661">
        <v>0</v>
      </c>
      <c r="AM60" s="662">
        <v>0</v>
      </c>
      <c r="AN60" s="663">
        <v>147.4</v>
      </c>
      <c r="AO60" s="658">
        <v>147.4</v>
      </c>
      <c r="AP60" s="658">
        <v>0</v>
      </c>
      <c r="AQ60" s="658">
        <v>0</v>
      </c>
      <c r="AR60" s="658">
        <v>0</v>
      </c>
      <c r="AS60" s="658">
        <v>0</v>
      </c>
      <c r="AT60" s="659">
        <v>0</v>
      </c>
      <c r="AU60" s="658">
        <v>0</v>
      </c>
      <c r="AV60" s="658">
        <v>0</v>
      </c>
      <c r="AW60" s="658">
        <v>0</v>
      </c>
      <c r="AX60" s="658">
        <v>0</v>
      </c>
      <c r="AY60" s="660">
        <v>0</v>
      </c>
      <c r="AZ60" s="644" t="s">
        <v>803</v>
      </c>
      <c r="BA60" s="664">
        <v>0</v>
      </c>
      <c r="BB60" s="665">
        <v>0</v>
      </c>
      <c r="BC60" s="665">
        <v>0</v>
      </c>
      <c r="BD60" s="665">
        <v>0</v>
      </c>
      <c r="BE60" s="665">
        <v>0</v>
      </c>
      <c r="BF60" s="665">
        <v>0</v>
      </c>
      <c r="BG60" s="665">
        <v>0</v>
      </c>
      <c r="BH60" s="665">
        <v>0</v>
      </c>
      <c r="BI60" s="665">
        <v>0</v>
      </c>
      <c r="BJ60" s="665">
        <v>0</v>
      </c>
      <c r="BK60" s="665">
        <v>0</v>
      </c>
      <c r="BL60" s="665">
        <v>0</v>
      </c>
      <c r="BM60" s="665">
        <v>0</v>
      </c>
      <c r="BN60" s="665">
        <v>0</v>
      </c>
      <c r="BO60" s="665">
        <v>0</v>
      </c>
      <c r="BP60" s="665">
        <v>0</v>
      </c>
      <c r="BQ60" s="665">
        <v>0</v>
      </c>
      <c r="BR60" s="665">
        <v>0</v>
      </c>
      <c r="BS60" s="666">
        <v>0</v>
      </c>
      <c r="BT60" s="667">
        <v>0</v>
      </c>
      <c r="BU60" s="649">
        <f t="shared" si="2"/>
        <v>0</v>
      </c>
    </row>
    <row r="61" spans="2:73" x14ac:dyDescent="0.2">
      <c r="B61" s="629">
        <v>51</v>
      </c>
      <c r="C61" s="630" t="s">
        <v>1656</v>
      </c>
      <c r="D61" s="630" t="s">
        <v>803</v>
      </c>
      <c r="E61" s="630" t="s">
        <v>1554</v>
      </c>
      <c r="F61" s="651" t="s">
        <v>1657</v>
      </c>
      <c r="G61" s="652">
        <v>41486</v>
      </c>
      <c r="H61" s="652" t="s">
        <v>535</v>
      </c>
      <c r="I61" s="652" t="s">
        <v>535</v>
      </c>
      <c r="J61" s="653">
        <v>33</v>
      </c>
      <c r="K61" s="654" t="s">
        <v>535</v>
      </c>
      <c r="L61" s="655" t="s">
        <v>535</v>
      </c>
      <c r="M61" s="656">
        <v>0</v>
      </c>
      <c r="N61" s="657">
        <v>393.03</v>
      </c>
      <c r="O61" s="658">
        <v>393.03</v>
      </c>
      <c r="P61" s="658">
        <v>0</v>
      </c>
      <c r="Q61" s="658">
        <v>0</v>
      </c>
      <c r="R61" s="658">
        <v>0</v>
      </c>
      <c r="S61" s="658">
        <v>0</v>
      </c>
      <c r="T61" s="659">
        <v>0</v>
      </c>
      <c r="U61" s="658">
        <v>0</v>
      </c>
      <c r="V61" s="658">
        <v>0</v>
      </c>
      <c r="W61" s="658">
        <v>0</v>
      </c>
      <c r="X61" s="658">
        <v>0</v>
      </c>
      <c r="Y61" s="660">
        <v>0</v>
      </c>
      <c r="Z61" s="657">
        <v>0</v>
      </c>
      <c r="AA61" s="658">
        <v>0</v>
      </c>
      <c r="AB61" s="658">
        <v>0</v>
      </c>
      <c r="AC61" s="658">
        <v>0</v>
      </c>
      <c r="AD61" s="658">
        <v>0</v>
      </c>
      <c r="AE61" s="658">
        <v>0</v>
      </c>
      <c r="AF61" s="658">
        <v>0</v>
      </c>
      <c r="AG61" s="658">
        <v>0</v>
      </c>
      <c r="AH61" s="658">
        <v>0</v>
      </c>
      <c r="AI61" s="658">
        <v>0</v>
      </c>
      <c r="AJ61" s="658">
        <v>11.909999999999995</v>
      </c>
      <c r="AK61" s="661">
        <v>0</v>
      </c>
      <c r="AL61" s="661">
        <v>0</v>
      </c>
      <c r="AM61" s="662">
        <v>0</v>
      </c>
      <c r="AN61" s="663">
        <v>393.03</v>
      </c>
      <c r="AO61" s="658">
        <v>393.03</v>
      </c>
      <c r="AP61" s="658">
        <v>0</v>
      </c>
      <c r="AQ61" s="658">
        <v>0</v>
      </c>
      <c r="AR61" s="658">
        <v>0</v>
      </c>
      <c r="AS61" s="658">
        <v>0</v>
      </c>
      <c r="AT61" s="659">
        <v>0</v>
      </c>
      <c r="AU61" s="658">
        <v>0</v>
      </c>
      <c r="AV61" s="658">
        <v>0</v>
      </c>
      <c r="AW61" s="658">
        <v>0</v>
      </c>
      <c r="AX61" s="658">
        <v>0</v>
      </c>
      <c r="AY61" s="660">
        <v>0</v>
      </c>
      <c r="AZ61" s="644" t="s">
        <v>803</v>
      </c>
      <c r="BA61" s="664">
        <v>0</v>
      </c>
      <c r="BB61" s="665">
        <v>0</v>
      </c>
      <c r="BC61" s="665">
        <v>0</v>
      </c>
      <c r="BD61" s="665">
        <v>0</v>
      </c>
      <c r="BE61" s="665">
        <v>0</v>
      </c>
      <c r="BF61" s="665">
        <v>0</v>
      </c>
      <c r="BG61" s="665">
        <v>0</v>
      </c>
      <c r="BH61" s="665">
        <v>0</v>
      </c>
      <c r="BI61" s="665">
        <v>0</v>
      </c>
      <c r="BJ61" s="665">
        <v>0</v>
      </c>
      <c r="BK61" s="665">
        <v>0</v>
      </c>
      <c r="BL61" s="665">
        <v>0</v>
      </c>
      <c r="BM61" s="665">
        <v>0</v>
      </c>
      <c r="BN61" s="665">
        <v>0</v>
      </c>
      <c r="BO61" s="665">
        <v>0</v>
      </c>
      <c r="BP61" s="665">
        <v>0</v>
      </c>
      <c r="BQ61" s="665">
        <v>0</v>
      </c>
      <c r="BR61" s="665">
        <v>0</v>
      </c>
      <c r="BS61" s="666">
        <v>0</v>
      </c>
      <c r="BT61" s="667">
        <v>0</v>
      </c>
      <c r="BU61" s="649">
        <f t="shared" si="2"/>
        <v>0</v>
      </c>
    </row>
    <row r="62" spans="2:73" x14ac:dyDescent="0.2">
      <c r="B62" s="650">
        <v>52</v>
      </c>
      <c r="C62" s="630" t="s">
        <v>1658</v>
      </c>
      <c r="D62" s="630" t="s">
        <v>803</v>
      </c>
      <c r="E62" s="630" t="s">
        <v>1554</v>
      </c>
      <c r="F62" s="651" t="s">
        <v>1659</v>
      </c>
      <c r="G62" s="652">
        <v>41486</v>
      </c>
      <c r="H62" s="652" t="s">
        <v>535</v>
      </c>
      <c r="I62" s="652" t="s">
        <v>535</v>
      </c>
      <c r="J62" s="653">
        <v>33</v>
      </c>
      <c r="K62" s="654" t="s">
        <v>535</v>
      </c>
      <c r="L62" s="655" t="s">
        <v>535</v>
      </c>
      <c r="M62" s="656">
        <v>0</v>
      </c>
      <c r="N62" s="657">
        <v>130.49</v>
      </c>
      <c r="O62" s="658">
        <v>130.49</v>
      </c>
      <c r="P62" s="658">
        <v>0</v>
      </c>
      <c r="Q62" s="658">
        <v>0</v>
      </c>
      <c r="R62" s="658">
        <v>0</v>
      </c>
      <c r="S62" s="658">
        <v>0</v>
      </c>
      <c r="T62" s="659">
        <v>0</v>
      </c>
      <c r="U62" s="658">
        <v>0</v>
      </c>
      <c r="V62" s="658">
        <v>0</v>
      </c>
      <c r="W62" s="658">
        <v>0</v>
      </c>
      <c r="X62" s="658">
        <v>0</v>
      </c>
      <c r="Y62" s="660">
        <v>0</v>
      </c>
      <c r="Z62" s="657">
        <v>0</v>
      </c>
      <c r="AA62" s="658">
        <v>0</v>
      </c>
      <c r="AB62" s="658">
        <v>0</v>
      </c>
      <c r="AC62" s="658">
        <v>0</v>
      </c>
      <c r="AD62" s="658">
        <v>0</v>
      </c>
      <c r="AE62" s="658">
        <v>0</v>
      </c>
      <c r="AF62" s="658">
        <v>0</v>
      </c>
      <c r="AG62" s="658">
        <v>0</v>
      </c>
      <c r="AH62" s="658">
        <v>0</v>
      </c>
      <c r="AI62" s="658">
        <v>0</v>
      </c>
      <c r="AJ62" s="658">
        <v>3.954242424242425</v>
      </c>
      <c r="AK62" s="661">
        <v>0</v>
      </c>
      <c r="AL62" s="661">
        <v>0</v>
      </c>
      <c r="AM62" s="662">
        <v>0</v>
      </c>
      <c r="AN62" s="663">
        <v>130.49</v>
      </c>
      <c r="AO62" s="658">
        <v>130.49</v>
      </c>
      <c r="AP62" s="658">
        <v>0</v>
      </c>
      <c r="AQ62" s="658">
        <v>0</v>
      </c>
      <c r="AR62" s="658">
        <v>0</v>
      </c>
      <c r="AS62" s="658">
        <v>0</v>
      </c>
      <c r="AT62" s="659">
        <v>0</v>
      </c>
      <c r="AU62" s="658">
        <v>0</v>
      </c>
      <c r="AV62" s="658">
        <v>0</v>
      </c>
      <c r="AW62" s="658">
        <v>0</v>
      </c>
      <c r="AX62" s="658">
        <v>0</v>
      </c>
      <c r="AY62" s="660">
        <v>0</v>
      </c>
      <c r="AZ62" s="644" t="s">
        <v>803</v>
      </c>
      <c r="BA62" s="664">
        <v>0</v>
      </c>
      <c r="BB62" s="665">
        <v>0</v>
      </c>
      <c r="BC62" s="665">
        <v>0</v>
      </c>
      <c r="BD62" s="665">
        <v>0</v>
      </c>
      <c r="BE62" s="665">
        <v>0</v>
      </c>
      <c r="BF62" s="665">
        <v>0</v>
      </c>
      <c r="BG62" s="665">
        <v>0</v>
      </c>
      <c r="BH62" s="665">
        <v>0</v>
      </c>
      <c r="BI62" s="665">
        <v>0</v>
      </c>
      <c r="BJ62" s="665">
        <v>0</v>
      </c>
      <c r="BK62" s="665">
        <v>0</v>
      </c>
      <c r="BL62" s="665">
        <v>0</v>
      </c>
      <c r="BM62" s="665">
        <v>0</v>
      </c>
      <c r="BN62" s="665">
        <v>0</v>
      </c>
      <c r="BO62" s="665">
        <v>0</v>
      </c>
      <c r="BP62" s="665">
        <v>0</v>
      </c>
      <c r="BQ62" s="665">
        <v>0</v>
      </c>
      <c r="BR62" s="665">
        <v>0</v>
      </c>
      <c r="BS62" s="666">
        <v>0</v>
      </c>
      <c r="BT62" s="667">
        <v>0</v>
      </c>
      <c r="BU62" s="649">
        <f t="shared" si="2"/>
        <v>0</v>
      </c>
    </row>
    <row r="63" spans="2:73" x14ac:dyDescent="0.2">
      <c r="B63" s="629">
        <v>53</v>
      </c>
      <c r="C63" s="630" t="s">
        <v>1660</v>
      </c>
      <c r="D63" s="630" t="s">
        <v>803</v>
      </c>
      <c r="E63" s="630" t="s">
        <v>1554</v>
      </c>
      <c r="F63" s="651" t="s">
        <v>1661</v>
      </c>
      <c r="G63" s="652">
        <v>41486</v>
      </c>
      <c r="H63" s="652" t="s">
        <v>535</v>
      </c>
      <c r="I63" s="652" t="s">
        <v>535</v>
      </c>
      <c r="J63" s="653">
        <v>33</v>
      </c>
      <c r="K63" s="654" t="s">
        <v>535</v>
      </c>
      <c r="L63" s="655" t="s">
        <v>535</v>
      </c>
      <c r="M63" s="656">
        <v>0</v>
      </c>
      <c r="N63" s="657">
        <v>144.34</v>
      </c>
      <c r="O63" s="658">
        <v>144.34</v>
      </c>
      <c r="P63" s="658">
        <v>0</v>
      </c>
      <c r="Q63" s="658">
        <v>0</v>
      </c>
      <c r="R63" s="658">
        <v>0</v>
      </c>
      <c r="S63" s="658">
        <v>0</v>
      </c>
      <c r="T63" s="659">
        <v>0</v>
      </c>
      <c r="U63" s="658">
        <v>0</v>
      </c>
      <c r="V63" s="658">
        <v>0</v>
      </c>
      <c r="W63" s="658">
        <v>0</v>
      </c>
      <c r="X63" s="658">
        <v>0</v>
      </c>
      <c r="Y63" s="660">
        <v>0</v>
      </c>
      <c r="Z63" s="657">
        <v>0</v>
      </c>
      <c r="AA63" s="658">
        <v>0</v>
      </c>
      <c r="AB63" s="658">
        <v>0</v>
      </c>
      <c r="AC63" s="658">
        <v>0</v>
      </c>
      <c r="AD63" s="658">
        <v>0</v>
      </c>
      <c r="AE63" s="658">
        <v>0</v>
      </c>
      <c r="AF63" s="658">
        <v>0</v>
      </c>
      <c r="AG63" s="658">
        <v>0</v>
      </c>
      <c r="AH63" s="658">
        <v>0</v>
      </c>
      <c r="AI63" s="658">
        <v>0</v>
      </c>
      <c r="AJ63" s="658">
        <v>4.373939393939394</v>
      </c>
      <c r="AK63" s="661">
        <v>0</v>
      </c>
      <c r="AL63" s="661">
        <v>0</v>
      </c>
      <c r="AM63" s="662">
        <v>0</v>
      </c>
      <c r="AN63" s="663">
        <v>144.34</v>
      </c>
      <c r="AO63" s="658">
        <v>144.34</v>
      </c>
      <c r="AP63" s="658">
        <v>0</v>
      </c>
      <c r="AQ63" s="658">
        <v>0</v>
      </c>
      <c r="AR63" s="658">
        <v>0</v>
      </c>
      <c r="AS63" s="658">
        <v>0</v>
      </c>
      <c r="AT63" s="659">
        <v>0</v>
      </c>
      <c r="AU63" s="658">
        <v>0</v>
      </c>
      <c r="AV63" s="658">
        <v>0</v>
      </c>
      <c r="AW63" s="658">
        <v>0</v>
      </c>
      <c r="AX63" s="658">
        <v>0</v>
      </c>
      <c r="AY63" s="660">
        <v>0</v>
      </c>
      <c r="AZ63" s="644" t="s">
        <v>803</v>
      </c>
      <c r="BA63" s="664">
        <v>0</v>
      </c>
      <c r="BB63" s="665">
        <v>0</v>
      </c>
      <c r="BC63" s="665">
        <v>0</v>
      </c>
      <c r="BD63" s="665">
        <v>0</v>
      </c>
      <c r="BE63" s="665">
        <v>0</v>
      </c>
      <c r="BF63" s="665">
        <v>0</v>
      </c>
      <c r="BG63" s="665">
        <v>0</v>
      </c>
      <c r="BH63" s="665">
        <v>0</v>
      </c>
      <c r="BI63" s="665">
        <v>0</v>
      </c>
      <c r="BJ63" s="665">
        <v>0</v>
      </c>
      <c r="BK63" s="665">
        <v>0</v>
      </c>
      <c r="BL63" s="665">
        <v>0</v>
      </c>
      <c r="BM63" s="665">
        <v>0</v>
      </c>
      <c r="BN63" s="665">
        <v>0</v>
      </c>
      <c r="BO63" s="665">
        <v>0</v>
      </c>
      <c r="BP63" s="665">
        <v>0</v>
      </c>
      <c r="BQ63" s="665">
        <v>0</v>
      </c>
      <c r="BR63" s="665">
        <v>0</v>
      </c>
      <c r="BS63" s="666">
        <v>0</v>
      </c>
      <c r="BT63" s="667">
        <v>0</v>
      </c>
      <c r="BU63" s="649">
        <f t="shared" si="2"/>
        <v>0</v>
      </c>
    </row>
    <row r="64" spans="2:73" x14ac:dyDescent="0.2">
      <c r="B64" s="650">
        <v>54</v>
      </c>
      <c r="C64" s="630" t="s">
        <v>1662</v>
      </c>
      <c r="D64" s="630" t="s">
        <v>803</v>
      </c>
      <c r="E64" s="630" t="s">
        <v>1554</v>
      </c>
      <c r="F64" s="651" t="s">
        <v>1663</v>
      </c>
      <c r="G64" s="652">
        <v>41486</v>
      </c>
      <c r="H64" s="652" t="s">
        <v>535</v>
      </c>
      <c r="I64" s="652" t="s">
        <v>535</v>
      </c>
      <c r="J64" s="653">
        <v>33</v>
      </c>
      <c r="K64" s="654" t="s">
        <v>535</v>
      </c>
      <c r="L64" s="655" t="s">
        <v>535</v>
      </c>
      <c r="M64" s="656">
        <v>0</v>
      </c>
      <c r="N64" s="657">
        <v>75.56</v>
      </c>
      <c r="O64" s="658">
        <v>75.56</v>
      </c>
      <c r="P64" s="658">
        <v>0</v>
      </c>
      <c r="Q64" s="658">
        <v>0</v>
      </c>
      <c r="R64" s="658">
        <v>0</v>
      </c>
      <c r="S64" s="658">
        <v>0</v>
      </c>
      <c r="T64" s="659">
        <v>0</v>
      </c>
      <c r="U64" s="658">
        <v>0</v>
      </c>
      <c r="V64" s="658">
        <v>0</v>
      </c>
      <c r="W64" s="658">
        <v>0</v>
      </c>
      <c r="X64" s="658">
        <v>0</v>
      </c>
      <c r="Y64" s="660">
        <v>0</v>
      </c>
      <c r="Z64" s="657">
        <v>0</v>
      </c>
      <c r="AA64" s="658">
        <v>0</v>
      </c>
      <c r="AB64" s="658">
        <v>0</v>
      </c>
      <c r="AC64" s="658">
        <v>0</v>
      </c>
      <c r="AD64" s="658">
        <v>0</v>
      </c>
      <c r="AE64" s="658">
        <v>0</v>
      </c>
      <c r="AF64" s="658">
        <v>0</v>
      </c>
      <c r="AG64" s="658">
        <v>0</v>
      </c>
      <c r="AH64" s="658">
        <v>0</v>
      </c>
      <c r="AI64" s="658">
        <v>0</v>
      </c>
      <c r="AJ64" s="658">
        <v>2.28969696969697</v>
      </c>
      <c r="AK64" s="661">
        <v>0</v>
      </c>
      <c r="AL64" s="661">
        <v>0</v>
      </c>
      <c r="AM64" s="662">
        <v>0</v>
      </c>
      <c r="AN64" s="663">
        <v>75.56</v>
      </c>
      <c r="AO64" s="658">
        <v>75.56</v>
      </c>
      <c r="AP64" s="658">
        <v>0</v>
      </c>
      <c r="AQ64" s="658">
        <v>0</v>
      </c>
      <c r="AR64" s="658">
        <v>0</v>
      </c>
      <c r="AS64" s="658">
        <v>0</v>
      </c>
      <c r="AT64" s="659">
        <v>0</v>
      </c>
      <c r="AU64" s="658">
        <v>0</v>
      </c>
      <c r="AV64" s="658">
        <v>0</v>
      </c>
      <c r="AW64" s="658">
        <v>0</v>
      </c>
      <c r="AX64" s="658">
        <v>0</v>
      </c>
      <c r="AY64" s="660">
        <v>0</v>
      </c>
      <c r="AZ64" s="644" t="s">
        <v>803</v>
      </c>
      <c r="BA64" s="664">
        <v>0</v>
      </c>
      <c r="BB64" s="665">
        <v>0</v>
      </c>
      <c r="BC64" s="665">
        <v>0</v>
      </c>
      <c r="BD64" s="665">
        <v>0</v>
      </c>
      <c r="BE64" s="665">
        <v>0</v>
      </c>
      <c r="BF64" s="665">
        <v>0</v>
      </c>
      <c r="BG64" s="665">
        <v>0</v>
      </c>
      <c r="BH64" s="665">
        <v>0</v>
      </c>
      <c r="BI64" s="665">
        <v>0</v>
      </c>
      <c r="BJ64" s="665">
        <v>0</v>
      </c>
      <c r="BK64" s="665">
        <v>0</v>
      </c>
      <c r="BL64" s="665">
        <v>0</v>
      </c>
      <c r="BM64" s="665">
        <v>0</v>
      </c>
      <c r="BN64" s="665">
        <v>0</v>
      </c>
      <c r="BO64" s="665">
        <v>0</v>
      </c>
      <c r="BP64" s="665">
        <v>0</v>
      </c>
      <c r="BQ64" s="665">
        <v>0</v>
      </c>
      <c r="BR64" s="665">
        <v>0</v>
      </c>
      <c r="BS64" s="666">
        <v>0</v>
      </c>
      <c r="BT64" s="667">
        <v>0</v>
      </c>
      <c r="BU64" s="649">
        <f t="shared" si="2"/>
        <v>0</v>
      </c>
    </row>
    <row r="65" spans="2:73" x14ac:dyDescent="0.2">
      <c r="B65" s="629">
        <v>55</v>
      </c>
      <c r="C65" s="630" t="s">
        <v>1664</v>
      </c>
      <c r="D65" s="630" t="s">
        <v>803</v>
      </c>
      <c r="E65" s="630" t="s">
        <v>1554</v>
      </c>
      <c r="F65" s="651" t="s">
        <v>1665</v>
      </c>
      <c r="G65" s="652">
        <v>41486</v>
      </c>
      <c r="H65" s="652" t="s">
        <v>535</v>
      </c>
      <c r="I65" s="652" t="s">
        <v>535</v>
      </c>
      <c r="J65" s="653">
        <v>33</v>
      </c>
      <c r="K65" s="654" t="s">
        <v>535</v>
      </c>
      <c r="L65" s="655" t="s">
        <v>535</v>
      </c>
      <c r="M65" s="656">
        <v>0</v>
      </c>
      <c r="N65" s="657">
        <v>54.31</v>
      </c>
      <c r="O65" s="658">
        <v>54.31</v>
      </c>
      <c r="P65" s="658">
        <v>0</v>
      </c>
      <c r="Q65" s="658">
        <v>0</v>
      </c>
      <c r="R65" s="658">
        <v>0</v>
      </c>
      <c r="S65" s="658">
        <v>0</v>
      </c>
      <c r="T65" s="659">
        <v>0</v>
      </c>
      <c r="U65" s="658">
        <v>0</v>
      </c>
      <c r="V65" s="658">
        <v>0</v>
      </c>
      <c r="W65" s="658">
        <v>0</v>
      </c>
      <c r="X65" s="658">
        <v>0</v>
      </c>
      <c r="Y65" s="660">
        <v>0</v>
      </c>
      <c r="Z65" s="657">
        <v>0</v>
      </c>
      <c r="AA65" s="658">
        <v>0</v>
      </c>
      <c r="AB65" s="658">
        <v>0</v>
      </c>
      <c r="AC65" s="658">
        <v>0</v>
      </c>
      <c r="AD65" s="658">
        <v>0</v>
      </c>
      <c r="AE65" s="658">
        <v>0</v>
      </c>
      <c r="AF65" s="658">
        <v>0</v>
      </c>
      <c r="AG65" s="658">
        <v>0</v>
      </c>
      <c r="AH65" s="658">
        <v>0</v>
      </c>
      <c r="AI65" s="658">
        <v>0</v>
      </c>
      <c r="AJ65" s="658">
        <v>1.6457575757575751</v>
      </c>
      <c r="AK65" s="661">
        <v>0</v>
      </c>
      <c r="AL65" s="661">
        <v>0</v>
      </c>
      <c r="AM65" s="662">
        <v>0</v>
      </c>
      <c r="AN65" s="663">
        <v>54.31</v>
      </c>
      <c r="AO65" s="658">
        <v>54.31</v>
      </c>
      <c r="AP65" s="658">
        <v>0</v>
      </c>
      <c r="AQ65" s="658">
        <v>0</v>
      </c>
      <c r="AR65" s="658">
        <v>0</v>
      </c>
      <c r="AS65" s="658">
        <v>0</v>
      </c>
      <c r="AT65" s="659">
        <v>0</v>
      </c>
      <c r="AU65" s="658">
        <v>0</v>
      </c>
      <c r="AV65" s="658">
        <v>0</v>
      </c>
      <c r="AW65" s="658">
        <v>0</v>
      </c>
      <c r="AX65" s="658">
        <v>0</v>
      </c>
      <c r="AY65" s="660">
        <v>0</v>
      </c>
      <c r="AZ65" s="644" t="s">
        <v>803</v>
      </c>
      <c r="BA65" s="664">
        <v>0</v>
      </c>
      <c r="BB65" s="665">
        <v>0</v>
      </c>
      <c r="BC65" s="665">
        <v>0</v>
      </c>
      <c r="BD65" s="665">
        <v>0</v>
      </c>
      <c r="BE65" s="665">
        <v>0</v>
      </c>
      <c r="BF65" s="665">
        <v>0</v>
      </c>
      <c r="BG65" s="665">
        <v>0</v>
      </c>
      <c r="BH65" s="665">
        <v>0</v>
      </c>
      <c r="BI65" s="665">
        <v>0</v>
      </c>
      <c r="BJ65" s="665">
        <v>0</v>
      </c>
      <c r="BK65" s="665">
        <v>0</v>
      </c>
      <c r="BL65" s="665">
        <v>0</v>
      </c>
      <c r="BM65" s="665">
        <v>0</v>
      </c>
      <c r="BN65" s="665">
        <v>0</v>
      </c>
      <c r="BO65" s="665">
        <v>0</v>
      </c>
      <c r="BP65" s="665">
        <v>0</v>
      </c>
      <c r="BQ65" s="665">
        <v>0</v>
      </c>
      <c r="BR65" s="665">
        <v>0</v>
      </c>
      <c r="BS65" s="666">
        <v>0</v>
      </c>
      <c r="BT65" s="667">
        <v>0</v>
      </c>
      <c r="BU65" s="649">
        <f t="shared" si="2"/>
        <v>0</v>
      </c>
    </row>
    <row r="66" spans="2:73" x14ac:dyDescent="0.2">
      <c r="B66" s="650">
        <v>56</v>
      </c>
      <c r="C66" s="630" t="s">
        <v>1666</v>
      </c>
      <c r="D66" s="630" t="s">
        <v>803</v>
      </c>
      <c r="E66" s="630" t="s">
        <v>1554</v>
      </c>
      <c r="F66" s="651" t="s">
        <v>1667</v>
      </c>
      <c r="G66" s="652">
        <v>41486</v>
      </c>
      <c r="H66" s="652" t="s">
        <v>535</v>
      </c>
      <c r="I66" s="652" t="s">
        <v>535</v>
      </c>
      <c r="J66" s="653">
        <v>33</v>
      </c>
      <c r="K66" s="654" t="s">
        <v>535</v>
      </c>
      <c r="L66" s="655" t="s">
        <v>535</v>
      </c>
      <c r="M66" s="656">
        <v>0</v>
      </c>
      <c r="N66" s="657">
        <v>108.02</v>
      </c>
      <c r="O66" s="658">
        <v>108.02</v>
      </c>
      <c r="P66" s="658">
        <v>0</v>
      </c>
      <c r="Q66" s="658">
        <v>0</v>
      </c>
      <c r="R66" s="658">
        <v>0</v>
      </c>
      <c r="S66" s="658">
        <v>0</v>
      </c>
      <c r="T66" s="659">
        <v>0</v>
      </c>
      <c r="U66" s="658">
        <v>0</v>
      </c>
      <c r="V66" s="658">
        <v>0</v>
      </c>
      <c r="W66" s="658">
        <v>0</v>
      </c>
      <c r="X66" s="658">
        <v>0</v>
      </c>
      <c r="Y66" s="660">
        <v>0</v>
      </c>
      <c r="Z66" s="657">
        <v>0</v>
      </c>
      <c r="AA66" s="658">
        <v>0</v>
      </c>
      <c r="AB66" s="658">
        <v>0</v>
      </c>
      <c r="AC66" s="658">
        <v>0</v>
      </c>
      <c r="AD66" s="658">
        <v>0</v>
      </c>
      <c r="AE66" s="658">
        <v>0</v>
      </c>
      <c r="AF66" s="658">
        <v>0</v>
      </c>
      <c r="AG66" s="658">
        <v>0</v>
      </c>
      <c r="AH66" s="658">
        <v>0</v>
      </c>
      <c r="AI66" s="658">
        <v>0</v>
      </c>
      <c r="AJ66" s="658">
        <v>3.2733333333333334</v>
      </c>
      <c r="AK66" s="661">
        <v>0</v>
      </c>
      <c r="AL66" s="661">
        <v>0</v>
      </c>
      <c r="AM66" s="662">
        <v>0</v>
      </c>
      <c r="AN66" s="663">
        <v>108.02</v>
      </c>
      <c r="AO66" s="658">
        <v>108.02</v>
      </c>
      <c r="AP66" s="658">
        <v>0</v>
      </c>
      <c r="AQ66" s="658">
        <v>0</v>
      </c>
      <c r="AR66" s="658">
        <v>0</v>
      </c>
      <c r="AS66" s="658">
        <v>0</v>
      </c>
      <c r="AT66" s="659">
        <v>0</v>
      </c>
      <c r="AU66" s="658">
        <v>0</v>
      </c>
      <c r="AV66" s="658">
        <v>0</v>
      </c>
      <c r="AW66" s="658">
        <v>0</v>
      </c>
      <c r="AX66" s="658">
        <v>0</v>
      </c>
      <c r="AY66" s="660">
        <v>0</v>
      </c>
      <c r="AZ66" s="644" t="s">
        <v>803</v>
      </c>
      <c r="BA66" s="664">
        <v>0</v>
      </c>
      <c r="BB66" s="665">
        <v>0</v>
      </c>
      <c r="BC66" s="665">
        <v>0</v>
      </c>
      <c r="BD66" s="665">
        <v>0</v>
      </c>
      <c r="BE66" s="665">
        <v>0</v>
      </c>
      <c r="BF66" s="665">
        <v>0</v>
      </c>
      <c r="BG66" s="665">
        <v>0</v>
      </c>
      <c r="BH66" s="665">
        <v>0</v>
      </c>
      <c r="BI66" s="665">
        <v>0</v>
      </c>
      <c r="BJ66" s="665">
        <v>0</v>
      </c>
      <c r="BK66" s="665">
        <v>0</v>
      </c>
      <c r="BL66" s="665">
        <v>0</v>
      </c>
      <c r="BM66" s="665">
        <v>0</v>
      </c>
      <c r="BN66" s="665">
        <v>0</v>
      </c>
      <c r="BO66" s="665">
        <v>0</v>
      </c>
      <c r="BP66" s="665">
        <v>0</v>
      </c>
      <c r="BQ66" s="665">
        <v>0</v>
      </c>
      <c r="BR66" s="665">
        <v>0</v>
      </c>
      <c r="BS66" s="666">
        <v>0</v>
      </c>
      <c r="BT66" s="667">
        <v>0</v>
      </c>
      <c r="BU66" s="649">
        <f t="shared" si="2"/>
        <v>0</v>
      </c>
    </row>
    <row r="67" spans="2:73" x14ac:dyDescent="0.2">
      <c r="B67" s="629">
        <v>57</v>
      </c>
      <c r="C67" s="630" t="s">
        <v>1668</v>
      </c>
      <c r="D67" s="630" t="s">
        <v>803</v>
      </c>
      <c r="E67" s="630" t="s">
        <v>1554</v>
      </c>
      <c r="F67" s="651" t="s">
        <v>1669</v>
      </c>
      <c r="G67" s="652">
        <v>41486</v>
      </c>
      <c r="H67" s="652" t="s">
        <v>535</v>
      </c>
      <c r="I67" s="652" t="s">
        <v>535</v>
      </c>
      <c r="J67" s="653">
        <v>33</v>
      </c>
      <c r="K67" s="654" t="s">
        <v>535</v>
      </c>
      <c r="L67" s="655" t="s">
        <v>535</v>
      </c>
      <c r="M67" s="656">
        <v>0</v>
      </c>
      <c r="N67" s="657">
        <v>241.1</v>
      </c>
      <c r="O67" s="658">
        <v>241.1</v>
      </c>
      <c r="P67" s="658">
        <v>0</v>
      </c>
      <c r="Q67" s="658">
        <v>0</v>
      </c>
      <c r="R67" s="658">
        <v>0</v>
      </c>
      <c r="S67" s="658">
        <v>0</v>
      </c>
      <c r="T67" s="659">
        <v>0</v>
      </c>
      <c r="U67" s="658">
        <v>0</v>
      </c>
      <c r="V67" s="658">
        <v>0</v>
      </c>
      <c r="W67" s="658">
        <v>0</v>
      </c>
      <c r="X67" s="658">
        <v>0</v>
      </c>
      <c r="Y67" s="660">
        <v>0</v>
      </c>
      <c r="Z67" s="657">
        <v>0</v>
      </c>
      <c r="AA67" s="658">
        <v>0</v>
      </c>
      <c r="AB67" s="658">
        <v>0</v>
      </c>
      <c r="AC67" s="658">
        <v>0</v>
      </c>
      <c r="AD67" s="658">
        <v>0</v>
      </c>
      <c r="AE67" s="658">
        <v>0</v>
      </c>
      <c r="AF67" s="658">
        <v>0</v>
      </c>
      <c r="AG67" s="658">
        <v>0</v>
      </c>
      <c r="AH67" s="658">
        <v>0</v>
      </c>
      <c r="AI67" s="658">
        <v>0</v>
      </c>
      <c r="AJ67" s="658">
        <v>7.3060606060606048</v>
      </c>
      <c r="AK67" s="661">
        <v>0</v>
      </c>
      <c r="AL67" s="661">
        <v>0</v>
      </c>
      <c r="AM67" s="662">
        <v>0</v>
      </c>
      <c r="AN67" s="663">
        <v>241.1</v>
      </c>
      <c r="AO67" s="658">
        <v>241.1</v>
      </c>
      <c r="AP67" s="658">
        <v>0</v>
      </c>
      <c r="AQ67" s="658">
        <v>0</v>
      </c>
      <c r="AR67" s="658">
        <v>0</v>
      </c>
      <c r="AS67" s="658">
        <v>0</v>
      </c>
      <c r="AT67" s="659">
        <v>0</v>
      </c>
      <c r="AU67" s="658">
        <v>0</v>
      </c>
      <c r="AV67" s="658">
        <v>0</v>
      </c>
      <c r="AW67" s="658">
        <v>0</v>
      </c>
      <c r="AX67" s="658">
        <v>0</v>
      </c>
      <c r="AY67" s="660">
        <v>0</v>
      </c>
      <c r="AZ67" s="644" t="s">
        <v>803</v>
      </c>
      <c r="BA67" s="664">
        <v>0</v>
      </c>
      <c r="BB67" s="665">
        <v>0</v>
      </c>
      <c r="BC67" s="665">
        <v>0</v>
      </c>
      <c r="BD67" s="665">
        <v>0</v>
      </c>
      <c r="BE67" s="665">
        <v>0</v>
      </c>
      <c r="BF67" s="665">
        <v>0</v>
      </c>
      <c r="BG67" s="665">
        <v>0</v>
      </c>
      <c r="BH67" s="665">
        <v>0</v>
      </c>
      <c r="BI67" s="665">
        <v>0</v>
      </c>
      <c r="BJ67" s="665">
        <v>0</v>
      </c>
      <c r="BK67" s="665">
        <v>0</v>
      </c>
      <c r="BL67" s="665">
        <v>0</v>
      </c>
      <c r="BM67" s="665">
        <v>0</v>
      </c>
      <c r="BN67" s="665">
        <v>0</v>
      </c>
      <c r="BO67" s="665">
        <v>0</v>
      </c>
      <c r="BP67" s="665">
        <v>0</v>
      </c>
      <c r="BQ67" s="665">
        <v>0</v>
      </c>
      <c r="BR67" s="665">
        <v>0</v>
      </c>
      <c r="BS67" s="666">
        <v>0</v>
      </c>
      <c r="BT67" s="667">
        <v>0</v>
      </c>
      <c r="BU67" s="649">
        <f t="shared" si="2"/>
        <v>0</v>
      </c>
    </row>
    <row r="68" spans="2:73" x14ac:dyDescent="0.2">
      <c r="B68" s="650">
        <v>58</v>
      </c>
      <c r="C68" s="630" t="s">
        <v>1670</v>
      </c>
      <c r="D68" s="630" t="s">
        <v>803</v>
      </c>
      <c r="E68" s="630" t="s">
        <v>1554</v>
      </c>
      <c r="F68" s="651" t="s">
        <v>1671</v>
      </c>
      <c r="G68" s="652">
        <v>41486</v>
      </c>
      <c r="H68" s="652" t="s">
        <v>535</v>
      </c>
      <c r="I68" s="652" t="s">
        <v>535</v>
      </c>
      <c r="J68" s="653">
        <v>33</v>
      </c>
      <c r="K68" s="654" t="s">
        <v>535</v>
      </c>
      <c r="L68" s="655" t="s">
        <v>535</v>
      </c>
      <c r="M68" s="656">
        <v>0</v>
      </c>
      <c r="N68" s="657">
        <v>9.99</v>
      </c>
      <c r="O68" s="658">
        <v>9.99</v>
      </c>
      <c r="P68" s="658">
        <v>0</v>
      </c>
      <c r="Q68" s="658">
        <v>0</v>
      </c>
      <c r="R68" s="658">
        <v>0</v>
      </c>
      <c r="S68" s="658">
        <v>0</v>
      </c>
      <c r="T68" s="659">
        <v>0</v>
      </c>
      <c r="U68" s="658">
        <v>0</v>
      </c>
      <c r="V68" s="658">
        <v>0</v>
      </c>
      <c r="W68" s="658">
        <v>0</v>
      </c>
      <c r="X68" s="658">
        <v>0</v>
      </c>
      <c r="Y68" s="660">
        <v>0</v>
      </c>
      <c r="Z68" s="657">
        <v>0</v>
      </c>
      <c r="AA68" s="658">
        <v>0</v>
      </c>
      <c r="AB68" s="658">
        <v>0</v>
      </c>
      <c r="AC68" s="658">
        <v>0</v>
      </c>
      <c r="AD68" s="658">
        <v>0</v>
      </c>
      <c r="AE68" s="658">
        <v>0</v>
      </c>
      <c r="AF68" s="658">
        <v>0</v>
      </c>
      <c r="AG68" s="658">
        <v>0</v>
      </c>
      <c r="AH68" s="658">
        <v>0</v>
      </c>
      <c r="AI68" s="658">
        <v>0</v>
      </c>
      <c r="AJ68" s="658">
        <v>0.30272727272727273</v>
      </c>
      <c r="AK68" s="661">
        <v>0</v>
      </c>
      <c r="AL68" s="661">
        <v>0</v>
      </c>
      <c r="AM68" s="662">
        <v>0</v>
      </c>
      <c r="AN68" s="663">
        <v>9.99</v>
      </c>
      <c r="AO68" s="658">
        <v>9.99</v>
      </c>
      <c r="AP68" s="658">
        <v>0</v>
      </c>
      <c r="AQ68" s="658">
        <v>0</v>
      </c>
      <c r="AR68" s="658">
        <v>0</v>
      </c>
      <c r="AS68" s="658">
        <v>0</v>
      </c>
      <c r="AT68" s="659">
        <v>0</v>
      </c>
      <c r="AU68" s="658">
        <v>0</v>
      </c>
      <c r="AV68" s="658">
        <v>0</v>
      </c>
      <c r="AW68" s="658">
        <v>0</v>
      </c>
      <c r="AX68" s="658">
        <v>0</v>
      </c>
      <c r="AY68" s="660">
        <v>0</v>
      </c>
      <c r="AZ68" s="644" t="s">
        <v>803</v>
      </c>
      <c r="BA68" s="664">
        <v>0</v>
      </c>
      <c r="BB68" s="665">
        <v>0</v>
      </c>
      <c r="BC68" s="665">
        <v>0</v>
      </c>
      <c r="BD68" s="665">
        <v>0</v>
      </c>
      <c r="BE68" s="665">
        <v>0</v>
      </c>
      <c r="BF68" s="665">
        <v>0</v>
      </c>
      <c r="BG68" s="665">
        <v>0</v>
      </c>
      <c r="BH68" s="665">
        <v>0</v>
      </c>
      <c r="BI68" s="665">
        <v>0</v>
      </c>
      <c r="BJ68" s="665">
        <v>0</v>
      </c>
      <c r="BK68" s="665">
        <v>0</v>
      </c>
      <c r="BL68" s="665">
        <v>0</v>
      </c>
      <c r="BM68" s="665">
        <v>0</v>
      </c>
      <c r="BN68" s="665">
        <v>0</v>
      </c>
      <c r="BO68" s="665">
        <v>0</v>
      </c>
      <c r="BP68" s="665">
        <v>0</v>
      </c>
      <c r="BQ68" s="665">
        <v>0</v>
      </c>
      <c r="BR68" s="665">
        <v>0</v>
      </c>
      <c r="BS68" s="666">
        <v>0</v>
      </c>
      <c r="BT68" s="667">
        <v>0</v>
      </c>
      <c r="BU68" s="649">
        <f t="shared" si="2"/>
        <v>0</v>
      </c>
    </row>
    <row r="69" spans="2:73" x14ac:dyDescent="0.2">
      <c r="B69" s="629">
        <v>59</v>
      </c>
      <c r="C69" s="630" t="s">
        <v>1672</v>
      </c>
      <c r="D69" s="630" t="s">
        <v>803</v>
      </c>
      <c r="E69" s="630" t="s">
        <v>1554</v>
      </c>
      <c r="F69" s="651" t="s">
        <v>1673</v>
      </c>
      <c r="G69" s="652">
        <v>41486</v>
      </c>
      <c r="H69" s="652" t="s">
        <v>535</v>
      </c>
      <c r="I69" s="652" t="s">
        <v>535</v>
      </c>
      <c r="J69" s="653">
        <v>55</v>
      </c>
      <c r="K69" s="654" t="s">
        <v>535</v>
      </c>
      <c r="L69" s="655" t="s">
        <v>535</v>
      </c>
      <c r="M69" s="656">
        <v>0</v>
      </c>
      <c r="N69" s="657">
        <v>1313.71</v>
      </c>
      <c r="O69" s="658">
        <v>1313.71</v>
      </c>
      <c r="P69" s="658">
        <v>0</v>
      </c>
      <c r="Q69" s="658">
        <v>0</v>
      </c>
      <c r="R69" s="658">
        <v>0</v>
      </c>
      <c r="S69" s="658">
        <v>0</v>
      </c>
      <c r="T69" s="659">
        <v>0</v>
      </c>
      <c r="U69" s="658">
        <v>0</v>
      </c>
      <c r="V69" s="658">
        <v>0</v>
      </c>
      <c r="W69" s="658">
        <v>0</v>
      </c>
      <c r="X69" s="658">
        <v>0</v>
      </c>
      <c r="Y69" s="660">
        <v>0</v>
      </c>
      <c r="Z69" s="657">
        <v>0</v>
      </c>
      <c r="AA69" s="658">
        <v>0</v>
      </c>
      <c r="AB69" s="658">
        <v>0</v>
      </c>
      <c r="AC69" s="658">
        <v>0</v>
      </c>
      <c r="AD69" s="658">
        <v>0</v>
      </c>
      <c r="AE69" s="658">
        <v>0</v>
      </c>
      <c r="AF69" s="658">
        <v>0</v>
      </c>
      <c r="AG69" s="658">
        <v>0</v>
      </c>
      <c r="AH69" s="658">
        <v>0</v>
      </c>
      <c r="AI69" s="658">
        <v>0</v>
      </c>
      <c r="AJ69" s="658">
        <v>23.885636363636358</v>
      </c>
      <c r="AK69" s="661">
        <v>0</v>
      </c>
      <c r="AL69" s="661">
        <v>0</v>
      </c>
      <c r="AM69" s="662">
        <v>0</v>
      </c>
      <c r="AN69" s="663">
        <v>1313.71</v>
      </c>
      <c r="AO69" s="658">
        <v>1313.71</v>
      </c>
      <c r="AP69" s="658">
        <v>0</v>
      </c>
      <c r="AQ69" s="658">
        <v>0</v>
      </c>
      <c r="AR69" s="658">
        <v>0</v>
      </c>
      <c r="AS69" s="658">
        <v>0</v>
      </c>
      <c r="AT69" s="659">
        <v>0</v>
      </c>
      <c r="AU69" s="658">
        <v>0</v>
      </c>
      <c r="AV69" s="658">
        <v>0</v>
      </c>
      <c r="AW69" s="658">
        <v>0</v>
      </c>
      <c r="AX69" s="658">
        <v>0</v>
      </c>
      <c r="AY69" s="660">
        <v>0</v>
      </c>
      <c r="AZ69" s="644" t="s">
        <v>803</v>
      </c>
      <c r="BA69" s="664">
        <v>0</v>
      </c>
      <c r="BB69" s="665">
        <v>0</v>
      </c>
      <c r="BC69" s="665">
        <v>0</v>
      </c>
      <c r="BD69" s="665">
        <v>0</v>
      </c>
      <c r="BE69" s="665">
        <v>0</v>
      </c>
      <c r="BF69" s="665">
        <v>0</v>
      </c>
      <c r="BG69" s="665">
        <v>0</v>
      </c>
      <c r="BH69" s="665">
        <v>0</v>
      </c>
      <c r="BI69" s="665">
        <v>0</v>
      </c>
      <c r="BJ69" s="665">
        <v>0</v>
      </c>
      <c r="BK69" s="665">
        <v>0</v>
      </c>
      <c r="BL69" s="665">
        <v>0</v>
      </c>
      <c r="BM69" s="665">
        <v>0</v>
      </c>
      <c r="BN69" s="665">
        <v>0</v>
      </c>
      <c r="BO69" s="665">
        <v>0</v>
      </c>
      <c r="BP69" s="665">
        <v>0</v>
      </c>
      <c r="BQ69" s="665">
        <v>0</v>
      </c>
      <c r="BR69" s="665">
        <v>0</v>
      </c>
      <c r="BS69" s="666">
        <v>0</v>
      </c>
      <c r="BT69" s="667">
        <v>0</v>
      </c>
      <c r="BU69" s="649">
        <f t="shared" si="2"/>
        <v>0</v>
      </c>
    </row>
    <row r="70" spans="2:73" x14ac:dyDescent="0.2">
      <c r="B70" s="650">
        <v>60</v>
      </c>
      <c r="C70" s="630" t="s">
        <v>1674</v>
      </c>
      <c r="D70" s="630" t="s">
        <v>803</v>
      </c>
      <c r="E70" s="630" t="s">
        <v>1554</v>
      </c>
      <c r="F70" s="651" t="s">
        <v>1675</v>
      </c>
      <c r="G70" s="652">
        <v>41486</v>
      </c>
      <c r="H70" s="652" t="s">
        <v>535</v>
      </c>
      <c r="I70" s="652" t="s">
        <v>535</v>
      </c>
      <c r="J70" s="653">
        <v>55</v>
      </c>
      <c r="K70" s="654" t="s">
        <v>535</v>
      </c>
      <c r="L70" s="655" t="s">
        <v>535</v>
      </c>
      <c r="M70" s="656">
        <v>0</v>
      </c>
      <c r="N70" s="657">
        <v>10005.549999999999</v>
      </c>
      <c r="O70" s="658">
        <v>10005.549999999999</v>
      </c>
      <c r="P70" s="658">
        <v>0</v>
      </c>
      <c r="Q70" s="658">
        <v>0</v>
      </c>
      <c r="R70" s="658">
        <v>0</v>
      </c>
      <c r="S70" s="658">
        <v>0</v>
      </c>
      <c r="T70" s="659">
        <v>0</v>
      </c>
      <c r="U70" s="658">
        <v>0</v>
      </c>
      <c r="V70" s="658">
        <v>0</v>
      </c>
      <c r="W70" s="658">
        <v>0</v>
      </c>
      <c r="X70" s="658">
        <v>0</v>
      </c>
      <c r="Y70" s="660">
        <v>0</v>
      </c>
      <c r="Z70" s="657">
        <v>0</v>
      </c>
      <c r="AA70" s="658">
        <v>0</v>
      </c>
      <c r="AB70" s="658">
        <v>0</v>
      </c>
      <c r="AC70" s="658">
        <v>0</v>
      </c>
      <c r="AD70" s="658">
        <v>0</v>
      </c>
      <c r="AE70" s="658">
        <v>0</v>
      </c>
      <c r="AF70" s="658">
        <v>0</v>
      </c>
      <c r="AG70" s="658">
        <v>0</v>
      </c>
      <c r="AH70" s="658">
        <v>0</v>
      </c>
      <c r="AI70" s="658">
        <v>0</v>
      </c>
      <c r="AJ70" s="658">
        <v>181.91909090909093</v>
      </c>
      <c r="AK70" s="661">
        <v>0</v>
      </c>
      <c r="AL70" s="661">
        <v>0</v>
      </c>
      <c r="AM70" s="662">
        <v>0</v>
      </c>
      <c r="AN70" s="663">
        <v>10005.549999999999</v>
      </c>
      <c r="AO70" s="658">
        <v>10005.549999999999</v>
      </c>
      <c r="AP70" s="658">
        <v>0</v>
      </c>
      <c r="AQ70" s="658">
        <v>0</v>
      </c>
      <c r="AR70" s="658">
        <v>0</v>
      </c>
      <c r="AS70" s="658">
        <v>0</v>
      </c>
      <c r="AT70" s="659">
        <v>0</v>
      </c>
      <c r="AU70" s="658">
        <v>0</v>
      </c>
      <c r="AV70" s="658">
        <v>0</v>
      </c>
      <c r="AW70" s="658">
        <v>0</v>
      </c>
      <c r="AX70" s="658">
        <v>0</v>
      </c>
      <c r="AY70" s="660">
        <v>0</v>
      </c>
      <c r="AZ70" s="644" t="s">
        <v>803</v>
      </c>
      <c r="BA70" s="664">
        <v>0</v>
      </c>
      <c r="BB70" s="665">
        <v>0</v>
      </c>
      <c r="BC70" s="665">
        <v>0</v>
      </c>
      <c r="BD70" s="665">
        <v>0</v>
      </c>
      <c r="BE70" s="665">
        <v>0</v>
      </c>
      <c r="BF70" s="665">
        <v>0</v>
      </c>
      <c r="BG70" s="665">
        <v>0</v>
      </c>
      <c r="BH70" s="665">
        <v>0</v>
      </c>
      <c r="BI70" s="665">
        <v>0</v>
      </c>
      <c r="BJ70" s="665">
        <v>0</v>
      </c>
      <c r="BK70" s="665">
        <v>0</v>
      </c>
      <c r="BL70" s="665">
        <v>0</v>
      </c>
      <c r="BM70" s="665">
        <v>0</v>
      </c>
      <c r="BN70" s="665">
        <v>0</v>
      </c>
      <c r="BO70" s="665">
        <v>0</v>
      </c>
      <c r="BP70" s="665">
        <v>0</v>
      </c>
      <c r="BQ70" s="665">
        <v>0</v>
      </c>
      <c r="BR70" s="665">
        <v>0</v>
      </c>
      <c r="BS70" s="666">
        <v>0</v>
      </c>
      <c r="BT70" s="667">
        <v>0</v>
      </c>
      <c r="BU70" s="649">
        <f t="shared" si="2"/>
        <v>0</v>
      </c>
    </row>
    <row r="71" spans="2:73" x14ac:dyDescent="0.2">
      <c r="B71" s="629">
        <v>61</v>
      </c>
      <c r="C71" s="630" t="s">
        <v>1616</v>
      </c>
      <c r="D71" s="630" t="s">
        <v>803</v>
      </c>
      <c r="E71" s="630" t="s">
        <v>1554</v>
      </c>
      <c r="F71" s="651" t="s">
        <v>1676</v>
      </c>
      <c r="G71" s="652">
        <v>41486</v>
      </c>
      <c r="H71" s="652" t="s">
        <v>535</v>
      </c>
      <c r="I71" s="652" t="s">
        <v>535</v>
      </c>
      <c r="J71" s="653">
        <v>55</v>
      </c>
      <c r="K71" s="654" t="s">
        <v>535</v>
      </c>
      <c r="L71" s="655" t="s">
        <v>535</v>
      </c>
      <c r="M71" s="656">
        <v>0</v>
      </c>
      <c r="N71" s="657">
        <v>3414.97</v>
      </c>
      <c r="O71" s="658">
        <v>3414.97</v>
      </c>
      <c r="P71" s="658">
        <v>0</v>
      </c>
      <c r="Q71" s="658">
        <v>0</v>
      </c>
      <c r="R71" s="658">
        <v>0</v>
      </c>
      <c r="S71" s="658">
        <v>0</v>
      </c>
      <c r="T71" s="659">
        <v>0</v>
      </c>
      <c r="U71" s="658">
        <v>0</v>
      </c>
      <c r="V71" s="658">
        <v>0</v>
      </c>
      <c r="W71" s="658">
        <v>0</v>
      </c>
      <c r="X71" s="658">
        <v>0</v>
      </c>
      <c r="Y71" s="660">
        <v>0</v>
      </c>
      <c r="Z71" s="657">
        <v>0</v>
      </c>
      <c r="AA71" s="658">
        <v>0</v>
      </c>
      <c r="AB71" s="658">
        <v>0</v>
      </c>
      <c r="AC71" s="658">
        <v>0</v>
      </c>
      <c r="AD71" s="658">
        <v>0</v>
      </c>
      <c r="AE71" s="658">
        <v>0</v>
      </c>
      <c r="AF71" s="658">
        <v>0</v>
      </c>
      <c r="AG71" s="658">
        <v>0</v>
      </c>
      <c r="AH71" s="658">
        <v>0</v>
      </c>
      <c r="AI71" s="658">
        <v>0</v>
      </c>
      <c r="AJ71" s="658">
        <v>62.09036363636362</v>
      </c>
      <c r="AK71" s="661">
        <v>0</v>
      </c>
      <c r="AL71" s="661">
        <v>0</v>
      </c>
      <c r="AM71" s="662">
        <v>0</v>
      </c>
      <c r="AN71" s="663">
        <v>3414.97</v>
      </c>
      <c r="AO71" s="658">
        <v>3414.97</v>
      </c>
      <c r="AP71" s="658">
        <v>0</v>
      </c>
      <c r="AQ71" s="658">
        <v>0</v>
      </c>
      <c r="AR71" s="658">
        <v>0</v>
      </c>
      <c r="AS71" s="658">
        <v>0</v>
      </c>
      <c r="AT71" s="659">
        <v>0</v>
      </c>
      <c r="AU71" s="658">
        <v>0</v>
      </c>
      <c r="AV71" s="658">
        <v>0</v>
      </c>
      <c r="AW71" s="658">
        <v>0</v>
      </c>
      <c r="AX71" s="658">
        <v>0</v>
      </c>
      <c r="AY71" s="660">
        <v>0</v>
      </c>
      <c r="AZ71" s="644" t="s">
        <v>803</v>
      </c>
      <c r="BA71" s="664">
        <v>0</v>
      </c>
      <c r="BB71" s="665">
        <v>0</v>
      </c>
      <c r="BC71" s="665">
        <v>0</v>
      </c>
      <c r="BD71" s="665">
        <v>0</v>
      </c>
      <c r="BE71" s="665">
        <v>0</v>
      </c>
      <c r="BF71" s="665">
        <v>0</v>
      </c>
      <c r="BG71" s="665">
        <v>0</v>
      </c>
      <c r="BH71" s="665">
        <v>0</v>
      </c>
      <c r="BI71" s="665">
        <v>0</v>
      </c>
      <c r="BJ71" s="665">
        <v>0</v>
      </c>
      <c r="BK71" s="665">
        <v>0</v>
      </c>
      <c r="BL71" s="665">
        <v>0</v>
      </c>
      <c r="BM71" s="665">
        <v>0</v>
      </c>
      <c r="BN71" s="665">
        <v>0</v>
      </c>
      <c r="BO71" s="665">
        <v>0</v>
      </c>
      <c r="BP71" s="665">
        <v>0</v>
      </c>
      <c r="BQ71" s="665">
        <v>0</v>
      </c>
      <c r="BR71" s="665">
        <v>0</v>
      </c>
      <c r="BS71" s="666">
        <v>0</v>
      </c>
      <c r="BT71" s="667">
        <v>0</v>
      </c>
      <c r="BU71" s="649">
        <f t="shared" si="2"/>
        <v>0</v>
      </c>
    </row>
    <row r="72" spans="2:73" x14ac:dyDescent="0.2">
      <c r="B72" s="650">
        <v>62</v>
      </c>
      <c r="C72" s="630" t="s">
        <v>1677</v>
      </c>
      <c r="D72" s="630" t="s">
        <v>803</v>
      </c>
      <c r="E72" s="630" t="s">
        <v>1554</v>
      </c>
      <c r="F72" s="651" t="s">
        <v>1678</v>
      </c>
      <c r="G72" s="652">
        <v>41486</v>
      </c>
      <c r="H72" s="652" t="s">
        <v>535</v>
      </c>
      <c r="I72" s="652" t="s">
        <v>535</v>
      </c>
      <c r="J72" s="653">
        <v>55</v>
      </c>
      <c r="K72" s="654" t="s">
        <v>535</v>
      </c>
      <c r="L72" s="655" t="s">
        <v>535</v>
      </c>
      <c r="M72" s="656">
        <v>0</v>
      </c>
      <c r="N72" s="657">
        <v>9537.44</v>
      </c>
      <c r="O72" s="658">
        <v>9537.44</v>
      </c>
      <c r="P72" s="658">
        <v>0</v>
      </c>
      <c r="Q72" s="658">
        <v>0</v>
      </c>
      <c r="R72" s="658">
        <v>0</v>
      </c>
      <c r="S72" s="658">
        <v>0</v>
      </c>
      <c r="T72" s="659">
        <v>0</v>
      </c>
      <c r="U72" s="658">
        <v>0</v>
      </c>
      <c r="V72" s="658">
        <v>0</v>
      </c>
      <c r="W72" s="658">
        <v>0</v>
      </c>
      <c r="X72" s="658">
        <v>0</v>
      </c>
      <c r="Y72" s="660">
        <v>0</v>
      </c>
      <c r="Z72" s="657">
        <v>0</v>
      </c>
      <c r="AA72" s="658">
        <v>0</v>
      </c>
      <c r="AB72" s="658">
        <v>0</v>
      </c>
      <c r="AC72" s="658">
        <v>0</v>
      </c>
      <c r="AD72" s="658">
        <v>0</v>
      </c>
      <c r="AE72" s="658">
        <v>0</v>
      </c>
      <c r="AF72" s="658">
        <v>0</v>
      </c>
      <c r="AG72" s="658">
        <v>0</v>
      </c>
      <c r="AH72" s="658">
        <v>0</v>
      </c>
      <c r="AI72" s="658">
        <v>0</v>
      </c>
      <c r="AJ72" s="658">
        <v>173.40799999999996</v>
      </c>
      <c r="AK72" s="661">
        <v>0</v>
      </c>
      <c r="AL72" s="661">
        <v>0</v>
      </c>
      <c r="AM72" s="662">
        <v>0</v>
      </c>
      <c r="AN72" s="663">
        <v>9537.44</v>
      </c>
      <c r="AO72" s="658">
        <v>9537.44</v>
      </c>
      <c r="AP72" s="658">
        <v>0</v>
      </c>
      <c r="AQ72" s="658">
        <v>0</v>
      </c>
      <c r="AR72" s="658">
        <v>0</v>
      </c>
      <c r="AS72" s="658">
        <v>0</v>
      </c>
      <c r="AT72" s="659">
        <v>0</v>
      </c>
      <c r="AU72" s="658">
        <v>0</v>
      </c>
      <c r="AV72" s="658">
        <v>0</v>
      </c>
      <c r="AW72" s="658">
        <v>0</v>
      </c>
      <c r="AX72" s="658">
        <v>0</v>
      </c>
      <c r="AY72" s="660">
        <v>0</v>
      </c>
      <c r="AZ72" s="644" t="s">
        <v>803</v>
      </c>
      <c r="BA72" s="664">
        <v>0</v>
      </c>
      <c r="BB72" s="665">
        <v>0</v>
      </c>
      <c r="BC72" s="665">
        <v>0</v>
      </c>
      <c r="BD72" s="665">
        <v>0</v>
      </c>
      <c r="BE72" s="665">
        <v>0</v>
      </c>
      <c r="BF72" s="665">
        <v>0</v>
      </c>
      <c r="BG72" s="665">
        <v>0</v>
      </c>
      <c r="BH72" s="665">
        <v>0</v>
      </c>
      <c r="BI72" s="665">
        <v>0</v>
      </c>
      <c r="BJ72" s="665">
        <v>0</v>
      </c>
      <c r="BK72" s="665">
        <v>0</v>
      </c>
      <c r="BL72" s="665">
        <v>0</v>
      </c>
      <c r="BM72" s="665">
        <v>0</v>
      </c>
      <c r="BN72" s="665">
        <v>0</v>
      </c>
      <c r="BO72" s="665">
        <v>0</v>
      </c>
      <c r="BP72" s="665">
        <v>0</v>
      </c>
      <c r="BQ72" s="665">
        <v>0</v>
      </c>
      <c r="BR72" s="665">
        <v>0</v>
      </c>
      <c r="BS72" s="666">
        <v>0</v>
      </c>
      <c r="BT72" s="667">
        <v>0</v>
      </c>
      <c r="BU72" s="649">
        <f t="shared" si="2"/>
        <v>0</v>
      </c>
    </row>
    <row r="73" spans="2:73" x14ac:dyDescent="0.2">
      <c r="B73" s="629">
        <v>63</v>
      </c>
      <c r="C73" s="630" t="s">
        <v>1679</v>
      </c>
      <c r="D73" s="630" t="s">
        <v>803</v>
      </c>
      <c r="E73" s="630" t="s">
        <v>1554</v>
      </c>
      <c r="F73" s="651" t="s">
        <v>1680</v>
      </c>
      <c r="G73" s="652">
        <v>41486</v>
      </c>
      <c r="H73" s="652" t="s">
        <v>535</v>
      </c>
      <c r="I73" s="652" t="s">
        <v>535</v>
      </c>
      <c r="J73" s="653">
        <v>33</v>
      </c>
      <c r="K73" s="654" t="s">
        <v>535</v>
      </c>
      <c r="L73" s="655" t="s">
        <v>535</v>
      </c>
      <c r="M73" s="656">
        <v>0</v>
      </c>
      <c r="N73" s="657">
        <v>3840.23</v>
      </c>
      <c r="O73" s="658">
        <v>3840.23</v>
      </c>
      <c r="P73" s="658">
        <v>0</v>
      </c>
      <c r="Q73" s="658">
        <v>0</v>
      </c>
      <c r="R73" s="658">
        <v>0</v>
      </c>
      <c r="S73" s="658">
        <v>0</v>
      </c>
      <c r="T73" s="659">
        <v>0</v>
      </c>
      <c r="U73" s="658">
        <v>0</v>
      </c>
      <c r="V73" s="658">
        <v>0</v>
      </c>
      <c r="W73" s="658">
        <v>0</v>
      </c>
      <c r="X73" s="658">
        <v>0</v>
      </c>
      <c r="Y73" s="660">
        <v>0</v>
      </c>
      <c r="Z73" s="657">
        <v>0</v>
      </c>
      <c r="AA73" s="658">
        <v>0</v>
      </c>
      <c r="AB73" s="658">
        <v>0</v>
      </c>
      <c r="AC73" s="658">
        <v>0</v>
      </c>
      <c r="AD73" s="658">
        <v>0</v>
      </c>
      <c r="AE73" s="658">
        <v>0</v>
      </c>
      <c r="AF73" s="658">
        <v>0</v>
      </c>
      <c r="AG73" s="658">
        <v>0</v>
      </c>
      <c r="AH73" s="658">
        <v>0</v>
      </c>
      <c r="AI73" s="658">
        <v>0</v>
      </c>
      <c r="AJ73" s="658">
        <v>116.37060606060609</v>
      </c>
      <c r="AK73" s="661">
        <v>0</v>
      </c>
      <c r="AL73" s="661">
        <v>0</v>
      </c>
      <c r="AM73" s="662">
        <v>0</v>
      </c>
      <c r="AN73" s="663">
        <v>3840.23</v>
      </c>
      <c r="AO73" s="658">
        <v>3840.23</v>
      </c>
      <c r="AP73" s="658">
        <v>0</v>
      </c>
      <c r="AQ73" s="658">
        <v>0</v>
      </c>
      <c r="AR73" s="658">
        <v>0</v>
      </c>
      <c r="AS73" s="658">
        <v>0</v>
      </c>
      <c r="AT73" s="659">
        <v>0</v>
      </c>
      <c r="AU73" s="658">
        <v>0</v>
      </c>
      <c r="AV73" s="658">
        <v>0</v>
      </c>
      <c r="AW73" s="658">
        <v>0</v>
      </c>
      <c r="AX73" s="658">
        <v>0</v>
      </c>
      <c r="AY73" s="660">
        <v>0</v>
      </c>
      <c r="AZ73" s="644" t="s">
        <v>803</v>
      </c>
      <c r="BA73" s="664">
        <v>0</v>
      </c>
      <c r="BB73" s="665">
        <v>0</v>
      </c>
      <c r="BC73" s="665">
        <v>0</v>
      </c>
      <c r="BD73" s="665">
        <v>0</v>
      </c>
      <c r="BE73" s="665">
        <v>0</v>
      </c>
      <c r="BF73" s="665">
        <v>0</v>
      </c>
      <c r="BG73" s="665">
        <v>0</v>
      </c>
      <c r="BH73" s="665">
        <v>0</v>
      </c>
      <c r="BI73" s="665">
        <v>0</v>
      </c>
      <c r="BJ73" s="665">
        <v>0</v>
      </c>
      <c r="BK73" s="665">
        <v>0</v>
      </c>
      <c r="BL73" s="665">
        <v>0</v>
      </c>
      <c r="BM73" s="665">
        <v>0</v>
      </c>
      <c r="BN73" s="665">
        <v>0</v>
      </c>
      <c r="BO73" s="665">
        <v>0</v>
      </c>
      <c r="BP73" s="665">
        <v>0</v>
      </c>
      <c r="BQ73" s="665">
        <v>0</v>
      </c>
      <c r="BR73" s="665">
        <v>0</v>
      </c>
      <c r="BS73" s="666">
        <v>0</v>
      </c>
      <c r="BT73" s="667">
        <v>0</v>
      </c>
      <c r="BU73" s="649">
        <f t="shared" si="2"/>
        <v>0</v>
      </c>
    </row>
    <row r="74" spans="2:73" x14ac:dyDescent="0.2">
      <c r="B74" s="650">
        <v>64</v>
      </c>
      <c r="C74" s="630" t="s">
        <v>1681</v>
      </c>
      <c r="D74" s="630" t="s">
        <v>803</v>
      </c>
      <c r="E74" s="630" t="s">
        <v>1554</v>
      </c>
      <c r="F74" s="651" t="s">
        <v>1682</v>
      </c>
      <c r="G74" s="652">
        <v>41486</v>
      </c>
      <c r="H74" s="652" t="s">
        <v>535</v>
      </c>
      <c r="I74" s="652" t="s">
        <v>535</v>
      </c>
      <c r="J74" s="653">
        <v>33</v>
      </c>
      <c r="K74" s="654" t="s">
        <v>535</v>
      </c>
      <c r="L74" s="655" t="s">
        <v>535</v>
      </c>
      <c r="M74" s="656">
        <v>0</v>
      </c>
      <c r="N74" s="657">
        <v>1641.19</v>
      </c>
      <c r="O74" s="658">
        <v>1641.19</v>
      </c>
      <c r="P74" s="658">
        <v>0</v>
      </c>
      <c r="Q74" s="658">
        <v>0</v>
      </c>
      <c r="R74" s="658">
        <v>0</v>
      </c>
      <c r="S74" s="658">
        <v>0</v>
      </c>
      <c r="T74" s="659">
        <v>0</v>
      </c>
      <c r="U74" s="658">
        <v>0</v>
      </c>
      <c r="V74" s="658">
        <v>0</v>
      </c>
      <c r="W74" s="658">
        <v>0</v>
      </c>
      <c r="X74" s="658">
        <v>0</v>
      </c>
      <c r="Y74" s="660">
        <v>0</v>
      </c>
      <c r="Z74" s="657">
        <v>0</v>
      </c>
      <c r="AA74" s="658">
        <v>0</v>
      </c>
      <c r="AB74" s="658">
        <v>0</v>
      </c>
      <c r="AC74" s="658">
        <v>0</v>
      </c>
      <c r="AD74" s="658">
        <v>0</v>
      </c>
      <c r="AE74" s="658">
        <v>0</v>
      </c>
      <c r="AF74" s="658">
        <v>0</v>
      </c>
      <c r="AG74" s="658">
        <v>0</v>
      </c>
      <c r="AH74" s="658">
        <v>0</v>
      </c>
      <c r="AI74" s="658">
        <v>0</v>
      </c>
      <c r="AJ74" s="658">
        <v>49.733030303030304</v>
      </c>
      <c r="AK74" s="661">
        <v>0</v>
      </c>
      <c r="AL74" s="661">
        <v>0</v>
      </c>
      <c r="AM74" s="662">
        <v>0</v>
      </c>
      <c r="AN74" s="663">
        <v>1641.19</v>
      </c>
      <c r="AO74" s="658">
        <v>1641.19</v>
      </c>
      <c r="AP74" s="658">
        <v>0</v>
      </c>
      <c r="AQ74" s="658">
        <v>0</v>
      </c>
      <c r="AR74" s="658">
        <v>0</v>
      </c>
      <c r="AS74" s="658">
        <v>0</v>
      </c>
      <c r="AT74" s="659">
        <v>0</v>
      </c>
      <c r="AU74" s="658">
        <v>0</v>
      </c>
      <c r="AV74" s="658">
        <v>0</v>
      </c>
      <c r="AW74" s="658">
        <v>0</v>
      </c>
      <c r="AX74" s="658">
        <v>0</v>
      </c>
      <c r="AY74" s="660">
        <v>0</v>
      </c>
      <c r="AZ74" s="644" t="s">
        <v>803</v>
      </c>
      <c r="BA74" s="664">
        <v>0</v>
      </c>
      <c r="BB74" s="665">
        <v>0</v>
      </c>
      <c r="BC74" s="665">
        <v>0</v>
      </c>
      <c r="BD74" s="665">
        <v>0</v>
      </c>
      <c r="BE74" s="665">
        <v>0</v>
      </c>
      <c r="BF74" s="665">
        <v>0</v>
      </c>
      <c r="BG74" s="665">
        <v>0</v>
      </c>
      <c r="BH74" s="665">
        <v>0</v>
      </c>
      <c r="BI74" s="665">
        <v>0</v>
      </c>
      <c r="BJ74" s="665">
        <v>0</v>
      </c>
      <c r="BK74" s="665">
        <v>0</v>
      </c>
      <c r="BL74" s="665">
        <v>0</v>
      </c>
      <c r="BM74" s="665">
        <v>0</v>
      </c>
      <c r="BN74" s="665">
        <v>0</v>
      </c>
      <c r="BO74" s="665">
        <v>0</v>
      </c>
      <c r="BP74" s="665">
        <v>0</v>
      </c>
      <c r="BQ74" s="665">
        <v>0</v>
      </c>
      <c r="BR74" s="665">
        <v>0</v>
      </c>
      <c r="BS74" s="666">
        <v>0</v>
      </c>
      <c r="BT74" s="667">
        <v>0</v>
      </c>
      <c r="BU74" s="649">
        <f t="shared" si="2"/>
        <v>0</v>
      </c>
    </row>
    <row r="75" spans="2:73" x14ac:dyDescent="0.2">
      <c r="B75" s="629">
        <v>65</v>
      </c>
      <c r="C75" s="630" t="s">
        <v>1683</v>
      </c>
      <c r="D75" s="630" t="s">
        <v>803</v>
      </c>
      <c r="E75" s="630" t="s">
        <v>1554</v>
      </c>
      <c r="F75" s="651" t="s">
        <v>1684</v>
      </c>
      <c r="G75" s="652">
        <v>41486</v>
      </c>
      <c r="H75" s="652" t="s">
        <v>535</v>
      </c>
      <c r="I75" s="652" t="s">
        <v>535</v>
      </c>
      <c r="J75" s="653">
        <v>33</v>
      </c>
      <c r="K75" s="654" t="s">
        <v>535</v>
      </c>
      <c r="L75" s="655" t="s">
        <v>535</v>
      </c>
      <c r="M75" s="656">
        <v>0</v>
      </c>
      <c r="N75" s="657">
        <v>10617.24</v>
      </c>
      <c r="O75" s="658">
        <v>10617.24</v>
      </c>
      <c r="P75" s="658">
        <v>0</v>
      </c>
      <c r="Q75" s="658">
        <v>0</v>
      </c>
      <c r="R75" s="658">
        <v>0</v>
      </c>
      <c r="S75" s="658">
        <v>0</v>
      </c>
      <c r="T75" s="659">
        <v>0</v>
      </c>
      <c r="U75" s="658">
        <v>0</v>
      </c>
      <c r="V75" s="658">
        <v>0</v>
      </c>
      <c r="W75" s="658">
        <v>0</v>
      </c>
      <c r="X75" s="658">
        <v>0</v>
      </c>
      <c r="Y75" s="660">
        <v>0</v>
      </c>
      <c r="Z75" s="657">
        <v>0</v>
      </c>
      <c r="AA75" s="658">
        <v>0</v>
      </c>
      <c r="AB75" s="658">
        <v>0</v>
      </c>
      <c r="AC75" s="658">
        <v>0</v>
      </c>
      <c r="AD75" s="658">
        <v>0</v>
      </c>
      <c r="AE75" s="658">
        <v>0</v>
      </c>
      <c r="AF75" s="658">
        <v>0</v>
      </c>
      <c r="AG75" s="658">
        <v>0</v>
      </c>
      <c r="AH75" s="658">
        <v>0</v>
      </c>
      <c r="AI75" s="658">
        <v>0</v>
      </c>
      <c r="AJ75" s="658">
        <v>321.73454545454541</v>
      </c>
      <c r="AK75" s="661">
        <v>0</v>
      </c>
      <c r="AL75" s="661">
        <v>0</v>
      </c>
      <c r="AM75" s="662">
        <v>0</v>
      </c>
      <c r="AN75" s="663">
        <v>10617.24</v>
      </c>
      <c r="AO75" s="658">
        <v>10617.24</v>
      </c>
      <c r="AP75" s="658">
        <v>0</v>
      </c>
      <c r="AQ75" s="658">
        <v>0</v>
      </c>
      <c r="AR75" s="658">
        <v>0</v>
      </c>
      <c r="AS75" s="658">
        <v>0</v>
      </c>
      <c r="AT75" s="659">
        <v>0</v>
      </c>
      <c r="AU75" s="658">
        <v>0</v>
      </c>
      <c r="AV75" s="658">
        <v>0</v>
      </c>
      <c r="AW75" s="658">
        <v>0</v>
      </c>
      <c r="AX75" s="658">
        <v>0</v>
      </c>
      <c r="AY75" s="660">
        <v>0</v>
      </c>
      <c r="AZ75" s="644" t="s">
        <v>803</v>
      </c>
      <c r="BA75" s="664">
        <v>0</v>
      </c>
      <c r="BB75" s="665">
        <v>0</v>
      </c>
      <c r="BC75" s="665">
        <v>0</v>
      </c>
      <c r="BD75" s="665">
        <v>0</v>
      </c>
      <c r="BE75" s="665">
        <v>0</v>
      </c>
      <c r="BF75" s="665">
        <v>0</v>
      </c>
      <c r="BG75" s="665">
        <v>0</v>
      </c>
      <c r="BH75" s="665">
        <v>0</v>
      </c>
      <c r="BI75" s="665">
        <v>0</v>
      </c>
      <c r="BJ75" s="665">
        <v>0</v>
      </c>
      <c r="BK75" s="665">
        <v>0</v>
      </c>
      <c r="BL75" s="665">
        <v>0</v>
      </c>
      <c r="BM75" s="665">
        <v>0</v>
      </c>
      <c r="BN75" s="665">
        <v>0</v>
      </c>
      <c r="BO75" s="665">
        <v>0</v>
      </c>
      <c r="BP75" s="665">
        <v>0</v>
      </c>
      <c r="BQ75" s="665">
        <v>0</v>
      </c>
      <c r="BR75" s="665">
        <v>0</v>
      </c>
      <c r="BS75" s="666">
        <v>0</v>
      </c>
      <c r="BT75" s="667">
        <v>0</v>
      </c>
      <c r="BU75" s="649">
        <f t="shared" si="2"/>
        <v>0</v>
      </c>
    </row>
    <row r="76" spans="2:73" x14ac:dyDescent="0.2">
      <c r="B76" s="650">
        <v>66</v>
      </c>
      <c r="C76" s="630" t="s">
        <v>1685</v>
      </c>
      <c r="D76" s="630" t="s">
        <v>803</v>
      </c>
      <c r="E76" s="630" t="s">
        <v>1554</v>
      </c>
      <c r="F76" s="651" t="s">
        <v>1686</v>
      </c>
      <c r="G76" s="652">
        <v>41486</v>
      </c>
      <c r="H76" s="652" t="s">
        <v>535</v>
      </c>
      <c r="I76" s="652" t="s">
        <v>535</v>
      </c>
      <c r="J76" s="653">
        <v>33</v>
      </c>
      <c r="K76" s="654" t="s">
        <v>535</v>
      </c>
      <c r="L76" s="655" t="s">
        <v>535</v>
      </c>
      <c r="M76" s="656">
        <v>0</v>
      </c>
      <c r="N76" s="657">
        <v>3738.43</v>
      </c>
      <c r="O76" s="658">
        <v>3738.43</v>
      </c>
      <c r="P76" s="658">
        <v>0</v>
      </c>
      <c r="Q76" s="658">
        <v>0</v>
      </c>
      <c r="R76" s="658">
        <v>0</v>
      </c>
      <c r="S76" s="658">
        <v>0</v>
      </c>
      <c r="T76" s="659">
        <v>0</v>
      </c>
      <c r="U76" s="658">
        <v>0</v>
      </c>
      <c r="V76" s="658">
        <v>0</v>
      </c>
      <c r="W76" s="658">
        <v>0</v>
      </c>
      <c r="X76" s="658">
        <v>0</v>
      </c>
      <c r="Y76" s="660">
        <v>0</v>
      </c>
      <c r="Z76" s="657">
        <v>0</v>
      </c>
      <c r="AA76" s="658">
        <v>0</v>
      </c>
      <c r="AB76" s="658">
        <v>0</v>
      </c>
      <c r="AC76" s="658">
        <v>0</v>
      </c>
      <c r="AD76" s="658">
        <v>0</v>
      </c>
      <c r="AE76" s="658">
        <v>0</v>
      </c>
      <c r="AF76" s="658">
        <v>0</v>
      </c>
      <c r="AG76" s="658">
        <v>0</v>
      </c>
      <c r="AH76" s="658">
        <v>0</v>
      </c>
      <c r="AI76" s="658">
        <v>0</v>
      </c>
      <c r="AJ76" s="658">
        <v>113.2857575757576</v>
      </c>
      <c r="AK76" s="661">
        <v>0</v>
      </c>
      <c r="AL76" s="661">
        <v>0</v>
      </c>
      <c r="AM76" s="662">
        <v>0</v>
      </c>
      <c r="AN76" s="663">
        <v>3738.43</v>
      </c>
      <c r="AO76" s="658">
        <v>3738.43</v>
      </c>
      <c r="AP76" s="658">
        <v>0</v>
      </c>
      <c r="AQ76" s="658">
        <v>0</v>
      </c>
      <c r="AR76" s="658">
        <v>0</v>
      </c>
      <c r="AS76" s="658">
        <v>0</v>
      </c>
      <c r="AT76" s="659">
        <v>0</v>
      </c>
      <c r="AU76" s="658">
        <v>0</v>
      </c>
      <c r="AV76" s="658">
        <v>0</v>
      </c>
      <c r="AW76" s="658">
        <v>0</v>
      </c>
      <c r="AX76" s="658">
        <v>0</v>
      </c>
      <c r="AY76" s="660">
        <v>0</v>
      </c>
      <c r="AZ76" s="644" t="s">
        <v>803</v>
      </c>
      <c r="BA76" s="664">
        <v>0</v>
      </c>
      <c r="BB76" s="665">
        <v>0</v>
      </c>
      <c r="BC76" s="665">
        <v>0</v>
      </c>
      <c r="BD76" s="665">
        <v>0</v>
      </c>
      <c r="BE76" s="665">
        <v>0</v>
      </c>
      <c r="BF76" s="665">
        <v>0</v>
      </c>
      <c r="BG76" s="665">
        <v>0</v>
      </c>
      <c r="BH76" s="665">
        <v>0</v>
      </c>
      <c r="BI76" s="665">
        <v>0</v>
      </c>
      <c r="BJ76" s="665">
        <v>0</v>
      </c>
      <c r="BK76" s="665">
        <v>0</v>
      </c>
      <c r="BL76" s="665">
        <v>0</v>
      </c>
      <c r="BM76" s="665">
        <v>0</v>
      </c>
      <c r="BN76" s="665">
        <v>0</v>
      </c>
      <c r="BO76" s="665">
        <v>0</v>
      </c>
      <c r="BP76" s="665">
        <v>0</v>
      </c>
      <c r="BQ76" s="665">
        <v>0</v>
      </c>
      <c r="BR76" s="665">
        <v>0</v>
      </c>
      <c r="BS76" s="666">
        <v>0</v>
      </c>
      <c r="BT76" s="667">
        <v>0</v>
      </c>
      <c r="BU76" s="649">
        <f t="shared" ref="BU76:BU139" si="3">+AY76-SUM(BA76:BT76)</f>
        <v>0</v>
      </c>
    </row>
    <row r="77" spans="2:73" x14ac:dyDescent="0.2">
      <c r="B77" s="629">
        <v>67</v>
      </c>
      <c r="C77" s="630" t="s">
        <v>1687</v>
      </c>
      <c r="D77" s="630" t="s">
        <v>803</v>
      </c>
      <c r="E77" s="630" t="s">
        <v>1554</v>
      </c>
      <c r="F77" s="651" t="s">
        <v>1688</v>
      </c>
      <c r="G77" s="652">
        <v>42003</v>
      </c>
      <c r="H77" s="652" t="s">
        <v>535</v>
      </c>
      <c r="I77" s="652" t="s">
        <v>535</v>
      </c>
      <c r="J77" s="653">
        <v>45</v>
      </c>
      <c r="K77" s="654" t="s">
        <v>535</v>
      </c>
      <c r="L77" s="655" t="s">
        <v>535</v>
      </c>
      <c r="M77" s="656">
        <v>0</v>
      </c>
      <c r="N77" s="657">
        <v>50825.47</v>
      </c>
      <c r="O77" s="658">
        <v>50825.47</v>
      </c>
      <c r="P77" s="658">
        <v>0</v>
      </c>
      <c r="Q77" s="658">
        <v>0</v>
      </c>
      <c r="R77" s="658">
        <v>0</v>
      </c>
      <c r="S77" s="658">
        <v>0</v>
      </c>
      <c r="T77" s="659">
        <v>0</v>
      </c>
      <c r="U77" s="658">
        <v>0</v>
      </c>
      <c r="V77" s="658">
        <v>0</v>
      </c>
      <c r="W77" s="658">
        <v>0</v>
      </c>
      <c r="X77" s="658">
        <v>0</v>
      </c>
      <c r="Y77" s="660">
        <v>0</v>
      </c>
      <c r="Z77" s="657">
        <v>0</v>
      </c>
      <c r="AA77" s="658">
        <v>0</v>
      </c>
      <c r="AB77" s="658">
        <v>0</v>
      </c>
      <c r="AC77" s="658">
        <v>0</v>
      </c>
      <c r="AD77" s="658">
        <v>0</v>
      </c>
      <c r="AE77" s="658">
        <v>0</v>
      </c>
      <c r="AF77" s="658">
        <v>0</v>
      </c>
      <c r="AG77" s="658">
        <v>0</v>
      </c>
      <c r="AH77" s="658">
        <v>0</v>
      </c>
      <c r="AI77" s="658">
        <v>0</v>
      </c>
      <c r="AJ77" s="658">
        <v>1129.4548888888887</v>
      </c>
      <c r="AK77" s="661">
        <v>0</v>
      </c>
      <c r="AL77" s="661">
        <v>0</v>
      </c>
      <c r="AM77" s="662">
        <v>0</v>
      </c>
      <c r="AN77" s="663">
        <v>50825.47</v>
      </c>
      <c r="AO77" s="658">
        <v>50825.47</v>
      </c>
      <c r="AP77" s="658">
        <v>0</v>
      </c>
      <c r="AQ77" s="658">
        <v>0</v>
      </c>
      <c r="AR77" s="658">
        <v>0</v>
      </c>
      <c r="AS77" s="658">
        <v>0</v>
      </c>
      <c r="AT77" s="659">
        <v>0</v>
      </c>
      <c r="AU77" s="658">
        <v>0</v>
      </c>
      <c r="AV77" s="658">
        <v>0</v>
      </c>
      <c r="AW77" s="658">
        <v>0</v>
      </c>
      <c r="AX77" s="658">
        <v>0</v>
      </c>
      <c r="AY77" s="660">
        <v>0</v>
      </c>
      <c r="AZ77" s="644" t="s">
        <v>803</v>
      </c>
      <c r="BA77" s="664">
        <v>0</v>
      </c>
      <c r="BB77" s="665">
        <v>0</v>
      </c>
      <c r="BC77" s="665">
        <v>0</v>
      </c>
      <c r="BD77" s="665">
        <v>0</v>
      </c>
      <c r="BE77" s="665">
        <v>0</v>
      </c>
      <c r="BF77" s="665">
        <v>0</v>
      </c>
      <c r="BG77" s="665">
        <v>0</v>
      </c>
      <c r="BH77" s="665">
        <v>0</v>
      </c>
      <c r="BI77" s="665">
        <v>0</v>
      </c>
      <c r="BJ77" s="665">
        <v>0</v>
      </c>
      <c r="BK77" s="665">
        <v>0</v>
      </c>
      <c r="BL77" s="665">
        <v>0</v>
      </c>
      <c r="BM77" s="665">
        <v>0</v>
      </c>
      <c r="BN77" s="665">
        <v>0</v>
      </c>
      <c r="BO77" s="665">
        <v>0</v>
      </c>
      <c r="BP77" s="665">
        <v>0</v>
      </c>
      <c r="BQ77" s="665">
        <v>0</v>
      </c>
      <c r="BR77" s="665">
        <v>0</v>
      </c>
      <c r="BS77" s="666">
        <v>0</v>
      </c>
      <c r="BT77" s="667">
        <v>0</v>
      </c>
      <c r="BU77" s="649">
        <f t="shared" si="3"/>
        <v>0</v>
      </c>
    </row>
    <row r="78" spans="2:73" x14ac:dyDescent="0.2">
      <c r="B78" s="650">
        <v>68</v>
      </c>
      <c r="C78" s="630" t="s">
        <v>1689</v>
      </c>
      <c r="D78" s="630" t="s">
        <v>806</v>
      </c>
      <c r="E78" s="630" t="s">
        <v>1554</v>
      </c>
      <c r="F78" s="651" t="s">
        <v>1690</v>
      </c>
      <c r="G78" s="652">
        <v>42003</v>
      </c>
      <c r="H78" s="652" t="s">
        <v>535</v>
      </c>
      <c r="I78" s="652" t="s">
        <v>535</v>
      </c>
      <c r="J78" s="653">
        <v>27</v>
      </c>
      <c r="K78" s="654" t="s">
        <v>535</v>
      </c>
      <c r="L78" s="655" t="s">
        <v>535</v>
      </c>
      <c r="M78" s="656">
        <v>0</v>
      </c>
      <c r="N78" s="657">
        <v>7040.08</v>
      </c>
      <c r="O78" s="658">
        <v>7040.08</v>
      </c>
      <c r="P78" s="658">
        <v>0</v>
      </c>
      <c r="Q78" s="658">
        <v>0</v>
      </c>
      <c r="R78" s="658">
        <v>0</v>
      </c>
      <c r="S78" s="658">
        <v>0</v>
      </c>
      <c r="T78" s="659">
        <v>0</v>
      </c>
      <c r="U78" s="658">
        <v>0</v>
      </c>
      <c r="V78" s="658">
        <v>0</v>
      </c>
      <c r="W78" s="658">
        <v>0</v>
      </c>
      <c r="X78" s="658">
        <v>0</v>
      </c>
      <c r="Y78" s="660">
        <v>0</v>
      </c>
      <c r="Z78" s="657">
        <v>0</v>
      </c>
      <c r="AA78" s="658">
        <v>0</v>
      </c>
      <c r="AB78" s="658">
        <v>0</v>
      </c>
      <c r="AC78" s="658">
        <v>0</v>
      </c>
      <c r="AD78" s="658">
        <v>0</v>
      </c>
      <c r="AE78" s="658">
        <v>0</v>
      </c>
      <c r="AF78" s="658">
        <v>0</v>
      </c>
      <c r="AG78" s="658">
        <v>0</v>
      </c>
      <c r="AH78" s="658">
        <v>0</v>
      </c>
      <c r="AI78" s="658">
        <v>0</v>
      </c>
      <c r="AJ78" s="658">
        <v>260.74370370370377</v>
      </c>
      <c r="AK78" s="661">
        <v>0</v>
      </c>
      <c r="AL78" s="661">
        <v>0</v>
      </c>
      <c r="AM78" s="662">
        <v>0</v>
      </c>
      <c r="AN78" s="663">
        <v>7040.08</v>
      </c>
      <c r="AO78" s="658">
        <v>7040.08</v>
      </c>
      <c r="AP78" s="658">
        <v>0</v>
      </c>
      <c r="AQ78" s="658">
        <v>0</v>
      </c>
      <c r="AR78" s="658">
        <v>0</v>
      </c>
      <c r="AS78" s="658">
        <v>0</v>
      </c>
      <c r="AT78" s="659">
        <v>0</v>
      </c>
      <c r="AU78" s="658">
        <v>0</v>
      </c>
      <c r="AV78" s="658">
        <v>0</v>
      </c>
      <c r="AW78" s="658">
        <v>0</v>
      </c>
      <c r="AX78" s="658">
        <v>0</v>
      </c>
      <c r="AY78" s="660">
        <v>0</v>
      </c>
      <c r="AZ78" s="644" t="s">
        <v>806</v>
      </c>
      <c r="BA78" s="664">
        <v>0</v>
      </c>
      <c r="BB78" s="665">
        <v>0</v>
      </c>
      <c r="BC78" s="665">
        <v>0</v>
      </c>
      <c r="BD78" s="665">
        <v>0</v>
      </c>
      <c r="BE78" s="665">
        <v>0</v>
      </c>
      <c r="BF78" s="665">
        <v>0</v>
      </c>
      <c r="BG78" s="665">
        <v>0</v>
      </c>
      <c r="BH78" s="665">
        <v>0</v>
      </c>
      <c r="BI78" s="665">
        <v>0</v>
      </c>
      <c r="BJ78" s="665">
        <v>0</v>
      </c>
      <c r="BK78" s="665">
        <v>0</v>
      </c>
      <c r="BL78" s="665">
        <v>0</v>
      </c>
      <c r="BM78" s="665">
        <v>0</v>
      </c>
      <c r="BN78" s="665">
        <v>0</v>
      </c>
      <c r="BO78" s="665">
        <v>0</v>
      </c>
      <c r="BP78" s="665">
        <v>0</v>
      </c>
      <c r="BQ78" s="665">
        <v>0</v>
      </c>
      <c r="BR78" s="665">
        <v>0</v>
      </c>
      <c r="BS78" s="666">
        <v>0</v>
      </c>
      <c r="BT78" s="667">
        <v>0</v>
      </c>
      <c r="BU78" s="649">
        <f t="shared" si="3"/>
        <v>0</v>
      </c>
    </row>
    <row r="79" spans="2:73" x14ac:dyDescent="0.2">
      <c r="B79" s="629">
        <v>69</v>
      </c>
      <c r="C79" s="630" t="s">
        <v>1691</v>
      </c>
      <c r="D79" s="630" t="s">
        <v>806</v>
      </c>
      <c r="E79" s="630" t="s">
        <v>1554</v>
      </c>
      <c r="F79" s="651" t="s">
        <v>1692</v>
      </c>
      <c r="G79" s="652">
        <v>42003</v>
      </c>
      <c r="H79" s="652" t="s">
        <v>535</v>
      </c>
      <c r="I79" s="652" t="s">
        <v>535</v>
      </c>
      <c r="J79" s="653">
        <v>45</v>
      </c>
      <c r="K79" s="654" t="s">
        <v>535</v>
      </c>
      <c r="L79" s="655" t="s">
        <v>535</v>
      </c>
      <c r="M79" s="656">
        <v>0</v>
      </c>
      <c r="N79" s="657">
        <v>712.97</v>
      </c>
      <c r="O79" s="658">
        <v>712.97</v>
      </c>
      <c r="P79" s="658">
        <v>0</v>
      </c>
      <c r="Q79" s="658">
        <v>0</v>
      </c>
      <c r="R79" s="658">
        <v>0</v>
      </c>
      <c r="S79" s="658">
        <v>0</v>
      </c>
      <c r="T79" s="659">
        <v>0</v>
      </c>
      <c r="U79" s="658">
        <v>0</v>
      </c>
      <c r="V79" s="658">
        <v>0</v>
      </c>
      <c r="W79" s="658">
        <v>0</v>
      </c>
      <c r="X79" s="658">
        <v>0</v>
      </c>
      <c r="Y79" s="660">
        <v>0</v>
      </c>
      <c r="Z79" s="657">
        <v>0</v>
      </c>
      <c r="AA79" s="658">
        <v>0</v>
      </c>
      <c r="AB79" s="658">
        <v>0</v>
      </c>
      <c r="AC79" s="658">
        <v>0</v>
      </c>
      <c r="AD79" s="658">
        <v>0</v>
      </c>
      <c r="AE79" s="658">
        <v>0</v>
      </c>
      <c r="AF79" s="658">
        <v>0</v>
      </c>
      <c r="AG79" s="658">
        <v>0</v>
      </c>
      <c r="AH79" s="658">
        <v>0</v>
      </c>
      <c r="AI79" s="658">
        <v>0</v>
      </c>
      <c r="AJ79" s="658">
        <v>15.843777777777781</v>
      </c>
      <c r="AK79" s="661">
        <v>0</v>
      </c>
      <c r="AL79" s="661">
        <v>0</v>
      </c>
      <c r="AM79" s="662">
        <v>0</v>
      </c>
      <c r="AN79" s="663">
        <v>712.97</v>
      </c>
      <c r="AO79" s="658">
        <v>712.97</v>
      </c>
      <c r="AP79" s="658">
        <v>0</v>
      </c>
      <c r="AQ79" s="658">
        <v>0</v>
      </c>
      <c r="AR79" s="658">
        <v>0</v>
      </c>
      <c r="AS79" s="658">
        <v>0</v>
      </c>
      <c r="AT79" s="659">
        <v>0</v>
      </c>
      <c r="AU79" s="658">
        <v>0</v>
      </c>
      <c r="AV79" s="658">
        <v>0</v>
      </c>
      <c r="AW79" s="658">
        <v>0</v>
      </c>
      <c r="AX79" s="658">
        <v>0</v>
      </c>
      <c r="AY79" s="660">
        <v>0</v>
      </c>
      <c r="AZ79" s="644" t="s">
        <v>806</v>
      </c>
      <c r="BA79" s="664">
        <v>0</v>
      </c>
      <c r="BB79" s="665">
        <v>0</v>
      </c>
      <c r="BC79" s="665">
        <v>0</v>
      </c>
      <c r="BD79" s="665">
        <v>0</v>
      </c>
      <c r="BE79" s="665">
        <v>0</v>
      </c>
      <c r="BF79" s="665">
        <v>0</v>
      </c>
      <c r="BG79" s="665">
        <v>0</v>
      </c>
      <c r="BH79" s="665">
        <v>0</v>
      </c>
      <c r="BI79" s="665">
        <v>0</v>
      </c>
      <c r="BJ79" s="665">
        <v>0</v>
      </c>
      <c r="BK79" s="665">
        <v>0</v>
      </c>
      <c r="BL79" s="665">
        <v>0</v>
      </c>
      <c r="BM79" s="665">
        <v>0</v>
      </c>
      <c r="BN79" s="665">
        <v>0</v>
      </c>
      <c r="BO79" s="665">
        <v>0</v>
      </c>
      <c r="BP79" s="665">
        <v>0</v>
      </c>
      <c r="BQ79" s="665">
        <v>0</v>
      </c>
      <c r="BR79" s="665">
        <v>0</v>
      </c>
      <c r="BS79" s="666">
        <v>0</v>
      </c>
      <c r="BT79" s="667">
        <v>0</v>
      </c>
      <c r="BU79" s="649">
        <f t="shared" si="3"/>
        <v>0</v>
      </c>
    </row>
    <row r="80" spans="2:73" x14ac:dyDescent="0.2">
      <c r="B80" s="650">
        <v>70</v>
      </c>
      <c r="C80" s="630" t="s">
        <v>1693</v>
      </c>
      <c r="D80" s="630" t="s">
        <v>788</v>
      </c>
      <c r="E80" s="630" t="s">
        <v>1554</v>
      </c>
      <c r="F80" s="651">
        <v>111245</v>
      </c>
      <c r="G80" s="652">
        <v>42061</v>
      </c>
      <c r="H80" s="652" t="s">
        <v>535</v>
      </c>
      <c r="I80" s="652" t="s">
        <v>535</v>
      </c>
      <c r="J80" s="653">
        <v>50</v>
      </c>
      <c r="K80" s="654" t="s">
        <v>535</v>
      </c>
      <c r="L80" s="655" t="s">
        <v>535</v>
      </c>
      <c r="M80" s="656" t="s">
        <v>1694</v>
      </c>
      <c r="N80" s="657">
        <v>23178.91</v>
      </c>
      <c r="O80" s="658">
        <v>23178.91</v>
      </c>
      <c r="P80" s="658">
        <v>0</v>
      </c>
      <c r="Q80" s="658">
        <v>0</v>
      </c>
      <c r="R80" s="658">
        <v>0</v>
      </c>
      <c r="S80" s="658">
        <v>0</v>
      </c>
      <c r="T80" s="659">
        <v>0</v>
      </c>
      <c r="U80" s="658">
        <v>0</v>
      </c>
      <c r="V80" s="658">
        <v>0</v>
      </c>
      <c r="W80" s="658">
        <v>0</v>
      </c>
      <c r="X80" s="658">
        <v>0</v>
      </c>
      <c r="Y80" s="660">
        <v>0</v>
      </c>
      <c r="Z80" s="657">
        <v>0</v>
      </c>
      <c r="AA80" s="658">
        <v>0</v>
      </c>
      <c r="AB80" s="658">
        <v>0</v>
      </c>
      <c r="AC80" s="658">
        <v>0</v>
      </c>
      <c r="AD80" s="658">
        <v>0</v>
      </c>
      <c r="AE80" s="658">
        <v>0</v>
      </c>
      <c r="AF80" s="658">
        <v>0</v>
      </c>
      <c r="AG80" s="658">
        <v>0</v>
      </c>
      <c r="AH80" s="658">
        <v>0</v>
      </c>
      <c r="AI80" s="658">
        <v>0</v>
      </c>
      <c r="AJ80" s="658">
        <v>463.57820000000004</v>
      </c>
      <c r="AK80" s="661">
        <v>0</v>
      </c>
      <c r="AL80" s="661">
        <v>0</v>
      </c>
      <c r="AM80" s="662">
        <v>0</v>
      </c>
      <c r="AN80" s="663">
        <v>23178.91</v>
      </c>
      <c r="AO80" s="658">
        <v>23178.91</v>
      </c>
      <c r="AP80" s="658">
        <v>0</v>
      </c>
      <c r="AQ80" s="658">
        <v>0</v>
      </c>
      <c r="AR80" s="658">
        <v>0</v>
      </c>
      <c r="AS80" s="658">
        <v>0</v>
      </c>
      <c r="AT80" s="659">
        <v>0</v>
      </c>
      <c r="AU80" s="658">
        <v>0</v>
      </c>
      <c r="AV80" s="658">
        <v>0</v>
      </c>
      <c r="AW80" s="658">
        <v>0</v>
      </c>
      <c r="AX80" s="658">
        <v>0</v>
      </c>
      <c r="AY80" s="660">
        <v>0</v>
      </c>
      <c r="AZ80" s="644" t="s">
        <v>788</v>
      </c>
      <c r="BA80" s="664">
        <v>0</v>
      </c>
      <c r="BB80" s="665">
        <v>0</v>
      </c>
      <c r="BC80" s="665">
        <v>0</v>
      </c>
      <c r="BD80" s="665">
        <v>0</v>
      </c>
      <c r="BE80" s="665">
        <v>0</v>
      </c>
      <c r="BF80" s="665">
        <v>0</v>
      </c>
      <c r="BG80" s="665">
        <v>0</v>
      </c>
      <c r="BH80" s="665">
        <v>0</v>
      </c>
      <c r="BI80" s="665">
        <v>0</v>
      </c>
      <c r="BJ80" s="665">
        <v>0</v>
      </c>
      <c r="BK80" s="665">
        <v>0</v>
      </c>
      <c r="BL80" s="665">
        <v>0</v>
      </c>
      <c r="BM80" s="665">
        <v>0</v>
      </c>
      <c r="BN80" s="665">
        <v>0</v>
      </c>
      <c r="BO80" s="665">
        <v>0</v>
      </c>
      <c r="BP80" s="665">
        <v>0</v>
      </c>
      <c r="BQ80" s="665">
        <v>0</v>
      </c>
      <c r="BR80" s="665">
        <v>0</v>
      </c>
      <c r="BS80" s="666">
        <v>0</v>
      </c>
      <c r="BT80" s="667">
        <v>0</v>
      </c>
      <c r="BU80" s="649">
        <f t="shared" si="3"/>
        <v>0</v>
      </c>
    </row>
    <row r="81" spans="2:73" x14ac:dyDescent="0.2">
      <c r="B81" s="629">
        <v>71</v>
      </c>
      <c r="C81" s="630" t="s">
        <v>1695</v>
      </c>
      <c r="D81" s="630" t="s">
        <v>806</v>
      </c>
      <c r="E81" s="630" t="s">
        <v>1554</v>
      </c>
      <c r="F81" s="651">
        <v>111246</v>
      </c>
      <c r="G81" s="652">
        <v>42061</v>
      </c>
      <c r="H81" s="652" t="s">
        <v>535</v>
      </c>
      <c r="I81" s="652" t="s">
        <v>535</v>
      </c>
      <c r="J81" s="653">
        <v>50</v>
      </c>
      <c r="K81" s="654" t="s">
        <v>535</v>
      </c>
      <c r="L81" s="655" t="s">
        <v>535</v>
      </c>
      <c r="M81" s="656">
        <v>0</v>
      </c>
      <c r="N81" s="657">
        <v>159114.04999999999</v>
      </c>
      <c r="O81" s="658">
        <v>159114.04999999999</v>
      </c>
      <c r="P81" s="658">
        <v>0</v>
      </c>
      <c r="Q81" s="658">
        <v>0</v>
      </c>
      <c r="R81" s="658">
        <v>0</v>
      </c>
      <c r="S81" s="658">
        <v>0</v>
      </c>
      <c r="T81" s="659">
        <v>0</v>
      </c>
      <c r="U81" s="658">
        <v>0</v>
      </c>
      <c r="V81" s="658">
        <v>0</v>
      </c>
      <c r="W81" s="658">
        <v>0</v>
      </c>
      <c r="X81" s="658">
        <v>0</v>
      </c>
      <c r="Y81" s="660">
        <v>0</v>
      </c>
      <c r="Z81" s="657">
        <v>0</v>
      </c>
      <c r="AA81" s="658">
        <v>0</v>
      </c>
      <c r="AB81" s="658">
        <v>0</v>
      </c>
      <c r="AC81" s="658">
        <v>0</v>
      </c>
      <c r="AD81" s="658">
        <v>0</v>
      </c>
      <c r="AE81" s="658">
        <v>0</v>
      </c>
      <c r="AF81" s="658">
        <v>0</v>
      </c>
      <c r="AG81" s="658">
        <v>0</v>
      </c>
      <c r="AH81" s="658">
        <v>0</v>
      </c>
      <c r="AI81" s="658">
        <v>0</v>
      </c>
      <c r="AJ81" s="658">
        <v>3182.2809999999999</v>
      </c>
      <c r="AK81" s="661">
        <v>0</v>
      </c>
      <c r="AL81" s="661">
        <v>0</v>
      </c>
      <c r="AM81" s="662">
        <v>0</v>
      </c>
      <c r="AN81" s="663">
        <v>159114.04999999999</v>
      </c>
      <c r="AO81" s="658">
        <v>159114.04999999999</v>
      </c>
      <c r="AP81" s="658">
        <v>0</v>
      </c>
      <c r="AQ81" s="658">
        <v>0</v>
      </c>
      <c r="AR81" s="658">
        <v>0</v>
      </c>
      <c r="AS81" s="658">
        <v>0</v>
      </c>
      <c r="AT81" s="659">
        <v>0</v>
      </c>
      <c r="AU81" s="658">
        <v>0</v>
      </c>
      <c r="AV81" s="658">
        <v>0</v>
      </c>
      <c r="AW81" s="658">
        <v>0</v>
      </c>
      <c r="AX81" s="658">
        <v>0</v>
      </c>
      <c r="AY81" s="660">
        <v>0</v>
      </c>
      <c r="AZ81" s="644" t="s">
        <v>806</v>
      </c>
      <c r="BA81" s="664">
        <v>0</v>
      </c>
      <c r="BB81" s="665">
        <v>0</v>
      </c>
      <c r="BC81" s="665">
        <v>0</v>
      </c>
      <c r="BD81" s="665">
        <v>0</v>
      </c>
      <c r="BE81" s="665">
        <v>0</v>
      </c>
      <c r="BF81" s="665">
        <v>0</v>
      </c>
      <c r="BG81" s="665">
        <v>0</v>
      </c>
      <c r="BH81" s="665">
        <v>0</v>
      </c>
      <c r="BI81" s="665">
        <v>0</v>
      </c>
      <c r="BJ81" s="665">
        <v>0</v>
      </c>
      <c r="BK81" s="665">
        <v>0</v>
      </c>
      <c r="BL81" s="665">
        <v>0</v>
      </c>
      <c r="BM81" s="665">
        <v>0</v>
      </c>
      <c r="BN81" s="665">
        <v>0</v>
      </c>
      <c r="BO81" s="665">
        <v>0</v>
      </c>
      <c r="BP81" s="665">
        <v>0</v>
      </c>
      <c r="BQ81" s="665">
        <v>0</v>
      </c>
      <c r="BR81" s="665">
        <v>0</v>
      </c>
      <c r="BS81" s="666">
        <v>0</v>
      </c>
      <c r="BT81" s="667">
        <v>0</v>
      </c>
      <c r="BU81" s="649">
        <f t="shared" si="3"/>
        <v>0</v>
      </c>
    </row>
    <row r="82" spans="2:73" x14ac:dyDescent="0.2">
      <c r="B82" s="650">
        <v>72</v>
      </c>
      <c r="C82" s="630" t="s">
        <v>1696</v>
      </c>
      <c r="D82" s="630" t="s">
        <v>806</v>
      </c>
      <c r="E82" s="630" t="s">
        <v>1697</v>
      </c>
      <c r="F82" s="651">
        <v>111247</v>
      </c>
      <c r="G82" s="652">
        <v>43005</v>
      </c>
      <c r="H82" s="652" t="s">
        <v>535</v>
      </c>
      <c r="I82" s="652" t="s">
        <v>535</v>
      </c>
      <c r="J82" s="653">
        <v>27</v>
      </c>
      <c r="K82" s="654" t="s">
        <v>535</v>
      </c>
      <c r="L82" s="655" t="s">
        <v>535</v>
      </c>
      <c r="M82" s="656">
        <v>0</v>
      </c>
      <c r="N82" s="657">
        <v>888</v>
      </c>
      <c r="O82" s="658">
        <v>888</v>
      </c>
      <c r="P82" s="658">
        <v>0</v>
      </c>
      <c r="Q82" s="658">
        <v>0</v>
      </c>
      <c r="R82" s="658">
        <v>0</v>
      </c>
      <c r="S82" s="658">
        <v>0</v>
      </c>
      <c r="T82" s="659">
        <v>0</v>
      </c>
      <c r="U82" s="658">
        <v>0</v>
      </c>
      <c r="V82" s="658">
        <v>0</v>
      </c>
      <c r="W82" s="658">
        <v>0</v>
      </c>
      <c r="X82" s="658">
        <v>0</v>
      </c>
      <c r="Y82" s="660">
        <v>0</v>
      </c>
      <c r="Z82" s="657">
        <v>0</v>
      </c>
      <c r="AA82" s="658">
        <v>0</v>
      </c>
      <c r="AB82" s="658">
        <v>0</v>
      </c>
      <c r="AC82" s="658">
        <v>0</v>
      </c>
      <c r="AD82" s="658">
        <v>0</v>
      </c>
      <c r="AE82" s="658">
        <v>0</v>
      </c>
      <c r="AF82" s="658">
        <v>0</v>
      </c>
      <c r="AG82" s="658">
        <v>0</v>
      </c>
      <c r="AH82" s="658">
        <v>0</v>
      </c>
      <c r="AI82" s="658">
        <v>0</v>
      </c>
      <c r="AJ82" s="658">
        <v>32.888888888888879</v>
      </c>
      <c r="AK82" s="661">
        <v>0</v>
      </c>
      <c r="AL82" s="661">
        <v>0</v>
      </c>
      <c r="AM82" s="662">
        <v>0</v>
      </c>
      <c r="AN82" s="663">
        <v>888</v>
      </c>
      <c r="AO82" s="658">
        <v>888</v>
      </c>
      <c r="AP82" s="658">
        <v>0</v>
      </c>
      <c r="AQ82" s="658">
        <v>0</v>
      </c>
      <c r="AR82" s="658">
        <v>0</v>
      </c>
      <c r="AS82" s="658">
        <v>0</v>
      </c>
      <c r="AT82" s="659">
        <v>0</v>
      </c>
      <c r="AU82" s="658">
        <v>0</v>
      </c>
      <c r="AV82" s="658">
        <v>0</v>
      </c>
      <c r="AW82" s="658">
        <v>0</v>
      </c>
      <c r="AX82" s="658">
        <v>0</v>
      </c>
      <c r="AY82" s="660">
        <v>0</v>
      </c>
      <c r="AZ82" s="644" t="s">
        <v>806</v>
      </c>
      <c r="BA82" s="664">
        <v>0</v>
      </c>
      <c r="BB82" s="665">
        <v>0</v>
      </c>
      <c r="BC82" s="665">
        <v>0</v>
      </c>
      <c r="BD82" s="665">
        <v>0</v>
      </c>
      <c r="BE82" s="665">
        <v>0</v>
      </c>
      <c r="BF82" s="665">
        <v>0</v>
      </c>
      <c r="BG82" s="665">
        <v>0</v>
      </c>
      <c r="BH82" s="665">
        <v>0</v>
      </c>
      <c r="BI82" s="665">
        <v>0</v>
      </c>
      <c r="BJ82" s="665">
        <v>0</v>
      </c>
      <c r="BK82" s="665">
        <v>0</v>
      </c>
      <c r="BL82" s="665">
        <v>0</v>
      </c>
      <c r="BM82" s="665">
        <v>0</v>
      </c>
      <c r="BN82" s="665">
        <v>0</v>
      </c>
      <c r="BO82" s="665">
        <v>0</v>
      </c>
      <c r="BP82" s="665">
        <v>0</v>
      </c>
      <c r="BQ82" s="665">
        <v>0</v>
      </c>
      <c r="BR82" s="665">
        <v>0</v>
      </c>
      <c r="BS82" s="666">
        <v>0</v>
      </c>
      <c r="BT82" s="667">
        <v>0</v>
      </c>
      <c r="BU82" s="649">
        <f t="shared" si="3"/>
        <v>0</v>
      </c>
    </row>
    <row r="83" spans="2:73" x14ac:dyDescent="0.2">
      <c r="B83" s="629">
        <v>73</v>
      </c>
      <c r="C83" s="630" t="s">
        <v>1698</v>
      </c>
      <c r="D83" s="630" t="s">
        <v>803</v>
      </c>
      <c r="E83" s="630" t="s">
        <v>1632</v>
      </c>
      <c r="F83" s="651">
        <v>111248</v>
      </c>
      <c r="G83" s="652">
        <v>43005</v>
      </c>
      <c r="H83" s="652" t="s">
        <v>535</v>
      </c>
      <c r="I83" s="652" t="s">
        <v>535</v>
      </c>
      <c r="J83" s="653">
        <v>50</v>
      </c>
      <c r="K83" s="654" t="s">
        <v>535</v>
      </c>
      <c r="L83" s="655" t="s">
        <v>535</v>
      </c>
      <c r="M83" s="656">
        <v>0</v>
      </c>
      <c r="N83" s="657">
        <v>2010</v>
      </c>
      <c r="O83" s="658">
        <v>2010</v>
      </c>
      <c r="P83" s="658">
        <v>0</v>
      </c>
      <c r="Q83" s="658">
        <v>0</v>
      </c>
      <c r="R83" s="658">
        <v>0</v>
      </c>
      <c r="S83" s="658">
        <v>0</v>
      </c>
      <c r="T83" s="659">
        <v>0</v>
      </c>
      <c r="U83" s="658">
        <v>0</v>
      </c>
      <c r="V83" s="658">
        <v>0</v>
      </c>
      <c r="W83" s="658">
        <v>0</v>
      </c>
      <c r="X83" s="658">
        <v>0</v>
      </c>
      <c r="Y83" s="660">
        <v>0</v>
      </c>
      <c r="Z83" s="657">
        <v>0</v>
      </c>
      <c r="AA83" s="658">
        <v>0</v>
      </c>
      <c r="AB83" s="658">
        <v>0</v>
      </c>
      <c r="AC83" s="658">
        <v>0</v>
      </c>
      <c r="AD83" s="658">
        <v>0</v>
      </c>
      <c r="AE83" s="658">
        <v>0</v>
      </c>
      <c r="AF83" s="658">
        <v>0</v>
      </c>
      <c r="AG83" s="658">
        <v>0</v>
      </c>
      <c r="AH83" s="658">
        <v>0</v>
      </c>
      <c r="AI83" s="658">
        <v>0</v>
      </c>
      <c r="AJ83" s="658">
        <v>40.199999999999996</v>
      </c>
      <c r="AK83" s="661">
        <v>0</v>
      </c>
      <c r="AL83" s="661">
        <v>0</v>
      </c>
      <c r="AM83" s="662">
        <v>0</v>
      </c>
      <c r="AN83" s="663">
        <v>2010</v>
      </c>
      <c r="AO83" s="658">
        <v>2010</v>
      </c>
      <c r="AP83" s="658">
        <v>0</v>
      </c>
      <c r="AQ83" s="658">
        <v>0</v>
      </c>
      <c r="AR83" s="658">
        <v>0</v>
      </c>
      <c r="AS83" s="658">
        <v>0</v>
      </c>
      <c r="AT83" s="659">
        <v>0</v>
      </c>
      <c r="AU83" s="658">
        <v>0</v>
      </c>
      <c r="AV83" s="658">
        <v>0</v>
      </c>
      <c r="AW83" s="658">
        <v>0</v>
      </c>
      <c r="AX83" s="658">
        <v>0</v>
      </c>
      <c r="AY83" s="660">
        <v>0</v>
      </c>
      <c r="AZ83" s="644" t="s">
        <v>803</v>
      </c>
      <c r="BA83" s="664">
        <v>0</v>
      </c>
      <c r="BB83" s="665">
        <v>0</v>
      </c>
      <c r="BC83" s="665">
        <v>0</v>
      </c>
      <c r="BD83" s="665">
        <v>0</v>
      </c>
      <c r="BE83" s="665">
        <v>0</v>
      </c>
      <c r="BF83" s="665">
        <v>0</v>
      </c>
      <c r="BG83" s="665">
        <v>0</v>
      </c>
      <c r="BH83" s="665">
        <v>0</v>
      </c>
      <c r="BI83" s="665">
        <v>0</v>
      </c>
      <c r="BJ83" s="665">
        <v>0</v>
      </c>
      <c r="BK83" s="665">
        <v>0</v>
      </c>
      <c r="BL83" s="665">
        <v>0</v>
      </c>
      <c r="BM83" s="665">
        <v>0</v>
      </c>
      <c r="BN83" s="665">
        <v>0</v>
      </c>
      <c r="BO83" s="665">
        <v>0</v>
      </c>
      <c r="BP83" s="665">
        <v>0</v>
      </c>
      <c r="BQ83" s="665">
        <v>0</v>
      </c>
      <c r="BR83" s="665">
        <v>0</v>
      </c>
      <c r="BS83" s="666">
        <v>0</v>
      </c>
      <c r="BT83" s="667">
        <v>0</v>
      </c>
      <c r="BU83" s="649">
        <f t="shared" si="3"/>
        <v>0</v>
      </c>
    </row>
    <row r="84" spans="2:73" x14ac:dyDescent="0.2">
      <c r="B84" s="650">
        <v>74</v>
      </c>
      <c r="C84" s="630" t="s">
        <v>1699</v>
      </c>
      <c r="D84" s="630" t="s">
        <v>803</v>
      </c>
      <c r="E84" s="630" t="s">
        <v>1632</v>
      </c>
      <c r="F84" s="651">
        <v>111249</v>
      </c>
      <c r="G84" s="652">
        <v>43005</v>
      </c>
      <c r="H84" s="652" t="s">
        <v>535</v>
      </c>
      <c r="I84" s="652" t="s">
        <v>535</v>
      </c>
      <c r="J84" s="653">
        <v>50</v>
      </c>
      <c r="K84" s="654" t="s">
        <v>535</v>
      </c>
      <c r="L84" s="655" t="s">
        <v>535</v>
      </c>
      <c r="M84" s="656">
        <v>0</v>
      </c>
      <c r="N84" s="657">
        <v>2078</v>
      </c>
      <c r="O84" s="658">
        <v>2078</v>
      </c>
      <c r="P84" s="658">
        <v>0</v>
      </c>
      <c r="Q84" s="658">
        <v>0</v>
      </c>
      <c r="R84" s="658">
        <v>0</v>
      </c>
      <c r="S84" s="658">
        <v>0</v>
      </c>
      <c r="T84" s="659">
        <v>0</v>
      </c>
      <c r="U84" s="658">
        <v>0</v>
      </c>
      <c r="V84" s="658">
        <v>0</v>
      </c>
      <c r="W84" s="658">
        <v>0</v>
      </c>
      <c r="X84" s="658">
        <v>0</v>
      </c>
      <c r="Y84" s="660">
        <v>0</v>
      </c>
      <c r="Z84" s="657">
        <v>0</v>
      </c>
      <c r="AA84" s="658">
        <v>0</v>
      </c>
      <c r="AB84" s="658">
        <v>0</v>
      </c>
      <c r="AC84" s="658">
        <v>0</v>
      </c>
      <c r="AD84" s="658">
        <v>0</v>
      </c>
      <c r="AE84" s="658">
        <v>0</v>
      </c>
      <c r="AF84" s="658">
        <v>0</v>
      </c>
      <c r="AG84" s="658">
        <v>0</v>
      </c>
      <c r="AH84" s="658">
        <v>0</v>
      </c>
      <c r="AI84" s="658">
        <v>0</v>
      </c>
      <c r="AJ84" s="658">
        <v>41.56</v>
      </c>
      <c r="AK84" s="661">
        <v>0</v>
      </c>
      <c r="AL84" s="661">
        <v>0</v>
      </c>
      <c r="AM84" s="662">
        <v>0</v>
      </c>
      <c r="AN84" s="663">
        <v>2078</v>
      </c>
      <c r="AO84" s="658">
        <v>2078</v>
      </c>
      <c r="AP84" s="658">
        <v>0</v>
      </c>
      <c r="AQ84" s="658">
        <v>0</v>
      </c>
      <c r="AR84" s="658">
        <v>0</v>
      </c>
      <c r="AS84" s="658">
        <v>0</v>
      </c>
      <c r="AT84" s="659">
        <v>0</v>
      </c>
      <c r="AU84" s="658">
        <v>0</v>
      </c>
      <c r="AV84" s="658">
        <v>0</v>
      </c>
      <c r="AW84" s="658">
        <v>0</v>
      </c>
      <c r="AX84" s="658">
        <v>0</v>
      </c>
      <c r="AY84" s="660">
        <v>0</v>
      </c>
      <c r="AZ84" s="644" t="s">
        <v>803</v>
      </c>
      <c r="BA84" s="664">
        <v>0</v>
      </c>
      <c r="BB84" s="665">
        <v>0</v>
      </c>
      <c r="BC84" s="665">
        <v>0</v>
      </c>
      <c r="BD84" s="665">
        <v>0</v>
      </c>
      <c r="BE84" s="665">
        <v>0</v>
      </c>
      <c r="BF84" s="665">
        <v>0</v>
      </c>
      <c r="BG84" s="665">
        <v>0</v>
      </c>
      <c r="BH84" s="665">
        <v>0</v>
      </c>
      <c r="BI84" s="665">
        <v>0</v>
      </c>
      <c r="BJ84" s="665">
        <v>0</v>
      </c>
      <c r="BK84" s="665">
        <v>0</v>
      </c>
      <c r="BL84" s="665">
        <v>0</v>
      </c>
      <c r="BM84" s="665">
        <v>0</v>
      </c>
      <c r="BN84" s="665">
        <v>0</v>
      </c>
      <c r="BO84" s="665">
        <v>0</v>
      </c>
      <c r="BP84" s="665">
        <v>0</v>
      </c>
      <c r="BQ84" s="665">
        <v>0</v>
      </c>
      <c r="BR84" s="665">
        <v>0</v>
      </c>
      <c r="BS84" s="666">
        <v>0</v>
      </c>
      <c r="BT84" s="667">
        <v>0</v>
      </c>
      <c r="BU84" s="649">
        <f t="shared" si="3"/>
        <v>0</v>
      </c>
    </row>
    <row r="85" spans="2:73" x14ac:dyDescent="0.2">
      <c r="B85" s="629">
        <v>75</v>
      </c>
      <c r="C85" s="630" t="s">
        <v>1700</v>
      </c>
      <c r="D85" s="630" t="s">
        <v>803</v>
      </c>
      <c r="E85" s="630" t="s">
        <v>1632</v>
      </c>
      <c r="F85" s="651">
        <v>111250</v>
      </c>
      <c r="G85" s="652">
        <v>43005</v>
      </c>
      <c r="H85" s="652" t="s">
        <v>535</v>
      </c>
      <c r="I85" s="652" t="s">
        <v>535</v>
      </c>
      <c r="J85" s="653">
        <v>50</v>
      </c>
      <c r="K85" s="654" t="s">
        <v>535</v>
      </c>
      <c r="L85" s="655" t="s">
        <v>535</v>
      </c>
      <c r="M85" s="656">
        <v>0</v>
      </c>
      <c r="N85" s="657">
        <v>1653</v>
      </c>
      <c r="O85" s="658">
        <v>1653</v>
      </c>
      <c r="P85" s="658">
        <v>0</v>
      </c>
      <c r="Q85" s="658">
        <v>0</v>
      </c>
      <c r="R85" s="658">
        <v>0</v>
      </c>
      <c r="S85" s="658">
        <v>0</v>
      </c>
      <c r="T85" s="659">
        <v>0</v>
      </c>
      <c r="U85" s="658">
        <v>0</v>
      </c>
      <c r="V85" s="658">
        <v>0</v>
      </c>
      <c r="W85" s="658">
        <v>0</v>
      </c>
      <c r="X85" s="658">
        <v>0</v>
      </c>
      <c r="Y85" s="660">
        <v>0</v>
      </c>
      <c r="Z85" s="657">
        <v>0</v>
      </c>
      <c r="AA85" s="658">
        <v>0</v>
      </c>
      <c r="AB85" s="658">
        <v>0</v>
      </c>
      <c r="AC85" s="658">
        <v>0</v>
      </c>
      <c r="AD85" s="658">
        <v>0</v>
      </c>
      <c r="AE85" s="658">
        <v>0</v>
      </c>
      <c r="AF85" s="658">
        <v>0</v>
      </c>
      <c r="AG85" s="658">
        <v>0</v>
      </c>
      <c r="AH85" s="658">
        <v>0</v>
      </c>
      <c r="AI85" s="658">
        <v>0</v>
      </c>
      <c r="AJ85" s="658">
        <v>33.06</v>
      </c>
      <c r="AK85" s="661">
        <v>0</v>
      </c>
      <c r="AL85" s="661">
        <v>0</v>
      </c>
      <c r="AM85" s="662">
        <v>0</v>
      </c>
      <c r="AN85" s="663">
        <v>1653</v>
      </c>
      <c r="AO85" s="658">
        <v>1653</v>
      </c>
      <c r="AP85" s="658">
        <v>0</v>
      </c>
      <c r="AQ85" s="658">
        <v>0</v>
      </c>
      <c r="AR85" s="658">
        <v>0</v>
      </c>
      <c r="AS85" s="658">
        <v>0</v>
      </c>
      <c r="AT85" s="659">
        <v>0</v>
      </c>
      <c r="AU85" s="658">
        <v>0</v>
      </c>
      <c r="AV85" s="658">
        <v>0</v>
      </c>
      <c r="AW85" s="658">
        <v>0</v>
      </c>
      <c r="AX85" s="658">
        <v>0</v>
      </c>
      <c r="AY85" s="660">
        <v>0</v>
      </c>
      <c r="AZ85" s="644" t="s">
        <v>803</v>
      </c>
      <c r="BA85" s="664">
        <v>0</v>
      </c>
      <c r="BB85" s="665">
        <v>0</v>
      </c>
      <c r="BC85" s="665">
        <v>0</v>
      </c>
      <c r="BD85" s="665">
        <v>0</v>
      </c>
      <c r="BE85" s="665">
        <v>0</v>
      </c>
      <c r="BF85" s="665">
        <v>0</v>
      </c>
      <c r="BG85" s="665">
        <v>0</v>
      </c>
      <c r="BH85" s="665">
        <v>0</v>
      </c>
      <c r="BI85" s="665">
        <v>0</v>
      </c>
      <c r="BJ85" s="665">
        <v>0</v>
      </c>
      <c r="BK85" s="665">
        <v>0</v>
      </c>
      <c r="BL85" s="665">
        <v>0</v>
      </c>
      <c r="BM85" s="665">
        <v>0</v>
      </c>
      <c r="BN85" s="665">
        <v>0</v>
      </c>
      <c r="BO85" s="665">
        <v>0</v>
      </c>
      <c r="BP85" s="665">
        <v>0</v>
      </c>
      <c r="BQ85" s="665">
        <v>0</v>
      </c>
      <c r="BR85" s="665">
        <v>0</v>
      </c>
      <c r="BS85" s="666">
        <v>0</v>
      </c>
      <c r="BT85" s="667">
        <v>0</v>
      </c>
      <c r="BU85" s="649">
        <f t="shared" si="3"/>
        <v>0</v>
      </c>
    </row>
    <row r="86" spans="2:73" x14ac:dyDescent="0.2">
      <c r="B86" s="650">
        <v>76</v>
      </c>
      <c r="C86" s="630" t="s">
        <v>1701</v>
      </c>
      <c r="D86" s="630" t="s">
        <v>1625</v>
      </c>
      <c r="E86" s="630" t="s">
        <v>1626</v>
      </c>
      <c r="F86" s="651" t="s">
        <v>1702</v>
      </c>
      <c r="G86" s="652">
        <v>40148</v>
      </c>
      <c r="H86" s="652" t="s">
        <v>535</v>
      </c>
      <c r="I86" s="652" t="s">
        <v>535</v>
      </c>
      <c r="J86" s="653">
        <v>4</v>
      </c>
      <c r="K86" s="654" t="b">
        <v>1</v>
      </c>
      <c r="L86" s="655" t="s">
        <v>535</v>
      </c>
      <c r="M86" s="656">
        <v>0</v>
      </c>
      <c r="N86" s="657">
        <v>3893.07</v>
      </c>
      <c r="O86" s="658">
        <v>0</v>
      </c>
      <c r="P86" s="658">
        <v>0</v>
      </c>
      <c r="Q86" s="658">
        <v>0</v>
      </c>
      <c r="R86" s="658">
        <v>0</v>
      </c>
      <c r="S86" s="658">
        <v>0</v>
      </c>
      <c r="T86" s="659">
        <v>3893.07</v>
      </c>
      <c r="U86" s="658">
        <v>0</v>
      </c>
      <c r="V86" s="658">
        <v>0</v>
      </c>
      <c r="W86" s="658">
        <v>3893.07</v>
      </c>
      <c r="X86" s="658">
        <v>3893.07</v>
      </c>
      <c r="Y86" s="660">
        <v>0</v>
      </c>
      <c r="Z86" s="657">
        <v>0</v>
      </c>
      <c r="AA86" s="658">
        <v>0</v>
      </c>
      <c r="AB86" s="658">
        <v>0</v>
      </c>
      <c r="AC86" s="658">
        <v>0</v>
      </c>
      <c r="AD86" s="658">
        <v>0</v>
      </c>
      <c r="AE86" s="658">
        <v>0</v>
      </c>
      <c r="AF86" s="658">
        <v>0</v>
      </c>
      <c r="AG86" s="658">
        <v>3893.07</v>
      </c>
      <c r="AH86" s="658">
        <v>0</v>
      </c>
      <c r="AI86" s="658">
        <v>0</v>
      </c>
      <c r="AJ86" s="658">
        <v>0</v>
      </c>
      <c r="AK86" s="661">
        <v>-3893.07</v>
      </c>
      <c r="AL86" s="661">
        <v>-3893.07</v>
      </c>
      <c r="AM86" s="662">
        <v>0</v>
      </c>
      <c r="AN86" s="663">
        <v>3893.07</v>
      </c>
      <c r="AO86" s="658">
        <v>0</v>
      </c>
      <c r="AP86" s="658">
        <v>0</v>
      </c>
      <c r="AQ86" s="658">
        <v>0</v>
      </c>
      <c r="AR86" s="658">
        <v>0</v>
      </c>
      <c r="AS86" s="658">
        <v>0</v>
      </c>
      <c r="AT86" s="659">
        <v>3893.07</v>
      </c>
      <c r="AU86" s="658">
        <v>3893.07</v>
      </c>
      <c r="AV86" s="658">
        <v>0</v>
      </c>
      <c r="AW86" s="658">
        <v>0</v>
      </c>
      <c r="AX86" s="658">
        <v>0</v>
      </c>
      <c r="AY86" s="660">
        <v>0</v>
      </c>
      <c r="AZ86" s="644" t="s">
        <v>1625</v>
      </c>
      <c r="BA86" s="664">
        <v>0</v>
      </c>
      <c r="BB86" s="665">
        <v>0</v>
      </c>
      <c r="BC86" s="665">
        <v>0</v>
      </c>
      <c r="BD86" s="665">
        <v>0</v>
      </c>
      <c r="BE86" s="665">
        <v>0</v>
      </c>
      <c r="BF86" s="665">
        <v>0</v>
      </c>
      <c r="BG86" s="665">
        <v>0</v>
      </c>
      <c r="BH86" s="665">
        <v>0</v>
      </c>
      <c r="BI86" s="665">
        <v>0</v>
      </c>
      <c r="BJ86" s="665">
        <v>0</v>
      </c>
      <c r="BK86" s="665">
        <v>0</v>
      </c>
      <c r="BL86" s="665">
        <v>0</v>
      </c>
      <c r="BM86" s="665">
        <v>0</v>
      </c>
      <c r="BN86" s="665">
        <v>0</v>
      </c>
      <c r="BO86" s="665">
        <v>0</v>
      </c>
      <c r="BP86" s="665">
        <v>0</v>
      </c>
      <c r="BQ86" s="665">
        <v>0</v>
      </c>
      <c r="BR86" s="665">
        <v>0</v>
      </c>
      <c r="BS86" s="666">
        <v>0</v>
      </c>
      <c r="BT86" s="667">
        <v>0</v>
      </c>
      <c r="BU86" s="649">
        <f t="shared" si="3"/>
        <v>0</v>
      </c>
    </row>
    <row r="87" spans="2:73" x14ac:dyDescent="0.2">
      <c r="B87" s="629">
        <v>77</v>
      </c>
      <c r="C87" s="630" t="s">
        <v>1703</v>
      </c>
      <c r="D87" s="630" t="s">
        <v>788</v>
      </c>
      <c r="E87" s="630" t="s">
        <v>1704</v>
      </c>
      <c r="F87" s="651" t="s">
        <v>1705</v>
      </c>
      <c r="G87" s="652">
        <v>40148</v>
      </c>
      <c r="H87" s="652" t="s">
        <v>535</v>
      </c>
      <c r="I87" s="652" t="s">
        <v>535</v>
      </c>
      <c r="J87" s="653">
        <v>40</v>
      </c>
      <c r="K87" s="654" t="s">
        <v>535</v>
      </c>
      <c r="L87" s="655" t="s">
        <v>535</v>
      </c>
      <c r="M87" s="656" t="s">
        <v>1694</v>
      </c>
      <c r="N87" s="657">
        <v>137686.79999999999</v>
      </c>
      <c r="O87" s="658">
        <v>0</v>
      </c>
      <c r="P87" s="658">
        <v>0</v>
      </c>
      <c r="Q87" s="658">
        <v>0</v>
      </c>
      <c r="R87" s="658">
        <v>0</v>
      </c>
      <c r="S87" s="658">
        <v>0</v>
      </c>
      <c r="T87" s="659">
        <v>137686.79999999999</v>
      </c>
      <c r="U87" s="658">
        <v>137686.79999999999</v>
      </c>
      <c r="V87" s="658">
        <v>0</v>
      </c>
      <c r="W87" s="658">
        <v>0</v>
      </c>
      <c r="X87" s="658">
        <v>0</v>
      </c>
      <c r="Y87" s="660">
        <v>0</v>
      </c>
      <c r="Z87" s="657">
        <v>0</v>
      </c>
      <c r="AA87" s="658">
        <v>0</v>
      </c>
      <c r="AB87" s="658">
        <v>0</v>
      </c>
      <c r="AC87" s="658">
        <v>0</v>
      </c>
      <c r="AD87" s="658">
        <v>0</v>
      </c>
      <c r="AE87" s="658">
        <v>0</v>
      </c>
      <c r="AF87" s="658">
        <v>0</v>
      </c>
      <c r="AG87" s="658">
        <v>0</v>
      </c>
      <c r="AH87" s="658">
        <v>0</v>
      </c>
      <c r="AI87" s="658">
        <v>0</v>
      </c>
      <c r="AJ87" s="658">
        <v>3442.1699999999996</v>
      </c>
      <c r="AK87" s="661">
        <v>0</v>
      </c>
      <c r="AL87" s="661">
        <v>0</v>
      </c>
      <c r="AM87" s="662">
        <v>0</v>
      </c>
      <c r="AN87" s="663">
        <v>137686.79999999999</v>
      </c>
      <c r="AO87" s="658">
        <v>0</v>
      </c>
      <c r="AP87" s="658">
        <v>0</v>
      </c>
      <c r="AQ87" s="658">
        <v>0</v>
      </c>
      <c r="AR87" s="658">
        <v>0</v>
      </c>
      <c r="AS87" s="658">
        <v>0</v>
      </c>
      <c r="AT87" s="659">
        <v>137686.79999999999</v>
      </c>
      <c r="AU87" s="658">
        <v>137686.79999999999</v>
      </c>
      <c r="AV87" s="658">
        <v>0</v>
      </c>
      <c r="AW87" s="658">
        <v>0</v>
      </c>
      <c r="AX87" s="658">
        <v>0</v>
      </c>
      <c r="AY87" s="660">
        <v>0</v>
      </c>
      <c r="AZ87" s="644" t="s">
        <v>788</v>
      </c>
      <c r="BA87" s="664">
        <v>0</v>
      </c>
      <c r="BB87" s="665">
        <v>0</v>
      </c>
      <c r="BC87" s="665">
        <v>0</v>
      </c>
      <c r="BD87" s="665">
        <v>0</v>
      </c>
      <c r="BE87" s="665">
        <v>0</v>
      </c>
      <c r="BF87" s="665">
        <v>0</v>
      </c>
      <c r="BG87" s="665">
        <v>0</v>
      </c>
      <c r="BH87" s="665">
        <v>0</v>
      </c>
      <c r="BI87" s="665">
        <v>0</v>
      </c>
      <c r="BJ87" s="665">
        <v>0</v>
      </c>
      <c r="BK87" s="665">
        <v>0</v>
      </c>
      <c r="BL87" s="665">
        <v>0</v>
      </c>
      <c r="BM87" s="665">
        <v>0</v>
      </c>
      <c r="BN87" s="665">
        <v>0</v>
      </c>
      <c r="BO87" s="665">
        <v>0</v>
      </c>
      <c r="BP87" s="665">
        <v>0</v>
      </c>
      <c r="BQ87" s="665">
        <v>0</v>
      </c>
      <c r="BR87" s="665">
        <v>0</v>
      </c>
      <c r="BS87" s="666">
        <v>0</v>
      </c>
      <c r="BT87" s="667">
        <v>0</v>
      </c>
      <c r="BU87" s="649">
        <f t="shared" si="3"/>
        <v>0</v>
      </c>
    </row>
    <row r="88" spans="2:73" x14ac:dyDescent="0.2">
      <c r="B88" s="650">
        <v>78</v>
      </c>
      <c r="C88" s="630" t="s">
        <v>1706</v>
      </c>
      <c r="D88" s="630" t="s">
        <v>788</v>
      </c>
      <c r="E88" s="630" t="s">
        <v>1707</v>
      </c>
      <c r="F88" s="651" t="s">
        <v>1708</v>
      </c>
      <c r="G88" s="652">
        <v>40298</v>
      </c>
      <c r="H88" s="652" t="s">
        <v>535</v>
      </c>
      <c r="I88" s="652" t="s">
        <v>535</v>
      </c>
      <c r="J88" s="653">
        <v>50</v>
      </c>
      <c r="K88" s="654" t="s">
        <v>535</v>
      </c>
      <c r="L88" s="655" t="s">
        <v>535</v>
      </c>
      <c r="M88" s="656" t="s">
        <v>1694</v>
      </c>
      <c r="N88" s="657">
        <v>297743.86</v>
      </c>
      <c r="O88" s="658">
        <v>0</v>
      </c>
      <c r="P88" s="658">
        <v>0</v>
      </c>
      <c r="Q88" s="658">
        <v>0</v>
      </c>
      <c r="R88" s="658">
        <v>0</v>
      </c>
      <c r="S88" s="658">
        <v>0</v>
      </c>
      <c r="T88" s="659">
        <v>297743.86</v>
      </c>
      <c r="U88" s="658">
        <v>297743.86</v>
      </c>
      <c r="V88" s="658">
        <v>0</v>
      </c>
      <c r="W88" s="658">
        <v>0</v>
      </c>
      <c r="X88" s="658">
        <v>0</v>
      </c>
      <c r="Y88" s="660">
        <v>0</v>
      </c>
      <c r="Z88" s="657">
        <v>0</v>
      </c>
      <c r="AA88" s="658">
        <v>0</v>
      </c>
      <c r="AB88" s="658">
        <v>0</v>
      </c>
      <c r="AC88" s="658">
        <v>0</v>
      </c>
      <c r="AD88" s="658">
        <v>0</v>
      </c>
      <c r="AE88" s="658">
        <v>0</v>
      </c>
      <c r="AF88" s="658">
        <v>0</v>
      </c>
      <c r="AG88" s="658">
        <v>0</v>
      </c>
      <c r="AH88" s="658">
        <v>0</v>
      </c>
      <c r="AI88" s="658">
        <v>0</v>
      </c>
      <c r="AJ88" s="658">
        <v>5954.8772000000008</v>
      </c>
      <c r="AK88" s="661">
        <v>0</v>
      </c>
      <c r="AL88" s="661">
        <v>0</v>
      </c>
      <c r="AM88" s="662">
        <v>0</v>
      </c>
      <c r="AN88" s="663">
        <v>297743.86</v>
      </c>
      <c r="AO88" s="658">
        <v>0</v>
      </c>
      <c r="AP88" s="658">
        <v>0</v>
      </c>
      <c r="AQ88" s="658">
        <v>0</v>
      </c>
      <c r="AR88" s="658">
        <v>0</v>
      </c>
      <c r="AS88" s="658">
        <v>0</v>
      </c>
      <c r="AT88" s="659">
        <v>297743.86</v>
      </c>
      <c r="AU88" s="658">
        <v>297743.86</v>
      </c>
      <c r="AV88" s="658">
        <v>0</v>
      </c>
      <c r="AW88" s="658">
        <v>0</v>
      </c>
      <c r="AX88" s="658">
        <v>0</v>
      </c>
      <c r="AY88" s="660">
        <v>0</v>
      </c>
      <c r="AZ88" s="644" t="s">
        <v>788</v>
      </c>
      <c r="BA88" s="664">
        <v>0</v>
      </c>
      <c r="BB88" s="665">
        <v>0</v>
      </c>
      <c r="BC88" s="665">
        <v>0</v>
      </c>
      <c r="BD88" s="665">
        <v>0</v>
      </c>
      <c r="BE88" s="665">
        <v>0</v>
      </c>
      <c r="BF88" s="665">
        <v>0</v>
      </c>
      <c r="BG88" s="665">
        <v>0</v>
      </c>
      <c r="BH88" s="665">
        <v>0</v>
      </c>
      <c r="BI88" s="665">
        <v>0</v>
      </c>
      <c r="BJ88" s="665">
        <v>0</v>
      </c>
      <c r="BK88" s="665">
        <v>0</v>
      </c>
      <c r="BL88" s="665">
        <v>0</v>
      </c>
      <c r="BM88" s="665">
        <v>0</v>
      </c>
      <c r="BN88" s="665">
        <v>0</v>
      </c>
      <c r="BO88" s="665">
        <v>0</v>
      </c>
      <c r="BP88" s="665">
        <v>0</v>
      </c>
      <c r="BQ88" s="665">
        <v>0</v>
      </c>
      <c r="BR88" s="665">
        <v>0</v>
      </c>
      <c r="BS88" s="666">
        <v>0</v>
      </c>
      <c r="BT88" s="667">
        <v>0</v>
      </c>
      <c r="BU88" s="649">
        <f t="shared" si="3"/>
        <v>0</v>
      </c>
    </row>
    <row r="89" spans="2:73" x14ac:dyDescent="0.2">
      <c r="B89" s="629">
        <v>79</v>
      </c>
      <c r="C89" s="630" t="s">
        <v>1709</v>
      </c>
      <c r="D89" s="630" t="s">
        <v>806</v>
      </c>
      <c r="E89" s="630" t="s">
        <v>1632</v>
      </c>
      <c r="F89" s="651" t="s">
        <v>1710</v>
      </c>
      <c r="G89" s="652">
        <v>40617</v>
      </c>
      <c r="H89" s="652" t="s">
        <v>535</v>
      </c>
      <c r="I89" s="652" t="s">
        <v>535</v>
      </c>
      <c r="J89" s="653">
        <v>8</v>
      </c>
      <c r="K89" s="654" t="s">
        <v>535</v>
      </c>
      <c r="L89" s="655" t="s">
        <v>535</v>
      </c>
      <c r="M89" s="656">
        <v>0</v>
      </c>
      <c r="N89" s="657">
        <v>0.28999999999999998</v>
      </c>
      <c r="O89" s="658">
        <v>0</v>
      </c>
      <c r="P89" s="658">
        <v>0</v>
      </c>
      <c r="Q89" s="658">
        <v>0</v>
      </c>
      <c r="R89" s="658">
        <v>0</v>
      </c>
      <c r="S89" s="658">
        <v>0</v>
      </c>
      <c r="T89" s="659">
        <v>0.28999999999999998</v>
      </c>
      <c r="U89" s="658">
        <v>0</v>
      </c>
      <c r="V89" s="658">
        <v>0</v>
      </c>
      <c r="W89" s="658">
        <v>0.28999999999999998</v>
      </c>
      <c r="X89" s="658">
        <v>0.28999999999999998</v>
      </c>
      <c r="Y89" s="660">
        <v>0</v>
      </c>
      <c r="Z89" s="657">
        <v>0</v>
      </c>
      <c r="AA89" s="658">
        <v>0</v>
      </c>
      <c r="AB89" s="658">
        <v>0</v>
      </c>
      <c r="AC89" s="658">
        <v>0</v>
      </c>
      <c r="AD89" s="658">
        <v>0</v>
      </c>
      <c r="AE89" s="658">
        <v>0</v>
      </c>
      <c r="AF89" s="658">
        <v>0</v>
      </c>
      <c r="AG89" s="658">
        <v>0</v>
      </c>
      <c r="AH89" s="658">
        <v>0</v>
      </c>
      <c r="AI89" s="658">
        <v>0</v>
      </c>
      <c r="AJ89" s="658">
        <v>0</v>
      </c>
      <c r="AK89" s="661">
        <v>0</v>
      </c>
      <c r="AL89" s="661">
        <v>0</v>
      </c>
      <c r="AM89" s="662">
        <v>0</v>
      </c>
      <c r="AN89" s="663">
        <v>0.28999999999999998</v>
      </c>
      <c r="AO89" s="658">
        <v>0</v>
      </c>
      <c r="AP89" s="658">
        <v>0</v>
      </c>
      <c r="AQ89" s="658">
        <v>0</v>
      </c>
      <c r="AR89" s="658">
        <v>0</v>
      </c>
      <c r="AS89" s="658">
        <v>0</v>
      </c>
      <c r="AT89" s="659">
        <v>0.28999999999999998</v>
      </c>
      <c r="AU89" s="658">
        <v>0</v>
      </c>
      <c r="AV89" s="658">
        <v>0</v>
      </c>
      <c r="AW89" s="658">
        <v>0.28999999999999998</v>
      </c>
      <c r="AX89" s="658">
        <v>0.28999999999999998</v>
      </c>
      <c r="AY89" s="660">
        <v>0</v>
      </c>
      <c r="AZ89" s="644" t="s">
        <v>806</v>
      </c>
      <c r="BA89" s="664">
        <v>0</v>
      </c>
      <c r="BB89" s="665">
        <v>0</v>
      </c>
      <c r="BC89" s="665">
        <v>0</v>
      </c>
      <c r="BD89" s="665">
        <v>0</v>
      </c>
      <c r="BE89" s="665">
        <v>0</v>
      </c>
      <c r="BF89" s="665">
        <v>0</v>
      </c>
      <c r="BG89" s="665">
        <v>0</v>
      </c>
      <c r="BH89" s="665">
        <v>0</v>
      </c>
      <c r="BI89" s="665">
        <v>0</v>
      </c>
      <c r="BJ89" s="665">
        <v>0</v>
      </c>
      <c r="BK89" s="665">
        <v>0</v>
      </c>
      <c r="BL89" s="665">
        <v>0</v>
      </c>
      <c r="BM89" s="665">
        <v>0</v>
      </c>
      <c r="BN89" s="665">
        <v>0</v>
      </c>
      <c r="BO89" s="665">
        <v>0</v>
      </c>
      <c r="BP89" s="665">
        <v>0</v>
      </c>
      <c r="BQ89" s="665">
        <v>0</v>
      </c>
      <c r="BR89" s="665">
        <v>0</v>
      </c>
      <c r="BS89" s="666">
        <v>0</v>
      </c>
      <c r="BT89" s="667">
        <v>0</v>
      </c>
      <c r="BU89" s="649">
        <f t="shared" si="3"/>
        <v>0</v>
      </c>
    </row>
    <row r="90" spans="2:73" x14ac:dyDescent="0.2">
      <c r="B90" s="650">
        <v>80</v>
      </c>
      <c r="C90" s="630" t="s">
        <v>1711</v>
      </c>
      <c r="D90" s="630" t="s">
        <v>1625</v>
      </c>
      <c r="E90" s="630" t="s">
        <v>1632</v>
      </c>
      <c r="F90" s="651" t="s">
        <v>1712</v>
      </c>
      <c r="G90" s="652">
        <v>41152</v>
      </c>
      <c r="H90" s="652" t="s">
        <v>535</v>
      </c>
      <c r="I90" s="652" t="s">
        <v>535</v>
      </c>
      <c r="J90" s="653">
        <v>50</v>
      </c>
      <c r="K90" s="654" t="b">
        <v>1</v>
      </c>
      <c r="L90" s="655" t="s">
        <v>535</v>
      </c>
      <c r="M90" s="656">
        <v>0</v>
      </c>
      <c r="N90" s="657">
        <v>37548.660000000003</v>
      </c>
      <c r="O90" s="658">
        <v>0</v>
      </c>
      <c r="P90" s="658">
        <v>0</v>
      </c>
      <c r="Q90" s="658">
        <v>0</v>
      </c>
      <c r="R90" s="658">
        <v>0</v>
      </c>
      <c r="S90" s="658">
        <v>0</v>
      </c>
      <c r="T90" s="659">
        <v>37548.660000000003</v>
      </c>
      <c r="U90" s="658">
        <v>0</v>
      </c>
      <c r="V90" s="658">
        <v>0</v>
      </c>
      <c r="W90" s="658">
        <v>37548.660000000003</v>
      </c>
      <c r="X90" s="658">
        <v>9262.002800000002</v>
      </c>
      <c r="Y90" s="660">
        <v>28286.657200000001</v>
      </c>
      <c r="Z90" s="657">
        <v>0</v>
      </c>
      <c r="AA90" s="658">
        <v>0</v>
      </c>
      <c r="AB90" s="658">
        <v>0</v>
      </c>
      <c r="AC90" s="658">
        <v>0</v>
      </c>
      <c r="AD90" s="658">
        <v>0</v>
      </c>
      <c r="AE90" s="658">
        <v>0</v>
      </c>
      <c r="AF90" s="658">
        <v>0</v>
      </c>
      <c r="AG90" s="658">
        <v>37548.660000000003</v>
      </c>
      <c r="AH90" s="658">
        <v>0</v>
      </c>
      <c r="AI90" s="658">
        <v>0</v>
      </c>
      <c r="AJ90" s="658">
        <v>750.97320000000013</v>
      </c>
      <c r="AK90" s="661">
        <v>-37548.660000000003</v>
      </c>
      <c r="AL90" s="661">
        <v>-9262.002800000002</v>
      </c>
      <c r="AM90" s="662">
        <v>-28286.657200000001</v>
      </c>
      <c r="AN90" s="663">
        <v>37548.660000000003</v>
      </c>
      <c r="AO90" s="658">
        <v>0</v>
      </c>
      <c r="AP90" s="658">
        <v>0</v>
      </c>
      <c r="AQ90" s="658">
        <v>0</v>
      </c>
      <c r="AR90" s="658">
        <v>0</v>
      </c>
      <c r="AS90" s="658">
        <v>0</v>
      </c>
      <c r="AT90" s="659">
        <v>37548.660000000003</v>
      </c>
      <c r="AU90" s="658">
        <v>37548.660000000003</v>
      </c>
      <c r="AV90" s="658">
        <v>0</v>
      </c>
      <c r="AW90" s="658">
        <v>0</v>
      </c>
      <c r="AX90" s="658">
        <v>0</v>
      </c>
      <c r="AY90" s="660">
        <v>0</v>
      </c>
      <c r="AZ90" s="644" t="s">
        <v>1625</v>
      </c>
      <c r="BA90" s="664">
        <v>0</v>
      </c>
      <c r="BB90" s="665">
        <v>0</v>
      </c>
      <c r="BC90" s="665">
        <v>0</v>
      </c>
      <c r="BD90" s="665">
        <v>0</v>
      </c>
      <c r="BE90" s="665">
        <v>0</v>
      </c>
      <c r="BF90" s="665">
        <v>0</v>
      </c>
      <c r="BG90" s="665">
        <v>0</v>
      </c>
      <c r="BH90" s="665">
        <v>0</v>
      </c>
      <c r="BI90" s="665">
        <v>0</v>
      </c>
      <c r="BJ90" s="665">
        <v>0</v>
      </c>
      <c r="BK90" s="665">
        <v>0</v>
      </c>
      <c r="BL90" s="665">
        <v>0</v>
      </c>
      <c r="BM90" s="665">
        <v>0</v>
      </c>
      <c r="BN90" s="665">
        <v>0</v>
      </c>
      <c r="BO90" s="665">
        <v>0</v>
      </c>
      <c r="BP90" s="665">
        <v>0</v>
      </c>
      <c r="BQ90" s="665">
        <v>0</v>
      </c>
      <c r="BR90" s="665">
        <v>0</v>
      </c>
      <c r="BS90" s="666">
        <v>0</v>
      </c>
      <c r="BT90" s="667">
        <v>0</v>
      </c>
      <c r="BU90" s="649">
        <f t="shared" si="3"/>
        <v>0</v>
      </c>
    </row>
    <row r="91" spans="2:73" x14ac:dyDescent="0.2">
      <c r="B91" s="629">
        <v>81</v>
      </c>
      <c r="C91" s="630" t="s">
        <v>1713</v>
      </c>
      <c r="D91" s="630" t="s">
        <v>792</v>
      </c>
      <c r="E91" s="630" t="s">
        <v>1632</v>
      </c>
      <c r="F91" s="651" t="s">
        <v>1714</v>
      </c>
      <c r="G91" s="652">
        <v>41152</v>
      </c>
      <c r="H91" s="652" t="s">
        <v>535</v>
      </c>
      <c r="I91" s="652" t="s">
        <v>535</v>
      </c>
      <c r="J91" s="653">
        <v>30</v>
      </c>
      <c r="K91" s="654" t="s">
        <v>535</v>
      </c>
      <c r="L91" s="655" t="s">
        <v>535</v>
      </c>
      <c r="M91" s="656" t="s">
        <v>1694</v>
      </c>
      <c r="N91" s="657">
        <v>183912.19</v>
      </c>
      <c r="O91" s="658">
        <v>0</v>
      </c>
      <c r="P91" s="658">
        <v>0</v>
      </c>
      <c r="Q91" s="658">
        <v>0</v>
      </c>
      <c r="R91" s="658">
        <v>0</v>
      </c>
      <c r="S91" s="658">
        <v>0</v>
      </c>
      <c r="T91" s="659">
        <v>183912.19</v>
      </c>
      <c r="U91" s="658">
        <v>183912.19</v>
      </c>
      <c r="V91" s="658">
        <v>0</v>
      </c>
      <c r="W91" s="658">
        <v>0</v>
      </c>
      <c r="X91" s="658">
        <v>0</v>
      </c>
      <c r="Y91" s="660">
        <v>0</v>
      </c>
      <c r="Z91" s="657">
        <v>0</v>
      </c>
      <c r="AA91" s="658">
        <v>0</v>
      </c>
      <c r="AB91" s="658">
        <v>0</v>
      </c>
      <c r="AC91" s="658">
        <v>0</v>
      </c>
      <c r="AD91" s="658">
        <v>0</v>
      </c>
      <c r="AE91" s="658">
        <v>0</v>
      </c>
      <c r="AF91" s="658">
        <v>0</v>
      </c>
      <c r="AG91" s="658">
        <v>0</v>
      </c>
      <c r="AH91" s="658">
        <v>0</v>
      </c>
      <c r="AI91" s="658">
        <v>0</v>
      </c>
      <c r="AJ91" s="658">
        <v>6130.4063333333324</v>
      </c>
      <c r="AK91" s="661">
        <v>0</v>
      </c>
      <c r="AL91" s="661">
        <v>0</v>
      </c>
      <c r="AM91" s="662">
        <v>0</v>
      </c>
      <c r="AN91" s="663">
        <v>183912.19</v>
      </c>
      <c r="AO91" s="658">
        <v>0</v>
      </c>
      <c r="AP91" s="658">
        <v>0</v>
      </c>
      <c r="AQ91" s="658">
        <v>0</v>
      </c>
      <c r="AR91" s="658">
        <v>0</v>
      </c>
      <c r="AS91" s="658">
        <v>0</v>
      </c>
      <c r="AT91" s="659">
        <v>183912.19</v>
      </c>
      <c r="AU91" s="658">
        <v>183912.19</v>
      </c>
      <c r="AV91" s="658">
        <v>0</v>
      </c>
      <c r="AW91" s="658">
        <v>0</v>
      </c>
      <c r="AX91" s="658">
        <v>0</v>
      </c>
      <c r="AY91" s="660">
        <v>0</v>
      </c>
      <c r="AZ91" s="644" t="s">
        <v>792</v>
      </c>
      <c r="BA91" s="664">
        <v>0</v>
      </c>
      <c r="BB91" s="665">
        <v>0</v>
      </c>
      <c r="BC91" s="665">
        <v>0</v>
      </c>
      <c r="BD91" s="665">
        <v>0</v>
      </c>
      <c r="BE91" s="665">
        <v>0</v>
      </c>
      <c r="BF91" s="665">
        <v>0</v>
      </c>
      <c r="BG91" s="665">
        <v>0</v>
      </c>
      <c r="BH91" s="665">
        <v>0</v>
      </c>
      <c r="BI91" s="665">
        <v>0</v>
      </c>
      <c r="BJ91" s="665">
        <v>0</v>
      </c>
      <c r="BK91" s="665">
        <v>0</v>
      </c>
      <c r="BL91" s="665">
        <v>0</v>
      </c>
      <c r="BM91" s="665">
        <v>0</v>
      </c>
      <c r="BN91" s="665">
        <v>0</v>
      </c>
      <c r="BO91" s="665">
        <v>0</v>
      </c>
      <c r="BP91" s="665">
        <v>0</v>
      </c>
      <c r="BQ91" s="665">
        <v>0</v>
      </c>
      <c r="BR91" s="665">
        <v>0</v>
      </c>
      <c r="BS91" s="666">
        <v>0</v>
      </c>
      <c r="BT91" s="667">
        <v>0</v>
      </c>
      <c r="BU91" s="649">
        <f t="shared" si="3"/>
        <v>0</v>
      </c>
    </row>
    <row r="92" spans="2:73" x14ac:dyDescent="0.2">
      <c r="B92" s="650">
        <v>82</v>
      </c>
      <c r="C92" s="630" t="s">
        <v>1715</v>
      </c>
      <c r="D92" s="630" t="s">
        <v>803</v>
      </c>
      <c r="E92" s="630" t="s">
        <v>1632</v>
      </c>
      <c r="F92" s="651" t="s">
        <v>1716</v>
      </c>
      <c r="G92" s="652">
        <v>41486</v>
      </c>
      <c r="H92" s="652" t="s">
        <v>535</v>
      </c>
      <c r="I92" s="652" t="s">
        <v>535</v>
      </c>
      <c r="J92" s="653">
        <v>55</v>
      </c>
      <c r="K92" s="654" t="s">
        <v>535</v>
      </c>
      <c r="L92" s="655" t="s">
        <v>535</v>
      </c>
      <c r="M92" s="656">
        <v>0</v>
      </c>
      <c r="N92" s="657">
        <v>20055.89</v>
      </c>
      <c r="O92" s="658">
        <v>20055.89</v>
      </c>
      <c r="P92" s="658">
        <v>0</v>
      </c>
      <c r="Q92" s="658">
        <v>0</v>
      </c>
      <c r="R92" s="658">
        <v>0</v>
      </c>
      <c r="S92" s="658">
        <v>0</v>
      </c>
      <c r="T92" s="659">
        <v>0</v>
      </c>
      <c r="U92" s="658">
        <v>0</v>
      </c>
      <c r="V92" s="658">
        <v>0</v>
      </c>
      <c r="W92" s="658">
        <v>0</v>
      </c>
      <c r="X92" s="658">
        <v>0</v>
      </c>
      <c r="Y92" s="660">
        <v>0</v>
      </c>
      <c r="Z92" s="657">
        <v>0</v>
      </c>
      <c r="AA92" s="658">
        <v>0</v>
      </c>
      <c r="AB92" s="658">
        <v>0</v>
      </c>
      <c r="AC92" s="658">
        <v>0</v>
      </c>
      <c r="AD92" s="658">
        <v>0</v>
      </c>
      <c r="AE92" s="658">
        <v>0</v>
      </c>
      <c r="AF92" s="658">
        <v>0</v>
      </c>
      <c r="AG92" s="658">
        <v>0</v>
      </c>
      <c r="AH92" s="658">
        <v>0</v>
      </c>
      <c r="AI92" s="658">
        <v>0</v>
      </c>
      <c r="AJ92" s="658">
        <v>364.65254545454547</v>
      </c>
      <c r="AK92" s="661">
        <v>0</v>
      </c>
      <c r="AL92" s="661">
        <v>0</v>
      </c>
      <c r="AM92" s="662">
        <v>0</v>
      </c>
      <c r="AN92" s="663">
        <v>20055.89</v>
      </c>
      <c r="AO92" s="658">
        <v>20055.89</v>
      </c>
      <c r="AP92" s="658">
        <v>0</v>
      </c>
      <c r="AQ92" s="658">
        <v>0</v>
      </c>
      <c r="AR92" s="658">
        <v>0</v>
      </c>
      <c r="AS92" s="658">
        <v>0</v>
      </c>
      <c r="AT92" s="659">
        <v>0</v>
      </c>
      <c r="AU92" s="658">
        <v>0</v>
      </c>
      <c r="AV92" s="658">
        <v>0</v>
      </c>
      <c r="AW92" s="658">
        <v>0</v>
      </c>
      <c r="AX92" s="658">
        <v>0</v>
      </c>
      <c r="AY92" s="660">
        <v>0</v>
      </c>
      <c r="AZ92" s="644" t="s">
        <v>803</v>
      </c>
      <c r="BA92" s="664">
        <v>0</v>
      </c>
      <c r="BB92" s="665">
        <v>0</v>
      </c>
      <c r="BC92" s="665">
        <v>0</v>
      </c>
      <c r="BD92" s="665">
        <v>0</v>
      </c>
      <c r="BE92" s="665">
        <v>0</v>
      </c>
      <c r="BF92" s="665">
        <v>0</v>
      </c>
      <c r="BG92" s="665">
        <v>0</v>
      </c>
      <c r="BH92" s="665">
        <v>0</v>
      </c>
      <c r="BI92" s="665">
        <v>0</v>
      </c>
      <c r="BJ92" s="665">
        <v>0</v>
      </c>
      <c r="BK92" s="665">
        <v>0</v>
      </c>
      <c r="BL92" s="665">
        <v>0</v>
      </c>
      <c r="BM92" s="665">
        <v>0</v>
      </c>
      <c r="BN92" s="665">
        <v>0</v>
      </c>
      <c r="BO92" s="665">
        <v>0</v>
      </c>
      <c r="BP92" s="665">
        <v>0</v>
      </c>
      <c r="BQ92" s="665">
        <v>0</v>
      </c>
      <c r="BR92" s="665">
        <v>0</v>
      </c>
      <c r="BS92" s="666">
        <v>0</v>
      </c>
      <c r="BT92" s="667">
        <v>0</v>
      </c>
      <c r="BU92" s="649">
        <f t="shared" si="3"/>
        <v>0</v>
      </c>
    </row>
    <row r="93" spans="2:73" x14ac:dyDescent="0.2">
      <c r="B93" s="629">
        <v>83</v>
      </c>
      <c r="C93" s="630" t="s">
        <v>1717</v>
      </c>
      <c r="D93" s="630" t="s">
        <v>803</v>
      </c>
      <c r="E93" s="630" t="s">
        <v>1632</v>
      </c>
      <c r="F93" s="651" t="s">
        <v>1718</v>
      </c>
      <c r="G93" s="652">
        <v>41486</v>
      </c>
      <c r="H93" s="652" t="s">
        <v>535</v>
      </c>
      <c r="I93" s="652" t="s">
        <v>535</v>
      </c>
      <c r="J93" s="653">
        <v>55</v>
      </c>
      <c r="K93" s="654" t="s">
        <v>535</v>
      </c>
      <c r="L93" s="655" t="s">
        <v>535</v>
      </c>
      <c r="M93" s="656">
        <v>0</v>
      </c>
      <c r="N93" s="657">
        <v>152750.20000000001</v>
      </c>
      <c r="O93" s="658">
        <v>152750.20000000001</v>
      </c>
      <c r="P93" s="658">
        <v>0</v>
      </c>
      <c r="Q93" s="658">
        <v>0</v>
      </c>
      <c r="R93" s="658">
        <v>0</v>
      </c>
      <c r="S93" s="658">
        <v>0</v>
      </c>
      <c r="T93" s="659">
        <v>0</v>
      </c>
      <c r="U93" s="658">
        <v>0</v>
      </c>
      <c r="V93" s="658">
        <v>0</v>
      </c>
      <c r="W93" s="658">
        <v>0</v>
      </c>
      <c r="X93" s="658">
        <v>0</v>
      </c>
      <c r="Y93" s="660">
        <v>0</v>
      </c>
      <c r="Z93" s="657">
        <v>0</v>
      </c>
      <c r="AA93" s="658">
        <v>0</v>
      </c>
      <c r="AB93" s="658">
        <v>0</v>
      </c>
      <c r="AC93" s="658">
        <v>0</v>
      </c>
      <c r="AD93" s="658">
        <v>0</v>
      </c>
      <c r="AE93" s="658">
        <v>0</v>
      </c>
      <c r="AF93" s="658">
        <v>0</v>
      </c>
      <c r="AG93" s="658">
        <v>0</v>
      </c>
      <c r="AH93" s="658">
        <v>0</v>
      </c>
      <c r="AI93" s="658">
        <v>0</v>
      </c>
      <c r="AJ93" s="658">
        <v>2777.2763636363634</v>
      </c>
      <c r="AK93" s="661">
        <v>0</v>
      </c>
      <c r="AL93" s="661">
        <v>0</v>
      </c>
      <c r="AM93" s="662">
        <v>0</v>
      </c>
      <c r="AN93" s="663">
        <v>152750.20000000001</v>
      </c>
      <c r="AO93" s="658">
        <v>152750.20000000001</v>
      </c>
      <c r="AP93" s="658">
        <v>0</v>
      </c>
      <c r="AQ93" s="658">
        <v>0</v>
      </c>
      <c r="AR93" s="658">
        <v>0</v>
      </c>
      <c r="AS93" s="658">
        <v>0</v>
      </c>
      <c r="AT93" s="659">
        <v>0</v>
      </c>
      <c r="AU93" s="658">
        <v>0</v>
      </c>
      <c r="AV93" s="658">
        <v>0</v>
      </c>
      <c r="AW93" s="658">
        <v>0</v>
      </c>
      <c r="AX93" s="658">
        <v>0</v>
      </c>
      <c r="AY93" s="660">
        <v>0</v>
      </c>
      <c r="AZ93" s="644" t="s">
        <v>803</v>
      </c>
      <c r="BA93" s="664">
        <v>0</v>
      </c>
      <c r="BB93" s="665">
        <v>0</v>
      </c>
      <c r="BC93" s="665">
        <v>0</v>
      </c>
      <c r="BD93" s="665">
        <v>0</v>
      </c>
      <c r="BE93" s="665">
        <v>0</v>
      </c>
      <c r="BF93" s="665">
        <v>0</v>
      </c>
      <c r="BG93" s="665">
        <v>0</v>
      </c>
      <c r="BH93" s="665">
        <v>0</v>
      </c>
      <c r="BI93" s="665">
        <v>0</v>
      </c>
      <c r="BJ93" s="665">
        <v>0</v>
      </c>
      <c r="BK93" s="665">
        <v>0</v>
      </c>
      <c r="BL93" s="665">
        <v>0</v>
      </c>
      <c r="BM93" s="665">
        <v>0</v>
      </c>
      <c r="BN93" s="665">
        <v>0</v>
      </c>
      <c r="BO93" s="665">
        <v>0</v>
      </c>
      <c r="BP93" s="665">
        <v>0</v>
      </c>
      <c r="BQ93" s="665">
        <v>0</v>
      </c>
      <c r="BR93" s="665">
        <v>0</v>
      </c>
      <c r="BS93" s="666">
        <v>0</v>
      </c>
      <c r="BT93" s="667">
        <v>0</v>
      </c>
      <c r="BU93" s="649">
        <f t="shared" si="3"/>
        <v>0</v>
      </c>
    </row>
    <row r="94" spans="2:73" x14ac:dyDescent="0.2">
      <c r="B94" s="650">
        <v>84</v>
      </c>
      <c r="C94" s="630" t="s">
        <v>1719</v>
      </c>
      <c r="D94" s="630" t="s">
        <v>803</v>
      </c>
      <c r="E94" s="630" t="s">
        <v>1632</v>
      </c>
      <c r="F94" s="651" t="s">
        <v>1720</v>
      </c>
      <c r="G94" s="652">
        <v>41486</v>
      </c>
      <c r="H94" s="652" t="s">
        <v>535</v>
      </c>
      <c r="I94" s="652" t="s">
        <v>535</v>
      </c>
      <c r="J94" s="653">
        <v>55</v>
      </c>
      <c r="K94" s="654" t="s">
        <v>535</v>
      </c>
      <c r="L94" s="655" t="s">
        <v>535</v>
      </c>
      <c r="M94" s="656">
        <v>0</v>
      </c>
      <c r="N94" s="657">
        <v>52134.75</v>
      </c>
      <c r="O94" s="658">
        <v>52134.75</v>
      </c>
      <c r="P94" s="658">
        <v>0</v>
      </c>
      <c r="Q94" s="658">
        <v>0</v>
      </c>
      <c r="R94" s="658">
        <v>0</v>
      </c>
      <c r="S94" s="658">
        <v>0</v>
      </c>
      <c r="T94" s="659">
        <v>0</v>
      </c>
      <c r="U94" s="658">
        <v>0</v>
      </c>
      <c r="V94" s="658">
        <v>0</v>
      </c>
      <c r="W94" s="658">
        <v>0</v>
      </c>
      <c r="X94" s="658">
        <v>0</v>
      </c>
      <c r="Y94" s="660">
        <v>0</v>
      </c>
      <c r="Z94" s="657">
        <v>0</v>
      </c>
      <c r="AA94" s="658">
        <v>0</v>
      </c>
      <c r="AB94" s="658">
        <v>0</v>
      </c>
      <c r="AC94" s="658">
        <v>0</v>
      </c>
      <c r="AD94" s="658">
        <v>0</v>
      </c>
      <c r="AE94" s="658">
        <v>0</v>
      </c>
      <c r="AF94" s="658">
        <v>0</v>
      </c>
      <c r="AG94" s="658">
        <v>0</v>
      </c>
      <c r="AH94" s="658">
        <v>0</v>
      </c>
      <c r="AI94" s="658">
        <v>0</v>
      </c>
      <c r="AJ94" s="658">
        <v>947.9045454545452</v>
      </c>
      <c r="AK94" s="661">
        <v>0</v>
      </c>
      <c r="AL94" s="661">
        <v>0</v>
      </c>
      <c r="AM94" s="662">
        <v>0</v>
      </c>
      <c r="AN94" s="663">
        <v>52134.75</v>
      </c>
      <c r="AO94" s="658">
        <v>52134.75</v>
      </c>
      <c r="AP94" s="658">
        <v>0</v>
      </c>
      <c r="AQ94" s="658">
        <v>0</v>
      </c>
      <c r="AR94" s="658">
        <v>0</v>
      </c>
      <c r="AS94" s="658">
        <v>0</v>
      </c>
      <c r="AT94" s="659">
        <v>0</v>
      </c>
      <c r="AU94" s="658">
        <v>0</v>
      </c>
      <c r="AV94" s="658">
        <v>0</v>
      </c>
      <c r="AW94" s="658">
        <v>0</v>
      </c>
      <c r="AX94" s="658">
        <v>0</v>
      </c>
      <c r="AY94" s="660">
        <v>0</v>
      </c>
      <c r="AZ94" s="644" t="s">
        <v>803</v>
      </c>
      <c r="BA94" s="664">
        <v>0</v>
      </c>
      <c r="BB94" s="665">
        <v>0</v>
      </c>
      <c r="BC94" s="665">
        <v>0</v>
      </c>
      <c r="BD94" s="665">
        <v>0</v>
      </c>
      <c r="BE94" s="665">
        <v>0</v>
      </c>
      <c r="BF94" s="665">
        <v>0</v>
      </c>
      <c r="BG94" s="665">
        <v>0</v>
      </c>
      <c r="BH94" s="665">
        <v>0</v>
      </c>
      <c r="BI94" s="665">
        <v>0</v>
      </c>
      <c r="BJ94" s="665">
        <v>0</v>
      </c>
      <c r="BK94" s="665">
        <v>0</v>
      </c>
      <c r="BL94" s="665">
        <v>0</v>
      </c>
      <c r="BM94" s="665">
        <v>0</v>
      </c>
      <c r="BN94" s="665">
        <v>0</v>
      </c>
      <c r="BO94" s="665">
        <v>0</v>
      </c>
      <c r="BP94" s="665">
        <v>0</v>
      </c>
      <c r="BQ94" s="665">
        <v>0</v>
      </c>
      <c r="BR94" s="665">
        <v>0</v>
      </c>
      <c r="BS94" s="666">
        <v>0</v>
      </c>
      <c r="BT94" s="667">
        <v>0</v>
      </c>
      <c r="BU94" s="649">
        <f t="shared" si="3"/>
        <v>0</v>
      </c>
    </row>
    <row r="95" spans="2:73" x14ac:dyDescent="0.2">
      <c r="B95" s="629">
        <v>85</v>
      </c>
      <c r="C95" s="630" t="s">
        <v>1721</v>
      </c>
      <c r="D95" s="630" t="s">
        <v>803</v>
      </c>
      <c r="E95" s="630" t="s">
        <v>1632</v>
      </c>
      <c r="F95" s="651" t="s">
        <v>1722</v>
      </c>
      <c r="G95" s="652">
        <v>41486</v>
      </c>
      <c r="H95" s="652" t="s">
        <v>535</v>
      </c>
      <c r="I95" s="652" t="s">
        <v>535</v>
      </c>
      <c r="J95" s="653">
        <v>55</v>
      </c>
      <c r="K95" s="654" t="s">
        <v>535</v>
      </c>
      <c r="L95" s="655" t="s">
        <v>535</v>
      </c>
      <c r="M95" s="656">
        <v>0</v>
      </c>
      <c r="N95" s="657">
        <v>145603.65</v>
      </c>
      <c r="O95" s="658">
        <v>145603.65</v>
      </c>
      <c r="P95" s="658">
        <v>0</v>
      </c>
      <c r="Q95" s="658">
        <v>0</v>
      </c>
      <c r="R95" s="658">
        <v>0</v>
      </c>
      <c r="S95" s="658">
        <v>0</v>
      </c>
      <c r="T95" s="659">
        <v>0</v>
      </c>
      <c r="U95" s="658">
        <v>0</v>
      </c>
      <c r="V95" s="658">
        <v>0</v>
      </c>
      <c r="W95" s="658">
        <v>0</v>
      </c>
      <c r="X95" s="658">
        <v>0</v>
      </c>
      <c r="Y95" s="660">
        <v>0</v>
      </c>
      <c r="Z95" s="657">
        <v>0</v>
      </c>
      <c r="AA95" s="658">
        <v>0</v>
      </c>
      <c r="AB95" s="658">
        <v>0</v>
      </c>
      <c r="AC95" s="658">
        <v>0</v>
      </c>
      <c r="AD95" s="658">
        <v>0</v>
      </c>
      <c r="AE95" s="658">
        <v>0</v>
      </c>
      <c r="AF95" s="658">
        <v>0</v>
      </c>
      <c r="AG95" s="658">
        <v>0</v>
      </c>
      <c r="AH95" s="658">
        <v>0</v>
      </c>
      <c r="AI95" s="658">
        <v>0</v>
      </c>
      <c r="AJ95" s="658">
        <v>2647.3390909090904</v>
      </c>
      <c r="AK95" s="661">
        <v>0</v>
      </c>
      <c r="AL95" s="661">
        <v>0</v>
      </c>
      <c r="AM95" s="662">
        <v>0</v>
      </c>
      <c r="AN95" s="663">
        <v>145603.65</v>
      </c>
      <c r="AO95" s="658">
        <v>145603.65</v>
      </c>
      <c r="AP95" s="658">
        <v>0</v>
      </c>
      <c r="AQ95" s="658">
        <v>0</v>
      </c>
      <c r="AR95" s="658">
        <v>0</v>
      </c>
      <c r="AS95" s="658">
        <v>0</v>
      </c>
      <c r="AT95" s="659">
        <v>0</v>
      </c>
      <c r="AU95" s="658">
        <v>0</v>
      </c>
      <c r="AV95" s="658">
        <v>0</v>
      </c>
      <c r="AW95" s="658">
        <v>0</v>
      </c>
      <c r="AX95" s="658">
        <v>0</v>
      </c>
      <c r="AY95" s="660">
        <v>0</v>
      </c>
      <c r="AZ95" s="644" t="s">
        <v>803</v>
      </c>
      <c r="BA95" s="664">
        <v>0</v>
      </c>
      <c r="BB95" s="665">
        <v>0</v>
      </c>
      <c r="BC95" s="665">
        <v>0</v>
      </c>
      <c r="BD95" s="665">
        <v>0</v>
      </c>
      <c r="BE95" s="665">
        <v>0</v>
      </c>
      <c r="BF95" s="665">
        <v>0</v>
      </c>
      <c r="BG95" s="665">
        <v>0</v>
      </c>
      <c r="BH95" s="665">
        <v>0</v>
      </c>
      <c r="BI95" s="665">
        <v>0</v>
      </c>
      <c r="BJ95" s="665">
        <v>0</v>
      </c>
      <c r="BK95" s="665">
        <v>0</v>
      </c>
      <c r="BL95" s="665">
        <v>0</v>
      </c>
      <c r="BM95" s="665">
        <v>0</v>
      </c>
      <c r="BN95" s="665">
        <v>0</v>
      </c>
      <c r="BO95" s="665">
        <v>0</v>
      </c>
      <c r="BP95" s="665">
        <v>0</v>
      </c>
      <c r="BQ95" s="665">
        <v>0</v>
      </c>
      <c r="BR95" s="665">
        <v>0</v>
      </c>
      <c r="BS95" s="666">
        <v>0</v>
      </c>
      <c r="BT95" s="667">
        <v>0</v>
      </c>
      <c r="BU95" s="649">
        <f t="shared" si="3"/>
        <v>0</v>
      </c>
    </row>
    <row r="96" spans="2:73" x14ac:dyDescent="0.2">
      <c r="B96" s="650">
        <v>86</v>
      </c>
      <c r="C96" s="630" t="s">
        <v>1723</v>
      </c>
      <c r="D96" s="630" t="s">
        <v>803</v>
      </c>
      <c r="E96" s="630" t="s">
        <v>1632</v>
      </c>
      <c r="F96" s="651" t="s">
        <v>1724</v>
      </c>
      <c r="G96" s="652">
        <v>41486</v>
      </c>
      <c r="H96" s="652" t="s">
        <v>535</v>
      </c>
      <c r="I96" s="652" t="s">
        <v>535</v>
      </c>
      <c r="J96" s="653">
        <v>33</v>
      </c>
      <c r="K96" s="654" t="s">
        <v>535</v>
      </c>
      <c r="L96" s="655" t="s">
        <v>535</v>
      </c>
      <c r="M96" s="656">
        <v>0</v>
      </c>
      <c r="N96" s="657">
        <v>58627.040000000001</v>
      </c>
      <c r="O96" s="658">
        <v>58627.040000000001</v>
      </c>
      <c r="P96" s="658">
        <v>0</v>
      </c>
      <c r="Q96" s="658">
        <v>0</v>
      </c>
      <c r="R96" s="658">
        <v>0</v>
      </c>
      <c r="S96" s="658">
        <v>0</v>
      </c>
      <c r="T96" s="659">
        <v>0</v>
      </c>
      <c r="U96" s="658">
        <v>0</v>
      </c>
      <c r="V96" s="658">
        <v>0</v>
      </c>
      <c r="W96" s="658">
        <v>0</v>
      </c>
      <c r="X96" s="658">
        <v>0</v>
      </c>
      <c r="Y96" s="660">
        <v>0</v>
      </c>
      <c r="Z96" s="657">
        <v>0</v>
      </c>
      <c r="AA96" s="658">
        <v>0</v>
      </c>
      <c r="AB96" s="658">
        <v>0</v>
      </c>
      <c r="AC96" s="658">
        <v>0</v>
      </c>
      <c r="AD96" s="658">
        <v>0</v>
      </c>
      <c r="AE96" s="658">
        <v>0</v>
      </c>
      <c r="AF96" s="658">
        <v>0</v>
      </c>
      <c r="AG96" s="658">
        <v>0</v>
      </c>
      <c r="AH96" s="658">
        <v>0</v>
      </c>
      <c r="AI96" s="658">
        <v>0</v>
      </c>
      <c r="AJ96" s="658">
        <v>1776.5769696969694</v>
      </c>
      <c r="AK96" s="661">
        <v>0</v>
      </c>
      <c r="AL96" s="661">
        <v>0</v>
      </c>
      <c r="AM96" s="662">
        <v>0</v>
      </c>
      <c r="AN96" s="663">
        <v>58627.040000000001</v>
      </c>
      <c r="AO96" s="658">
        <v>58627.040000000001</v>
      </c>
      <c r="AP96" s="658">
        <v>0</v>
      </c>
      <c r="AQ96" s="658">
        <v>0</v>
      </c>
      <c r="AR96" s="658">
        <v>0</v>
      </c>
      <c r="AS96" s="658">
        <v>0</v>
      </c>
      <c r="AT96" s="659">
        <v>0</v>
      </c>
      <c r="AU96" s="658">
        <v>0</v>
      </c>
      <c r="AV96" s="658">
        <v>0</v>
      </c>
      <c r="AW96" s="658">
        <v>0</v>
      </c>
      <c r="AX96" s="658">
        <v>0</v>
      </c>
      <c r="AY96" s="660">
        <v>0</v>
      </c>
      <c r="AZ96" s="644" t="s">
        <v>803</v>
      </c>
      <c r="BA96" s="664">
        <v>0</v>
      </c>
      <c r="BB96" s="665">
        <v>0</v>
      </c>
      <c r="BC96" s="665">
        <v>0</v>
      </c>
      <c r="BD96" s="665">
        <v>0</v>
      </c>
      <c r="BE96" s="665">
        <v>0</v>
      </c>
      <c r="BF96" s="665">
        <v>0</v>
      </c>
      <c r="BG96" s="665">
        <v>0</v>
      </c>
      <c r="BH96" s="665">
        <v>0</v>
      </c>
      <c r="BI96" s="665">
        <v>0</v>
      </c>
      <c r="BJ96" s="665">
        <v>0</v>
      </c>
      <c r="BK96" s="665">
        <v>0</v>
      </c>
      <c r="BL96" s="665">
        <v>0</v>
      </c>
      <c r="BM96" s="665">
        <v>0</v>
      </c>
      <c r="BN96" s="665">
        <v>0</v>
      </c>
      <c r="BO96" s="665">
        <v>0</v>
      </c>
      <c r="BP96" s="665">
        <v>0</v>
      </c>
      <c r="BQ96" s="665">
        <v>0</v>
      </c>
      <c r="BR96" s="665">
        <v>0</v>
      </c>
      <c r="BS96" s="666">
        <v>0</v>
      </c>
      <c r="BT96" s="667">
        <v>0</v>
      </c>
      <c r="BU96" s="649">
        <f t="shared" si="3"/>
        <v>0</v>
      </c>
    </row>
    <row r="97" spans="2:73" x14ac:dyDescent="0.2">
      <c r="B97" s="629">
        <v>87</v>
      </c>
      <c r="C97" s="630" t="s">
        <v>1725</v>
      </c>
      <c r="D97" s="630" t="s">
        <v>803</v>
      </c>
      <c r="E97" s="630" t="s">
        <v>1632</v>
      </c>
      <c r="F97" s="651" t="s">
        <v>1726</v>
      </c>
      <c r="G97" s="652">
        <v>41486</v>
      </c>
      <c r="H97" s="652" t="s">
        <v>535</v>
      </c>
      <c r="I97" s="652" t="s">
        <v>535</v>
      </c>
      <c r="J97" s="653">
        <v>33</v>
      </c>
      <c r="K97" s="654" t="s">
        <v>535</v>
      </c>
      <c r="L97" s="655" t="s">
        <v>535</v>
      </c>
      <c r="M97" s="656">
        <v>0</v>
      </c>
      <c r="N97" s="657">
        <v>25055.26</v>
      </c>
      <c r="O97" s="658">
        <v>25055.26</v>
      </c>
      <c r="P97" s="658">
        <v>0</v>
      </c>
      <c r="Q97" s="658">
        <v>0</v>
      </c>
      <c r="R97" s="658">
        <v>0</v>
      </c>
      <c r="S97" s="658">
        <v>0</v>
      </c>
      <c r="T97" s="659">
        <v>0</v>
      </c>
      <c r="U97" s="658">
        <v>0</v>
      </c>
      <c r="V97" s="658">
        <v>0</v>
      </c>
      <c r="W97" s="658">
        <v>0</v>
      </c>
      <c r="X97" s="658">
        <v>0</v>
      </c>
      <c r="Y97" s="660">
        <v>0</v>
      </c>
      <c r="Z97" s="657">
        <v>0</v>
      </c>
      <c r="AA97" s="658">
        <v>0</v>
      </c>
      <c r="AB97" s="658">
        <v>0</v>
      </c>
      <c r="AC97" s="658">
        <v>0</v>
      </c>
      <c r="AD97" s="658">
        <v>0</v>
      </c>
      <c r="AE97" s="658">
        <v>0</v>
      </c>
      <c r="AF97" s="658">
        <v>0</v>
      </c>
      <c r="AG97" s="658">
        <v>0</v>
      </c>
      <c r="AH97" s="658">
        <v>0</v>
      </c>
      <c r="AI97" s="658">
        <v>0</v>
      </c>
      <c r="AJ97" s="658">
        <v>759.25030303030326</v>
      </c>
      <c r="AK97" s="661">
        <v>0</v>
      </c>
      <c r="AL97" s="661">
        <v>0</v>
      </c>
      <c r="AM97" s="662">
        <v>0</v>
      </c>
      <c r="AN97" s="663">
        <v>25055.26</v>
      </c>
      <c r="AO97" s="658">
        <v>25055.26</v>
      </c>
      <c r="AP97" s="658">
        <v>0</v>
      </c>
      <c r="AQ97" s="658">
        <v>0</v>
      </c>
      <c r="AR97" s="658">
        <v>0</v>
      </c>
      <c r="AS97" s="658">
        <v>0</v>
      </c>
      <c r="AT97" s="659">
        <v>0</v>
      </c>
      <c r="AU97" s="658">
        <v>0</v>
      </c>
      <c r="AV97" s="658">
        <v>0</v>
      </c>
      <c r="AW97" s="658">
        <v>0</v>
      </c>
      <c r="AX97" s="658">
        <v>0</v>
      </c>
      <c r="AY97" s="660">
        <v>0</v>
      </c>
      <c r="AZ97" s="644" t="s">
        <v>803</v>
      </c>
      <c r="BA97" s="664">
        <v>0</v>
      </c>
      <c r="BB97" s="665">
        <v>0</v>
      </c>
      <c r="BC97" s="665">
        <v>0</v>
      </c>
      <c r="BD97" s="665">
        <v>0</v>
      </c>
      <c r="BE97" s="665">
        <v>0</v>
      </c>
      <c r="BF97" s="665">
        <v>0</v>
      </c>
      <c r="BG97" s="665">
        <v>0</v>
      </c>
      <c r="BH97" s="665">
        <v>0</v>
      </c>
      <c r="BI97" s="665">
        <v>0</v>
      </c>
      <c r="BJ97" s="665">
        <v>0</v>
      </c>
      <c r="BK97" s="665">
        <v>0</v>
      </c>
      <c r="BL97" s="665">
        <v>0</v>
      </c>
      <c r="BM97" s="665">
        <v>0</v>
      </c>
      <c r="BN97" s="665">
        <v>0</v>
      </c>
      <c r="BO97" s="665">
        <v>0</v>
      </c>
      <c r="BP97" s="665">
        <v>0</v>
      </c>
      <c r="BQ97" s="665">
        <v>0</v>
      </c>
      <c r="BR97" s="665">
        <v>0</v>
      </c>
      <c r="BS97" s="666">
        <v>0</v>
      </c>
      <c r="BT97" s="667">
        <v>0</v>
      </c>
      <c r="BU97" s="649">
        <f t="shared" si="3"/>
        <v>0</v>
      </c>
    </row>
    <row r="98" spans="2:73" x14ac:dyDescent="0.2">
      <c r="B98" s="650">
        <v>88</v>
      </c>
      <c r="C98" s="630" t="s">
        <v>1727</v>
      </c>
      <c r="D98" s="630" t="s">
        <v>803</v>
      </c>
      <c r="E98" s="630" t="s">
        <v>1632</v>
      </c>
      <c r="F98" s="651" t="s">
        <v>1728</v>
      </c>
      <c r="G98" s="652">
        <v>41486</v>
      </c>
      <c r="H98" s="652" t="s">
        <v>535</v>
      </c>
      <c r="I98" s="652" t="s">
        <v>535</v>
      </c>
      <c r="J98" s="653">
        <v>33</v>
      </c>
      <c r="K98" s="654" t="s">
        <v>535</v>
      </c>
      <c r="L98" s="655" t="s">
        <v>535</v>
      </c>
      <c r="M98" s="656">
        <v>0</v>
      </c>
      <c r="N98" s="657">
        <v>162088.51</v>
      </c>
      <c r="O98" s="658">
        <v>162088.51</v>
      </c>
      <c r="P98" s="658">
        <v>0</v>
      </c>
      <c r="Q98" s="658">
        <v>0</v>
      </c>
      <c r="R98" s="658">
        <v>0</v>
      </c>
      <c r="S98" s="658">
        <v>0</v>
      </c>
      <c r="T98" s="659">
        <v>0</v>
      </c>
      <c r="U98" s="658">
        <v>0</v>
      </c>
      <c r="V98" s="658">
        <v>0</v>
      </c>
      <c r="W98" s="658">
        <v>0</v>
      </c>
      <c r="X98" s="658">
        <v>0</v>
      </c>
      <c r="Y98" s="660">
        <v>0</v>
      </c>
      <c r="Z98" s="657">
        <v>0</v>
      </c>
      <c r="AA98" s="658">
        <v>0</v>
      </c>
      <c r="AB98" s="658">
        <v>0</v>
      </c>
      <c r="AC98" s="658">
        <v>0</v>
      </c>
      <c r="AD98" s="658">
        <v>0</v>
      </c>
      <c r="AE98" s="658">
        <v>0</v>
      </c>
      <c r="AF98" s="658">
        <v>0</v>
      </c>
      <c r="AG98" s="658">
        <v>0</v>
      </c>
      <c r="AH98" s="658">
        <v>0</v>
      </c>
      <c r="AI98" s="658">
        <v>0</v>
      </c>
      <c r="AJ98" s="658">
        <v>4911.7730303030312</v>
      </c>
      <c r="AK98" s="661">
        <v>0</v>
      </c>
      <c r="AL98" s="661">
        <v>0</v>
      </c>
      <c r="AM98" s="662">
        <v>0</v>
      </c>
      <c r="AN98" s="663">
        <v>162088.51</v>
      </c>
      <c r="AO98" s="658">
        <v>162088.51</v>
      </c>
      <c r="AP98" s="658">
        <v>0</v>
      </c>
      <c r="AQ98" s="658">
        <v>0</v>
      </c>
      <c r="AR98" s="658">
        <v>0</v>
      </c>
      <c r="AS98" s="658">
        <v>0</v>
      </c>
      <c r="AT98" s="659">
        <v>0</v>
      </c>
      <c r="AU98" s="658">
        <v>0</v>
      </c>
      <c r="AV98" s="658">
        <v>0</v>
      </c>
      <c r="AW98" s="658">
        <v>0</v>
      </c>
      <c r="AX98" s="658">
        <v>0</v>
      </c>
      <c r="AY98" s="660">
        <v>0</v>
      </c>
      <c r="AZ98" s="644" t="s">
        <v>803</v>
      </c>
      <c r="BA98" s="664">
        <v>0</v>
      </c>
      <c r="BB98" s="665">
        <v>0</v>
      </c>
      <c r="BC98" s="665">
        <v>0</v>
      </c>
      <c r="BD98" s="665">
        <v>0</v>
      </c>
      <c r="BE98" s="665">
        <v>0</v>
      </c>
      <c r="BF98" s="665">
        <v>0</v>
      </c>
      <c r="BG98" s="665">
        <v>0</v>
      </c>
      <c r="BH98" s="665">
        <v>0</v>
      </c>
      <c r="BI98" s="665">
        <v>0</v>
      </c>
      <c r="BJ98" s="665">
        <v>0</v>
      </c>
      <c r="BK98" s="665">
        <v>0</v>
      </c>
      <c r="BL98" s="665">
        <v>0</v>
      </c>
      <c r="BM98" s="665">
        <v>0</v>
      </c>
      <c r="BN98" s="665">
        <v>0</v>
      </c>
      <c r="BO98" s="665">
        <v>0</v>
      </c>
      <c r="BP98" s="665">
        <v>0</v>
      </c>
      <c r="BQ98" s="665">
        <v>0</v>
      </c>
      <c r="BR98" s="665">
        <v>0</v>
      </c>
      <c r="BS98" s="666">
        <v>0</v>
      </c>
      <c r="BT98" s="667">
        <v>0</v>
      </c>
      <c r="BU98" s="649">
        <f t="shared" si="3"/>
        <v>0</v>
      </c>
    </row>
    <row r="99" spans="2:73" x14ac:dyDescent="0.2">
      <c r="B99" s="629">
        <v>89</v>
      </c>
      <c r="C99" s="630" t="s">
        <v>1729</v>
      </c>
      <c r="D99" s="630" t="s">
        <v>803</v>
      </c>
      <c r="E99" s="630" t="s">
        <v>1632</v>
      </c>
      <c r="F99" s="651" t="s">
        <v>1730</v>
      </c>
      <c r="G99" s="652">
        <v>41486</v>
      </c>
      <c r="H99" s="652" t="s">
        <v>535</v>
      </c>
      <c r="I99" s="652" t="s">
        <v>535</v>
      </c>
      <c r="J99" s="653">
        <v>33</v>
      </c>
      <c r="K99" s="654" t="s">
        <v>535</v>
      </c>
      <c r="L99" s="655" t="s">
        <v>535</v>
      </c>
      <c r="M99" s="656">
        <v>0</v>
      </c>
      <c r="N99" s="657">
        <v>57072.85</v>
      </c>
      <c r="O99" s="658">
        <v>57072.85</v>
      </c>
      <c r="P99" s="658">
        <v>0</v>
      </c>
      <c r="Q99" s="658">
        <v>0</v>
      </c>
      <c r="R99" s="658">
        <v>0</v>
      </c>
      <c r="S99" s="658">
        <v>0</v>
      </c>
      <c r="T99" s="659">
        <v>0</v>
      </c>
      <c r="U99" s="658">
        <v>0</v>
      </c>
      <c r="V99" s="658">
        <v>0</v>
      </c>
      <c r="W99" s="658">
        <v>0</v>
      </c>
      <c r="X99" s="658">
        <v>0</v>
      </c>
      <c r="Y99" s="660">
        <v>0</v>
      </c>
      <c r="Z99" s="657">
        <v>0</v>
      </c>
      <c r="AA99" s="658">
        <v>0</v>
      </c>
      <c r="AB99" s="658">
        <v>0</v>
      </c>
      <c r="AC99" s="658">
        <v>0</v>
      </c>
      <c r="AD99" s="658">
        <v>0</v>
      </c>
      <c r="AE99" s="658">
        <v>0</v>
      </c>
      <c r="AF99" s="658">
        <v>0</v>
      </c>
      <c r="AG99" s="658">
        <v>0</v>
      </c>
      <c r="AH99" s="658">
        <v>0</v>
      </c>
      <c r="AI99" s="658">
        <v>0</v>
      </c>
      <c r="AJ99" s="658">
        <v>1729.4803030303033</v>
      </c>
      <c r="AK99" s="661">
        <v>0</v>
      </c>
      <c r="AL99" s="661">
        <v>0</v>
      </c>
      <c r="AM99" s="662">
        <v>0</v>
      </c>
      <c r="AN99" s="663">
        <v>57072.85</v>
      </c>
      <c r="AO99" s="658">
        <v>57072.85</v>
      </c>
      <c r="AP99" s="658">
        <v>0</v>
      </c>
      <c r="AQ99" s="658">
        <v>0</v>
      </c>
      <c r="AR99" s="658">
        <v>0</v>
      </c>
      <c r="AS99" s="658">
        <v>0</v>
      </c>
      <c r="AT99" s="659">
        <v>0</v>
      </c>
      <c r="AU99" s="658">
        <v>0</v>
      </c>
      <c r="AV99" s="658">
        <v>0</v>
      </c>
      <c r="AW99" s="658">
        <v>0</v>
      </c>
      <c r="AX99" s="658">
        <v>0</v>
      </c>
      <c r="AY99" s="660">
        <v>0</v>
      </c>
      <c r="AZ99" s="644" t="s">
        <v>803</v>
      </c>
      <c r="BA99" s="664">
        <v>0</v>
      </c>
      <c r="BB99" s="665">
        <v>0</v>
      </c>
      <c r="BC99" s="665">
        <v>0</v>
      </c>
      <c r="BD99" s="665">
        <v>0</v>
      </c>
      <c r="BE99" s="665">
        <v>0</v>
      </c>
      <c r="BF99" s="665">
        <v>0</v>
      </c>
      <c r="BG99" s="665">
        <v>0</v>
      </c>
      <c r="BH99" s="665">
        <v>0</v>
      </c>
      <c r="BI99" s="665">
        <v>0</v>
      </c>
      <c r="BJ99" s="665">
        <v>0</v>
      </c>
      <c r="BK99" s="665">
        <v>0</v>
      </c>
      <c r="BL99" s="665">
        <v>0</v>
      </c>
      <c r="BM99" s="665">
        <v>0</v>
      </c>
      <c r="BN99" s="665">
        <v>0</v>
      </c>
      <c r="BO99" s="665">
        <v>0</v>
      </c>
      <c r="BP99" s="665">
        <v>0</v>
      </c>
      <c r="BQ99" s="665">
        <v>0</v>
      </c>
      <c r="BR99" s="665">
        <v>0</v>
      </c>
      <c r="BS99" s="666">
        <v>0</v>
      </c>
      <c r="BT99" s="667">
        <v>0</v>
      </c>
      <c r="BU99" s="649">
        <f t="shared" si="3"/>
        <v>0</v>
      </c>
    </row>
    <row r="100" spans="2:73" x14ac:dyDescent="0.2">
      <c r="B100" s="650">
        <v>90</v>
      </c>
      <c r="C100" s="630" t="s">
        <v>1731</v>
      </c>
      <c r="D100" s="630" t="s">
        <v>803</v>
      </c>
      <c r="E100" s="630" t="s">
        <v>1632</v>
      </c>
      <c r="F100" s="651" t="s">
        <v>1732</v>
      </c>
      <c r="G100" s="652">
        <v>41486</v>
      </c>
      <c r="H100" s="652" t="s">
        <v>535</v>
      </c>
      <c r="I100" s="652" t="s">
        <v>535</v>
      </c>
      <c r="J100" s="653">
        <v>33</v>
      </c>
      <c r="K100" s="654" t="s">
        <v>535</v>
      </c>
      <c r="L100" s="655" t="s">
        <v>535</v>
      </c>
      <c r="M100" s="656">
        <v>0</v>
      </c>
      <c r="N100" s="657">
        <v>32915.040000000001</v>
      </c>
      <c r="O100" s="658">
        <v>32915.040000000001</v>
      </c>
      <c r="P100" s="658">
        <v>0</v>
      </c>
      <c r="Q100" s="658">
        <v>0</v>
      </c>
      <c r="R100" s="658">
        <v>0</v>
      </c>
      <c r="S100" s="658">
        <v>0</v>
      </c>
      <c r="T100" s="659">
        <v>0</v>
      </c>
      <c r="U100" s="658">
        <v>0</v>
      </c>
      <c r="V100" s="658">
        <v>0</v>
      </c>
      <c r="W100" s="658">
        <v>0</v>
      </c>
      <c r="X100" s="658">
        <v>0</v>
      </c>
      <c r="Y100" s="660">
        <v>0</v>
      </c>
      <c r="Z100" s="657">
        <v>0</v>
      </c>
      <c r="AA100" s="658">
        <v>0</v>
      </c>
      <c r="AB100" s="658">
        <v>0</v>
      </c>
      <c r="AC100" s="658">
        <v>0</v>
      </c>
      <c r="AD100" s="658">
        <v>0</v>
      </c>
      <c r="AE100" s="658">
        <v>0</v>
      </c>
      <c r="AF100" s="658">
        <v>0</v>
      </c>
      <c r="AG100" s="658">
        <v>0</v>
      </c>
      <c r="AH100" s="658">
        <v>0</v>
      </c>
      <c r="AI100" s="658">
        <v>0</v>
      </c>
      <c r="AJ100" s="658">
        <v>997.42545454545484</v>
      </c>
      <c r="AK100" s="661">
        <v>0</v>
      </c>
      <c r="AL100" s="661">
        <v>0</v>
      </c>
      <c r="AM100" s="662">
        <v>0</v>
      </c>
      <c r="AN100" s="663">
        <v>32915.040000000001</v>
      </c>
      <c r="AO100" s="658">
        <v>32915.040000000001</v>
      </c>
      <c r="AP100" s="658">
        <v>0</v>
      </c>
      <c r="AQ100" s="658">
        <v>0</v>
      </c>
      <c r="AR100" s="658">
        <v>0</v>
      </c>
      <c r="AS100" s="658">
        <v>0</v>
      </c>
      <c r="AT100" s="659">
        <v>0</v>
      </c>
      <c r="AU100" s="658">
        <v>0</v>
      </c>
      <c r="AV100" s="658">
        <v>0</v>
      </c>
      <c r="AW100" s="658">
        <v>0</v>
      </c>
      <c r="AX100" s="658">
        <v>0</v>
      </c>
      <c r="AY100" s="660">
        <v>0</v>
      </c>
      <c r="AZ100" s="644" t="s">
        <v>803</v>
      </c>
      <c r="BA100" s="664">
        <v>0</v>
      </c>
      <c r="BB100" s="665">
        <v>0</v>
      </c>
      <c r="BC100" s="665">
        <v>0</v>
      </c>
      <c r="BD100" s="665">
        <v>0</v>
      </c>
      <c r="BE100" s="665">
        <v>0</v>
      </c>
      <c r="BF100" s="665">
        <v>0</v>
      </c>
      <c r="BG100" s="665">
        <v>0</v>
      </c>
      <c r="BH100" s="665">
        <v>0</v>
      </c>
      <c r="BI100" s="665">
        <v>0</v>
      </c>
      <c r="BJ100" s="665">
        <v>0</v>
      </c>
      <c r="BK100" s="665">
        <v>0</v>
      </c>
      <c r="BL100" s="665">
        <v>0</v>
      </c>
      <c r="BM100" s="665">
        <v>0</v>
      </c>
      <c r="BN100" s="665">
        <v>0</v>
      </c>
      <c r="BO100" s="665">
        <v>0</v>
      </c>
      <c r="BP100" s="665">
        <v>0</v>
      </c>
      <c r="BQ100" s="665">
        <v>0</v>
      </c>
      <c r="BR100" s="665">
        <v>0</v>
      </c>
      <c r="BS100" s="666">
        <v>0</v>
      </c>
      <c r="BT100" s="667">
        <v>0</v>
      </c>
      <c r="BU100" s="649">
        <f t="shared" si="3"/>
        <v>0</v>
      </c>
    </row>
    <row r="101" spans="2:73" x14ac:dyDescent="0.2">
      <c r="B101" s="629">
        <v>91</v>
      </c>
      <c r="C101" s="630" t="s">
        <v>1733</v>
      </c>
      <c r="D101" s="630" t="s">
        <v>803</v>
      </c>
      <c r="E101" s="630" t="s">
        <v>1632</v>
      </c>
      <c r="F101" s="651" t="s">
        <v>1734</v>
      </c>
      <c r="G101" s="652">
        <v>41486</v>
      </c>
      <c r="H101" s="652" t="s">
        <v>535</v>
      </c>
      <c r="I101" s="652" t="s">
        <v>535</v>
      </c>
      <c r="J101" s="653">
        <v>33</v>
      </c>
      <c r="K101" s="654" t="s">
        <v>535</v>
      </c>
      <c r="L101" s="655" t="s">
        <v>535</v>
      </c>
      <c r="M101" s="656">
        <v>0</v>
      </c>
      <c r="N101" s="657">
        <v>18066.72</v>
      </c>
      <c r="O101" s="658">
        <v>18066.72</v>
      </c>
      <c r="P101" s="658">
        <v>0</v>
      </c>
      <c r="Q101" s="658">
        <v>0</v>
      </c>
      <c r="R101" s="658">
        <v>0</v>
      </c>
      <c r="S101" s="658">
        <v>0</v>
      </c>
      <c r="T101" s="659">
        <v>0</v>
      </c>
      <c r="U101" s="658">
        <v>0</v>
      </c>
      <c r="V101" s="658">
        <v>0</v>
      </c>
      <c r="W101" s="658">
        <v>0</v>
      </c>
      <c r="X101" s="658">
        <v>0</v>
      </c>
      <c r="Y101" s="660">
        <v>0</v>
      </c>
      <c r="Z101" s="657">
        <v>0</v>
      </c>
      <c r="AA101" s="658">
        <v>0</v>
      </c>
      <c r="AB101" s="658">
        <v>0</v>
      </c>
      <c r="AC101" s="658">
        <v>0</v>
      </c>
      <c r="AD101" s="658">
        <v>0</v>
      </c>
      <c r="AE101" s="658">
        <v>0</v>
      </c>
      <c r="AF101" s="658">
        <v>0</v>
      </c>
      <c r="AG101" s="658">
        <v>0</v>
      </c>
      <c r="AH101" s="658">
        <v>0</v>
      </c>
      <c r="AI101" s="658">
        <v>0</v>
      </c>
      <c r="AJ101" s="658">
        <v>547.47636363636354</v>
      </c>
      <c r="AK101" s="661">
        <v>0</v>
      </c>
      <c r="AL101" s="661">
        <v>0</v>
      </c>
      <c r="AM101" s="662">
        <v>0</v>
      </c>
      <c r="AN101" s="663">
        <v>18066.72</v>
      </c>
      <c r="AO101" s="658">
        <v>18066.72</v>
      </c>
      <c r="AP101" s="658">
        <v>0</v>
      </c>
      <c r="AQ101" s="658">
        <v>0</v>
      </c>
      <c r="AR101" s="658">
        <v>0</v>
      </c>
      <c r="AS101" s="658">
        <v>0</v>
      </c>
      <c r="AT101" s="659">
        <v>0</v>
      </c>
      <c r="AU101" s="658">
        <v>0</v>
      </c>
      <c r="AV101" s="658">
        <v>0</v>
      </c>
      <c r="AW101" s="658">
        <v>0</v>
      </c>
      <c r="AX101" s="658">
        <v>0</v>
      </c>
      <c r="AY101" s="660">
        <v>0</v>
      </c>
      <c r="AZ101" s="644" t="s">
        <v>803</v>
      </c>
      <c r="BA101" s="664">
        <v>0</v>
      </c>
      <c r="BB101" s="665">
        <v>0</v>
      </c>
      <c r="BC101" s="665">
        <v>0</v>
      </c>
      <c r="BD101" s="665">
        <v>0</v>
      </c>
      <c r="BE101" s="665">
        <v>0</v>
      </c>
      <c r="BF101" s="665">
        <v>0</v>
      </c>
      <c r="BG101" s="665">
        <v>0</v>
      </c>
      <c r="BH101" s="665">
        <v>0</v>
      </c>
      <c r="BI101" s="665">
        <v>0</v>
      </c>
      <c r="BJ101" s="665">
        <v>0</v>
      </c>
      <c r="BK101" s="665">
        <v>0</v>
      </c>
      <c r="BL101" s="665">
        <v>0</v>
      </c>
      <c r="BM101" s="665">
        <v>0</v>
      </c>
      <c r="BN101" s="665">
        <v>0</v>
      </c>
      <c r="BO101" s="665">
        <v>0</v>
      </c>
      <c r="BP101" s="665">
        <v>0</v>
      </c>
      <c r="BQ101" s="665">
        <v>0</v>
      </c>
      <c r="BR101" s="665">
        <v>0</v>
      </c>
      <c r="BS101" s="666">
        <v>0</v>
      </c>
      <c r="BT101" s="667">
        <v>0</v>
      </c>
      <c r="BU101" s="649">
        <f t="shared" si="3"/>
        <v>0</v>
      </c>
    </row>
    <row r="102" spans="2:73" x14ac:dyDescent="0.2">
      <c r="B102" s="650">
        <v>92</v>
      </c>
      <c r="C102" s="630" t="s">
        <v>1735</v>
      </c>
      <c r="D102" s="630" t="s">
        <v>803</v>
      </c>
      <c r="E102" s="630" t="s">
        <v>1632</v>
      </c>
      <c r="F102" s="651" t="s">
        <v>1736</v>
      </c>
      <c r="G102" s="652">
        <v>41486</v>
      </c>
      <c r="H102" s="652" t="s">
        <v>535</v>
      </c>
      <c r="I102" s="652" t="s">
        <v>535</v>
      </c>
      <c r="J102" s="653">
        <v>33</v>
      </c>
      <c r="K102" s="654" t="s">
        <v>535</v>
      </c>
      <c r="L102" s="655" t="s">
        <v>535</v>
      </c>
      <c r="M102" s="656">
        <v>0</v>
      </c>
      <c r="N102" s="657">
        <v>26307.1</v>
      </c>
      <c r="O102" s="658">
        <v>26307.1</v>
      </c>
      <c r="P102" s="658">
        <v>0</v>
      </c>
      <c r="Q102" s="658">
        <v>0</v>
      </c>
      <c r="R102" s="658">
        <v>0</v>
      </c>
      <c r="S102" s="658">
        <v>0</v>
      </c>
      <c r="T102" s="659">
        <v>0</v>
      </c>
      <c r="U102" s="658">
        <v>0</v>
      </c>
      <c r="V102" s="658">
        <v>0</v>
      </c>
      <c r="W102" s="658">
        <v>0</v>
      </c>
      <c r="X102" s="658">
        <v>0</v>
      </c>
      <c r="Y102" s="660">
        <v>0</v>
      </c>
      <c r="Z102" s="657">
        <v>0</v>
      </c>
      <c r="AA102" s="658">
        <v>0</v>
      </c>
      <c r="AB102" s="658">
        <v>0</v>
      </c>
      <c r="AC102" s="658">
        <v>0</v>
      </c>
      <c r="AD102" s="658">
        <v>0</v>
      </c>
      <c r="AE102" s="658">
        <v>0</v>
      </c>
      <c r="AF102" s="658">
        <v>0</v>
      </c>
      <c r="AG102" s="658">
        <v>0</v>
      </c>
      <c r="AH102" s="658">
        <v>0</v>
      </c>
      <c r="AI102" s="658">
        <v>0</v>
      </c>
      <c r="AJ102" s="658">
        <v>797.18484848484832</v>
      </c>
      <c r="AK102" s="661">
        <v>0</v>
      </c>
      <c r="AL102" s="661">
        <v>0</v>
      </c>
      <c r="AM102" s="662">
        <v>0</v>
      </c>
      <c r="AN102" s="663">
        <v>26307.1</v>
      </c>
      <c r="AO102" s="658">
        <v>26307.1</v>
      </c>
      <c r="AP102" s="658">
        <v>0</v>
      </c>
      <c r="AQ102" s="658">
        <v>0</v>
      </c>
      <c r="AR102" s="658">
        <v>0</v>
      </c>
      <c r="AS102" s="658">
        <v>0</v>
      </c>
      <c r="AT102" s="659">
        <v>0</v>
      </c>
      <c r="AU102" s="658">
        <v>0</v>
      </c>
      <c r="AV102" s="658">
        <v>0</v>
      </c>
      <c r="AW102" s="658">
        <v>0</v>
      </c>
      <c r="AX102" s="658">
        <v>0</v>
      </c>
      <c r="AY102" s="660">
        <v>0</v>
      </c>
      <c r="AZ102" s="644" t="s">
        <v>803</v>
      </c>
      <c r="BA102" s="664">
        <v>0</v>
      </c>
      <c r="BB102" s="665">
        <v>0</v>
      </c>
      <c r="BC102" s="665">
        <v>0</v>
      </c>
      <c r="BD102" s="665">
        <v>0</v>
      </c>
      <c r="BE102" s="665">
        <v>0</v>
      </c>
      <c r="BF102" s="665">
        <v>0</v>
      </c>
      <c r="BG102" s="665">
        <v>0</v>
      </c>
      <c r="BH102" s="665">
        <v>0</v>
      </c>
      <c r="BI102" s="665">
        <v>0</v>
      </c>
      <c r="BJ102" s="665">
        <v>0</v>
      </c>
      <c r="BK102" s="665">
        <v>0</v>
      </c>
      <c r="BL102" s="665">
        <v>0</v>
      </c>
      <c r="BM102" s="665">
        <v>0</v>
      </c>
      <c r="BN102" s="665">
        <v>0</v>
      </c>
      <c r="BO102" s="665">
        <v>0</v>
      </c>
      <c r="BP102" s="665">
        <v>0</v>
      </c>
      <c r="BQ102" s="665">
        <v>0</v>
      </c>
      <c r="BR102" s="665">
        <v>0</v>
      </c>
      <c r="BS102" s="666">
        <v>0</v>
      </c>
      <c r="BT102" s="667">
        <v>0</v>
      </c>
      <c r="BU102" s="649">
        <f t="shared" si="3"/>
        <v>0</v>
      </c>
    </row>
    <row r="103" spans="2:73" x14ac:dyDescent="0.2">
      <c r="B103" s="629">
        <v>93</v>
      </c>
      <c r="C103" s="630" t="s">
        <v>1737</v>
      </c>
      <c r="D103" s="630" t="s">
        <v>803</v>
      </c>
      <c r="E103" s="630" t="s">
        <v>1632</v>
      </c>
      <c r="F103" s="651" t="s">
        <v>1738</v>
      </c>
      <c r="G103" s="652">
        <v>41486</v>
      </c>
      <c r="H103" s="652" t="s">
        <v>535</v>
      </c>
      <c r="I103" s="652" t="s">
        <v>535</v>
      </c>
      <c r="J103" s="653">
        <v>33</v>
      </c>
      <c r="K103" s="654" t="s">
        <v>535</v>
      </c>
      <c r="L103" s="655" t="s">
        <v>535</v>
      </c>
      <c r="M103" s="656">
        <v>0</v>
      </c>
      <c r="N103" s="657">
        <v>2910.26</v>
      </c>
      <c r="O103" s="658">
        <v>2910.26</v>
      </c>
      <c r="P103" s="658">
        <v>0</v>
      </c>
      <c r="Q103" s="658">
        <v>0</v>
      </c>
      <c r="R103" s="658">
        <v>0</v>
      </c>
      <c r="S103" s="658">
        <v>0</v>
      </c>
      <c r="T103" s="659">
        <v>0</v>
      </c>
      <c r="U103" s="658">
        <v>0</v>
      </c>
      <c r="V103" s="658">
        <v>0</v>
      </c>
      <c r="W103" s="658">
        <v>0</v>
      </c>
      <c r="X103" s="658">
        <v>0</v>
      </c>
      <c r="Y103" s="660">
        <v>0</v>
      </c>
      <c r="Z103" s="657">
        <v>0</v>
      </c>
      <c r="AA103" s="658">
        <v>0</v>
      </c>
      <c r="AB103" s="658">
        <v>0</v>
      </c>
      <c r="AC103" s="658">
        <v>0</v>
      </c>
      <c r="AD103" s="658">
        <v>0</v>
      </c>
      <c r="AE103" s="658">
        <v>0</v>
      </c>
      <c r="AF103" s="658">
        <v>0</v>
      </c>
      <c r="AG103" s="658">
        <v>0</v>
      </c>
      <c r="AH103" s="658">
        <v>0</v>
      </c>
      <c r="AI103" s="658">
        <v>0</v>
      </c>
      <c r="AJ103" s="658">
        <v>88.189696969696996</v>
      </c>
      <c r="AK103" s="661">
        <v>0</v>
      </c>
      <c r="AL103" s="661">
        <v>0</v>
      </c>
      <c r="AM103" s="662">
        <v>0</v>
      </c>
      <c r="AN103" s="663">
        <v>2910.26</v>
      </c>
      <c r="AO103" s="658">
        <v>2910.26</v>
      </c>
      <c r="AP103" s="658">
        <v>0</v>
      </c>
      <c r="AQ103" s="658">
        <v>0</v>
      </c>
      <c r="AR103" s="658">
        <v>0</v>
      </c>
      <c r="AS103" s="658">
        <v>0</v>
      </c>
      <c r="AT103" s="659">
        <v>0</v>
      </c>
      <c r="AU103" s="658">
        <v>0</v>
      </c>
      <c r="AV103" s="658">
        <v>0</v>
      </c>
      <c r="AW103" s="658">
        <v>0</v>
      </c>
      <c r="AX103" s="658">
        <v>0</v>
      </c>
      <c r="AY103" s="660">
        <v>0</v>
      </c>
      <c r="AZ103" s="644" t="s">
        <v>803</v>
      </c>
      <c r="BA103" s="664">
        <v>0</v>
      </c>
      <c r="BB103" s="665">
        <v>0</v>
      </c>
      <c r="BC103" s="665">
        <v>0</v>
      </c>
      <c r="BD103" s="665">
        <v>0</v>
      </c>
      <c r="BE103" s="665">
        <v>0</v>
      </c>
      <c r="BF103" s="665">
        <v>0</v>
      </c>
      <c r="BG103" s="665">
        <v>0</v>
      </c>
      <c r="BH103" s="665">
        <v>0</v>
      </c>
      <c r="BI103" s="665">
        <v>0</v>
      </c>
      <c r="BJ103" s="665">
        <v>0</v>
      </c>
      <c r="BK103" s="665">
        <v>0</v>
      </c>
      <c r="BL103" s="665">
        <v>0</v>
      </c>
      <c r="BM103" s="665">
        <v>0</v>
      </c>
      <c r="BN103" s="665">
        <v>0</v>
      </c>
      <c r="BO103" s="665">
        <v>0</v>
      </c>
      <c r="BP103" s="665">
        <v>0</v>
      </c>
      <c r="BQ103" s="665">
        <v>0</v>
      </c>
      <c r="BR103" s="665">
        <v>0</v>
      </c>
      <c r="BS103" s="666">
        <v>0</v>
      </c>
      <c r="BT103" s="667">
        <v>0</v>
      </c>
      <c r="BU103" s="649">
        <f t="shared" si="3"/>
        <v>0</v>
      </c>
    </row>
    <row r="104" spans="2:73" x14ac:dyDescent="0.2">
      <c r="B104" s="650">
        <v>94</v>
      </c>
      <c r="C104" s="630" t="s">
        <v>1739</v>
      </c>
      <c r="D104" s="630" t="s">
        <v>803</v>
      </c>
      <c r="E104" s="630" t="s">
        <v>1632</v>
      </c>
      <c r="F104" s="651" t="s">
        <v>1740</v>
      </c>
      <c r="G104" s="652">
        <v>41486</v>
      </c>
      <c r="H104" s="652" t="s">
        <v>535</v>
      </c>
      <c r="I104" s="652" t="s">
        <v>535</v>
      </c>
      <c r="J104" s="653">
        <v>33</v>
      </c>
      <c r="K104" s="654" t="s">
        <v>535</v>
      </c>
      <c r="L104" s="655" t="s">
        <v>535</v>
      </c>
      <c r="M104" s="656">
        <v>0</v>
      </c>
      <c r="N104" s="657">
        <v>42970.58</v>
      </c>
      <c r="O104" s="658">
        <v>42970.58</v>
      </c>
      <c r="P104" s="658">
        <v>0</v>
      </c>
      <c r="Q104" s="658">
        <v>0</v>
      </c>
      <c r="R104" s="658">
        <v>0</v>
      </c>
      <c r="S104" s="658">
        <v>0</v>
      </c>
      <c r="T104" s="659">
        <v>0</v>
      </c>
      <c r="U104" s="658">
        <v>0</v>
      </c>
      <c r="V104" s="658">
        <v>0</v>
      </c>
      <c r="W104" s="658">
        <v>0</v>
      </c>
      <c r="X104" s="658">
        <v>0</v>
      </c>
      <c r="Y104" s="660">
        <v>0</v>
      </c>
      <c r="Z104" s="657">
        <v>0</v>
      </c>
      <c r="AA104" s="658">
        <v>0</v>
      </c>
      <c r="AB104" s="658">
        <v>0</v>
      </c>
      <c r="AC104" s="658">
        <v>0</v>
      </c>
      <c r="AD104" s="658">
        <v>0</v>
      </c>
      <c r="AE104" s="658">
        <v>0</v>
      </c>
      <c r="AF104" s="658">
        <v>0</v>
      </c>
      <c r="AG104" s="658">
        <v>0</v>
      </c>
      <c r="AH104" s="658">
        <v>0</v>
      </c>
      <c r="AI104" s="658">
        <v>0</v>
      </c>
      <c r="AJ104" s="658">
        <v>1302.138787878788</v>
      </c>
      <c r="AK104" s="661">
        <v>0</v>
      </c>
      <c r="AL104" s="661">
        <v>0</v>
      </c>
      <c r="AM104" s="662">
        <v>0</v>
      </c>
      <c r="AN104" s="663">
        <v>42970.58</v>
      </c>
      <c r="AO104" s="658">
        <v>42970.58</v>
      </c>
      <c r="AP104" s="658">
        <v>0</v>
      </c>
      <c r="AQ104" s="658">
        <v>0</v>
      </c>
      <c r="AR104" s="658">
        <v>0</v>
      </c>
      <c r="AS104" s="658">
        <v>0</v>
      </c>
      <c r="AT104" s="659">
        <v>0</v>
      </c>
      <c r="AU104" s="658">
        <v>0</v>
      </c>
      <c r="AV104" s="658">
        <v>0</v>
      </c>
      <c r="AW104" s="658">
        <v>0</v>
      </c>
      <c r="AX104" s="658">
        <v>0</v>
      </c>
      <c r="AY104" s="660">
        <v>0</v>
      </c>
      <c r="AZ104" s="644" t="s">
        <v>803</v>
      </c>
      <c r="BA104" s="664">
        <v>0</v>
      </c>
      <c r="BB104" s="665">
        <v>0</v>
      </c>
      <c r="BC104" s="665">
        <v>0</v>
      </c>
      <c r="BD104" s="665">
        <v>0</v>
      </c>
      <c r="BE104" s="665">
        <v>0</v>
      </c>
      <c r="BF104" s="665">
        <v>0</v>
      </c>
      <c r="BG104" s="665">
        <v>0</v>
      </c>
      <c r="BH104" s="665">
        <v>0</v>
      </c>
      <c r="BI104" s="665">
        <v>0</v>
      </c>
      <c r="BJ104" s="665">
        <v>0</v>
      </c>
      <c r="BK104" s="665">
        <v>0</v>
      </c>
      <c r="BL104" s="665">
        <v>0</v>
      </c>
      <c r="BM104" s="665">
        <v>0</v>
      </c>
      <c r="BN104" s="665">
        <v>0</v>
      </c>
      <c r="BO104" s="665">
        <v>0</v>
      </c>
      <c r="BP104" s="665">
        <v>0</v>
      </c>
      <c r="BQ104" s="665">
        <v>0</v>
      </c>
      <c r="BR104" s="665">
        <v>0</v>
      </c>
      <c r="BS104" s="666">
        <v>0</v>
      </c>
      <c r="BT104" s="667">
        <v>0</v>
      </c>
      <c r="BU104" s="649">
        <f t="shared" si="3"/>
        <v>0</v>
      </c>
    </row>
    <row r="105" spans="2:73" x14ac:dyDescent="0.2">
      <c r="B105" s="629">
        <v>95</v>
      </c>
      <c r="C105" s="630" t="s">
        <v>1741</v>
      </c>
      <c r="D105" s="630" t="s">
        <v>803</v>
      </c>
      <c r="E105" s="630" t="s">
        <v>1632</v>
      </c>
      <c r="F105" s="651" t="s">
        <v>1742</v>
      </c>
      <c r="G105" s="652">
        <v>41486</v>
      </c>
      <c r="H105" s="652" t="s">
        <v>535</v>
      </c>
      <c r="I105" s="652" t="s">
        <v>535</v>
      </c>
      <c r="J105" s="653">
        <v>33</v>
      </c>
      <c r="K105" s="654" t="s">
        <v>535</v>
      </c>
      <c r="L105" s="655" t="s">
        <v>535</v>
      </c>
      <c r="M105" s="656">
        <v>0</v>
      </c>
      <c r="N105" s="657">
        <v>1989.39</v>
      </c>
      <c r="O105" s="658">
        <v>1989.39</v>
      </c>
      <c r="P105" s="658">
        <v>0</v>
      </c>
      <c r="Q105" s="658">
        <v>0</v>
      </c>
      <c r="R105" s="658">
        <v>0</v>
      </c>
      <c r="S105" s="658">
        <v>0</v>
      </c>
      <c r="T105" s="659">
        <v>0</v>
      </c>
      <c r="U105" s="658">
        <v>0</v>
      </c>
      <c r="V105" s="658">
        <v>0</v>
      </c>
      <c r="W105" s="658">
        <v>0</v>
      </c>
      <c r="X105" s="658">
        <v>0</v>
      </c>
      <c r="Y105" s="660">
        <v>0</v>
      </c>
      <c r="Z105" s="657">
        <v>0</v>
      </c>
      <c r="AA105" s="658">
        <v>0</v>
      </c>
      <c r="AB105" s="658">
        <v>0</v>
      </c>
      <c r="AC105" s="658">
        <v>0</v>
      </c>
      <c r="AD105" s="658">
        <v>0</v>
      </c>
      <c r="AE105" s="658">
        <v>0</v>
      </c>
      <c r="AF105" s="658">
        <v>0</v>
      </c>
      <c r="AG105" s="658">
        <v>0</v>
      </c>
      <c r="AH105" s="658">
        <v>0</v>
      </c>
      <c r="AI105" s="658">
        <v>0</v>
      </c>
      <c r="AJ105" s="658">
        <v>60.284545454545452</v>
      </c>
      <c r="AK105" s="661">
        <v>0</v>
      </c>
      <c r="AL105" s="661">
        <v>0</v>
      </c>
      <c r="AM105" s="662">
        <v>0</v>
      </c>
      <c r="AN105" s="663">
        <v>1989.39</v>
      </c>
      <c r="AO105" s="658">
        <v>1989.39</v>
      </c>
      <c r="AP105" s="658">
        <v>0</v>
      </c>
      <c r="AQ105" s="658">
        <v>0</v>
      </c>
      <c r="AR105" s="658">
        <v>0</v>
      </c>
      <c r="AS105" s="658">
        <v>0</v>
      </c>
      <c r="AT105" s="659">
        <v>0</v>
      </c>
      <c r="AU105" s="658">
        <v>0</v>
      </c>
      <c r="AV105" s="658">
        <v>0</v>
      </c>
      <c r="AW105" s="658">
        <v>0</v>
      </c>
      <c r="AX105" s="658">
        <v>0</v>
      </c>
      <c r="AY105" s="660">
        <v>0</v>
      </c>
      <c r="AZ105" s="644" t="s">
        <v>803</v>
      </c>
      <c r="BA105" s="664">
        <v>0</v>
      </c>
      <c r="BB105" s="665">
        <v>0</v>
      </c>
      <c r="BC105" s="665">
        <v>0</v>
      </c>
      <c r="BD105" s="665">
        <v>0</v>
      </c>
      <c r="BE105" s="665">
        <v>0</v>
      </c>
      <c r="BF105" s="665">
        <v>0</v>
      </c>
      <c r="BG105" s="665">
        <v>0</v>
      </c>
      <c r="BH105" s="665">
        <v>0</v>
      </c>
      <c r="BI105" s="665">
        <v>0</v>
      </c>
      <c r="BJ105" s="665">
        <v>0</v>
      </c>
      <c r="BK105" s="665">
        <v>0</v>
      </c>
      <c r="BL105" s="665">
        <v>0</v>
      </c>
      <c r="BM105" s="665">
        <v>0</v>
      </c>
      <c r="BN105" s="665">
        <v>0</v>
      </c>
      <c r="BO105" s="665">
        <v>0</v>
      </c>
      <c r="BP105" s="665">
        <v>0</v>
      </c>
      <c r="BQ105" s="665">
        <v>0</v>
      </c>
      <c r="BR105" s="665">
        <v>0</v>
      </c>
      <c r="BS105" s="666">
        <v>0</v>
      </c>
      <c r="BT105" s="667">
        <v>0</v>
      </c>
      <c r="BU105" s="649">
        <f t="shared" si="3"/>
        <v>0</v>
      </c>
    </row>
    <row r="106" spans="2:73" x14ac:dyDescent="0.2">
      <c r="B106" s="650">
        <v>96</v>
      </c>
      <c r="C106" s="630" t="s">
        <v>1743</v>
      </c>
      <c r="D106" s="630" t="s">
        <v>803</v>
      </c>
      <c r="E106" s="630" t="s">
        <v>1632</v>
      </c>
      <c r="F106" s="651" t="s">
        <v>1744</v>
      </c>
      <c r="G106" s="652">
        <v>41486</v>
      </c>
      <c r="H106" s="652" t="s">
        <v>535</v>
      </c>
      <c r="I106" s="652" t="s">
        <v>535</v>
      </c>
      <c r="J106" s="653">
        <v>33</v>
      </c>
      <c r="K106" s="654" t="s">
        <v>535</v>
      </c>
      <c r="L106" s="655" t="s">
        <v>535</v>
      </c>
      <c r="M106" s="656">
        <v>0</v>
      </c>
      <c r="N106" s="657">
        <v>8858.69</v>
      </c>
      <c r="O106" s="658">
        <v>8858.69</v>
      </c>
      <c r="P106" s="658">
        <v>0</v>
      </c>
      <c r="Q106" s="658">
        <v>0</v>
      </c>
      <c r="R106" s="658">
        <v>0</v>
      </c>
      <c r="S106" s="658">
        <v>0</v>
      </c>
      <c r="T106" s="659">
        <v>0</v>
      </c>
      <c r="U106" s="658">
        <v>0</v>
      </c>
      <c r="V106" s="658">
        <v>0</v>
      </c>
      <c r="W106" s="658">
        <v>0</v>
      </c>
      <c r="X106" s="658">
        <v>0</v>
      </c>
      <c r="Y106" s="660">
        <v>0</v>
      </c>
      <c r="Z106" s="657">
        <v>0</v>
      </c>
      <c r="AA106" s="658">
        <v>0</v>
      </c>
      <c r="AB106" s="658">
        <v>0</v>
      </c>
      <c r="AC106" s="658">
        <v>0</v>
      </c>
      <c r="AD106" s="658">
        <v>0</v>
      </c>
      <c r="AE106" s="658">
        <v>0</v>
      </c>
      <c r="AF106" s="658">
        <v>0</v>
      </c>
      <c r="AG106" s="658">
        <v>0</v>
      </c>
      <c r="AH106" s="658">
        <v>0</v>
      </c>
      <c r="AI106" s="658">
        <v>0</v>
      </c>
      <c r="AJ106" s="658">
        <v>268.44515151515157</v>
      </c>
      <c r="AK106" s="661">
        <v>0</v>
      </c>
      <c r="AL106" s="661">
        <v>0</v>
      </c>
      <c r="AM106" s="662">
        <v>0</v>
      </c>
      <c r="AN106" s="663">
        <v>8858.69</v>
      </c>
      <c r="AO106" s="658">
        <v>8858.69</v>
      </c>
      <c r="AP106" s="658">
        <v>0</v>
      </c>
      <c r="AQ106" s="658">
        <v>0</v>
      </c>
      <c r="AR106" s="658">
        <v>0</v>
      </c>
      <c r="AS106" s="658">
        <v>0</v>
      </c>
      <c r="AT106" s="659">
        <v>0</v>
      </c>
      <c r="AU106" s="658">
        <v>0</v>
      </c>
      <c r="AV106" s="658">
        <v>0</v>
      </c>
      <c r="AW106" s="658">
        <v>0</v>
      </c>
      <c r="AX106" s="658">
        <v>0</v>
      </c>
      <c r="AY106" s="660">
        <v>0</v>
      </c>
      <c r="AZ106" s="644" t="s">
        <v>803</v>
      </c>
      <c r="BA106" s="664">
        <v>0</v>
      </c>
      <c r="BB106" s="665">
        <v>0</v>
      </c>
      <c r="BC106" s="665">
        <v>0</v>
      </c>
      <c r="BD106" s="665">
        <v>0</v>
      </c>
      <c r="BE106" s="665">
        <v>0</v>
      </c>
      <c r="BF106" s="665">
        <v>0</v>
      </c>
      <c r="BG106" s="665">
        <v>0</v>
      </c>
      <c r="BH106" s="665">
        <v>0</v>
      </c>
      <c r="BI106" s="665">
        <v>0</v>
      </c>
      <c r="BJ106" s="665">
        <v>0</v>
      </c>
      <c r="BK106" s="665">
        <v>0</v>
      </c>
      <c r="BL106" s="665">
        <v>0</v>
      </c>
      <c r="BM106" s="665">
        <v>0</v>
      </c>
      <c r="BN106" s="665">
        <v>0</v>
      </c>
      <c r="BO106" s="665">
        <v>0</v>
      </c>
      <c r="BP106" s="665">
        <v>0</v>
      </c>
      <c r="BQ106" s="665">
        <v>0</v>
      </c>
      <c r="BR106" s="665">
        <v>0</v>
      </c>
      <c r="BS106" s="666">
        <v>0</v>
      </c>
      <c r="BT106" s="667">
        <v>0</v>
      </c>
      <c r="BU106" s="649">
        <f t="shared" si="3"/>
        <v>0</v>
      </c>
    </row>
    <row r="107" spans="2:73" x14ac:dyDescent="0.2">
      <c r="B107" s="629">
        <v>97</v>
      </c>
      <c r="C107" s="630" t="s">
        <v>1745</v>
      </c>
      <c r="D107" s="630" t="s">
        <v>803</v>
      </c>
      <c r="E107" s="630" t="s">
        <v>1632</v>
      </c>
      <c r="F107" s="651" t="s">
        <v>1746</v>
      </c>
      <c r="G107" s="652">
        <v>41486</v>
      </c>
      <c r="H107" s="652" t="s">
        <v>535</v>
      </c>
      <c r="I107" s="652" t="s">
        <v>535</v>
      </c>
      <c r="J107" s="653">
        <v>55</v>
      </c>
      <c r="K107" s="654" t="s">
        <v>535</v>
      </c>
      <c r="L107" s="655" t="s">
        <v>535</v>
      </c>
      <c r="M107" s="656">
        <v>0</v>
      </c>
      <c r="N107" s="657">
        <v>107302.19</v>
      </c>
      <c r="O107" s="658">
        <v>107302.19</v>
      </c>
      <c r="P107" s="658">
        <v>0</v>
      </c>
      <c r="Q107" s="658">
        <v>0</v>
      </c>
      <c r="R107" s="658">
        <v>0</v>
      </c>
      <c r="S107" s="658">
        <v>0</v>
      </c>
      <c r="T107" s="659">
        <v>0</v>
      </c>
      <c r="U107" s="658">
        <v>0</v>
      </c>
      <c r="V107" s="658">
        <v>0</v>
      </c>
      <c r="W107" s="658">
        <v>0</v>
      </c>
      <c r="X107" s="658">
        <v>0</v>
      </c>
      <c r="Y107" s="660">
        <v>0</v>
      </c>
      <c r="Z107" s="657">
        <v>0</v>
      </c>
      <c r="AA107" s="658">
        <v>0</v>
      </c>
      <c r="AB107" s="658">
        <v>0</v>
      </c>
      <c r="AC107" s="658">
        <v>0</v>
      </c>
      <c r="AD107" s="658">
        <v>0</v>
      </c>
      <c r="AE107" s="658">
        <v>0</v>
      </c>
      <c r="AF107" s="658">
        <v>0</v>
      </c>
      <c r="AG107" s="658">
        <v>0</v>
      </c>
      <c r="AH107" s="658">
        <v>0</v>
      </c>
      <c r="AI107" s="658">
        <v>0</v>
      </c>
      <c r="AJ107" s="658">
        <v>1950.9489090909096</v>
      </c>
      <c r="AK107" s="661">
        <v>0</v>
      </c>
      <c r="AL107" s="661">
        <v>0</v>
      </c>
      <c r="AM107" s="662">
        <v>0</v>
      </c>
      <c r="AN107" s="663">
        <v>107302.19</v>
      </c>
      <c r="AO107" s="658">
        <v>107302.19</v>
      </c>
      <c r="AP107" s="658">
        <v>0</v>
      </c>
      <c r="AQ107" s="658">
        <v>0</v>
      </c>
      <c r="AR107" s="658">
        <v>0</v>
      </c>
      <c r="AS107" s="658">
        <v>0</v>
      </c>
      <c r="AT107" s="659">
        <v>0</v>
      </c>
      <c r="AU107" s="658">
        <v>0</v>
      </c>
      <c r="AV107" s="658">
        <v>0</v>
      </c>
      <c r="AW107" s="658">
        <v>0</v>
      </c>
      <c r="AX107" s="658">
        <v>0</v>
      </c>
      <c r="AY107" s="660">
        <v>0</v>
      </c>
      <c r="AZ107" s="644" t="s">
        <v>803</v>
      </c>
      <c r="BA107" s="664">
        <v>0</v>
      </c>
      <c r="BB107" s="665">
        <v>0</v>
      </c>
      <c r="BC107" s="665">
        <v>0</v>
      </c>
      <c r="BD107" s="665">
        <v>0</v>
      </c>
      <c r="BE107" s="665">
        <v>0</v>
      </c>
      <c r="BF107" s="665">
        <v>0</v>
      </c>
      <c r="BG107" s="665">
        <v>0</v>
      </c>
      <c r="BH107" s="665">
        <v>0</v>
      </c>
      <c r="BI107" s="665">
        <v>0</v>
      </c>
      <c r="BJ107" s="665">
        <v>0</v>
      </c>
      <c r="BK107" s="665">
        <v>0</v>
      </c>
      <c r="BL107" s="665">
        <v>0</v>
      </c>
      <c r="BM107" s="665">
        <v>0</v>
      </c>
      <c r="BN107" s="665">
        <v>0</v>
      </c>
      <c r="BO107" s="665">
        <v>0</v>
      </c>
      <c r="BP107" s="665">
        <v>0</v>
      </c>
      <c r="BQ107" s="665">
        <v>0</v>
      </c>
      <c r="BR107" s="665">
        <v>0</v>
      </c>
      <c r="BS107" s="666">
        <v>0</v>
      </c>
      <c r="BT107" s="667">
        <v>0</v>
      </c>
      <c r="BU107" s="649">
        <f t="shared" si="3"/>
        <v>0</v>
      </c>
    </row>
    <row r="108" spans="2:73" x14ac:dyDescent="0.2">
      <c r="B108" s="650">
        <v>98</v>
      </c>
      <c r="C108" s="630" t="s">
        <v>1747</v>
      </c>
      <c r="D108" s="630" t="s">
        <v>803</v>
      </c>
      <c r="E108" s="630" t="s">
        <v>1632</v>
      </c>
      <c r="F108" s="651" t="s">
        <v>1748</v>
      </c>
      <c r="G108" s="652">
        <v>41486</v>
      </c>
      <c r="H108" s="652" t="s">
        <v>535</v>
      </c>
      <c r="I108" s="652" t="s">
        <v>535</v>
      </c>
      <c r="J108" s="653">
        <v>33</v>
      </c>
      <c r="K108" s="654" t="s">
        <v>535</v>
      </c>
      <c r="L108" s="655" t="s">
        <v>535</v>
      </c>
      <c r="M108" s="656">
        <v>0</v>
      </c>
      <c r="N108" s="657">
        <v>67001.8</v>
      </c>
      <c r="O108" s="658">
        <v>67001.8</v>
      </c>
      <c r="P108" s="658">
        <v>0</v>
      </c>
      <c r="Q108" s="658">
        <v>0</v>
      </c>
      <c r="R108" s="658">
        <v>0</v>
      </c>
      <c r="S108" s="658">
        <v>0</v>
      </c>
      <c r="T108" s="659">
        <v>0</v>
      </c>
      <c r="U108" s="658">
        <v>0</v>
      </c>
      <c r="V108" s="658">
        <v>0</v>
      </c>
      <c r="W108" s="658">
        <v>0</v>
      </c>
      <c r="X108" s="658">
        <v>0</v>
      </c>
      <c r="Y108" s="660">
        <v>0</v>
      </c>
      <c r="Z108" s="657">
        <v>0</v>
      </c>
      <c r="AA108" s="658">
        <v>0</v>
      </c>
      <c r="AB108" s="658">
        <v>0</v>
      </c>
      <c r="AC108" s="658">
        <v>0</v>
      </c>
      <c r="AD108" s="658">
        <v>0</v>
      </c>
      <c r="AE108" s="658">
        <v>0</v>
      </c>
      <c r="AF108" s="658">
        <v>0</v>
      </c>
      <c r="AG108" s="658">
        <v>0</v>
      </c>
      <c r="AH108" s="658">
        <v>0</v>
      </c>
      <c r="AI108" s="658">
        <v>0</v>
      </c>
      <c r="AJ108" s="658">
        <v>2030.3575757575761</v>
      </c>
      <c r="AK108" s="661">
        <v>0</v>
      </c>
      <c r="AL108" s="661">
        <v>0</v>
      </c>
      <c r="AM108" s="662">
        <v>0</v>
      </c>
      <c r="AN108" s="663">
        <v>67001.8</v>
      </c>
      <c r="AO108" s="658">
        <v>67001.8</v>
      </c>
      <c r="AP108" s="658">
        <v>0</v>
      </c>
      <c r="AQ108" s="658">
        <v>0</v>
      </c>
      <c r="AR108" s="658">
        <v>0</v>
      </c>
      <c r="AS108" s="658">
        <v>0</v>
      </c>
      <c r="AT108" s="659">
        <v>0</v>
      </c>
      <c r="AU108" s="658">
        <v>0</v>
      </c>
      <c r="AV108" s="658">
        <v>0</v>
      </c>
      <c r="AW108" s="658">
        <v>0</v>
      </c>
      <c r="AX108" s="658">
        <v>0</v>
      </c>
      <c r="AY108" s="660">
        <v>0</v>
      </c>
      <c r="AZ108" s="644" t="s">
        <v>803</v>
      </c>
      <c r="BA108" s="664">
        <v>0</v>
      </c>
      <c r="BB108" s="665">
        <v>0</v>
      </c>
      <c r="BC108" s="665">
        <v>0</v>
      </c>
      <c r="BD108" s="665">
        <v>0</v>
      </c>
      <c r="BE108" s="665">
        <v>0</v>
      </c>
      <c r="BF108" s="665">
        <v>0</v>
      </c>
      <c r="BG108" s="665">
        <v>0</v>
      </c>
      <c r="BH108" s="665">
        <v>0</v>
      </c>
      <c r="BI108" s="665">
        <v>0</v>
      </c>
      <c r="BJ108" s="665">
        <v>0</v>
      </c>
      <c r="BK108" s="665">
        <v>0</v>
      </c>
      <c r="BL108" s="665">
        <v>0</v>
      </c>
      <c r="BM108" s="665">
        <v>0</v>
      </c>
      <c r="BN108" s="665">
        <v>0</v>
      </c>
      <c r="BO108" s="665">
        <v>0</v>
      </c>
      <c r="BP108" s="665">
        <v>0</v>
      </c>
      <c r="BQ108" s="665">
        <v>0</v>
      </c>
      <c r="BR108" s="665">
        <v>0</v>
      </c>
      <c r="BS108" s="666">
        <v>0</v>
      </c>
      <c r="BT108" s="667">
        <v>0</v>
      </c>
      <c r="BU108" s="649">
        <f t="shared" si="3"/>
        <v>0</v>
      </c>
    </row>
    <row r="109" spans="2:73" x14ac:dyDescent="0.2">
      <c r="B109" s="629">
        <v>99</v>
      </c>
      <c r="C109" s="630" t="s">
        <v>1749</v>
      </c>
      <c r="D109" s="630" t="s">
        <v>803</v>
      </c>
      <c r="E109" s="630" t="s">
        <v>1632</v>
      </c>
      <c r="F109" s="651" t="s">
        <v>1750</v>
      </c>
      <c r="G109" s="652">
        <v>41486</v>
      </c>
      <c r="H109" s="652" t="s">
        <v>535</v>
      </c>
      <c r="I109" s="652" t="s">
        <v>535</v>
      </c>
      <c r="J109" s="653">
        <v>33</v>
      </c>
      <c r="K109" s="654" t="s">
        <v>535</v>
      </c>
      <c r="L109" s="655" t="s">
        <v>535</v>
      </c>
      <c r="M109" s="656">
        <v>0</v>
      </c>
      <c r="N109" s="657">
        <v>44769.21</v>
      </c>
      <c r="O109" s="658">
        <v>44769.21</v>
      </c>
      <c r="P109" s="658">
        <v>0</v>
      </c>
      <c r="Q109" s="658">
        <v>0</v>
      </c>
      <c r="R109" s="658">
        <v>0</v>
      </c>
      <c r="S109" s="658">
        <v>0</v>
      </c>
      <c r="T109" s="659">
        <v>0</v>
      </c>
      <c r="U109" s="658">
        <v>0</v>
      </c>
      <c r="V109" s="658">
        <v>0</v>
      </c>
      <c r="W109" s="658">
        <v>0</v>
      </c>
      <c r="X109" s="658">
        <v>0</v>
      </c>
      <c r="Y109" s="660">
        <v>0</v>
      </c>
      <c r="Z109" s="657">
        <v>0</v>
      </c>
      <c r="AA109" s="658">
        <v>0</v>
      </c>
      <c r="AB109" s="658">
        <v>0</v>
      </c>
      <c r="AC109" s="658">
        <v>0</v>
      </c>
      <c r="AD109" s="658">
        <v>0</v>
      </c>
      <c r="AE109" s="658">
        <v>0</v>
      </c>
      <c r="AF109" s="658">
        <v>0</v>
      </c>
      <c r="AG109" s="658">
        <v>0</v>
      </c>
      <c r="AH109" s="658">
        <v>0</v>
      </c>
      <c r="AI109" s="658">
        <v>0</v>
      </c>
      <c r="AJ109" s="658">
        <v>1356.6427272727271</v>
      </c>
      <c r="AK109" s="661">
        <v>0</v>
      </c>
      <c r="AL109" s="661">
        <v>0</v>
      </c>
      <c r="AM109" s="662">
        <v>0</v>
      </c>
      <c r="AN109" s="663">
        <v>44769.21</v>
      </c>
      <c r="AO109" s="658">
        <v>44769.21</v>
      </c>
      <c r="AP109" s="658">
        <v>0</v>
      </c>
      <c r="AQ109" s="658">
        <v>0</v>
      </c>
      <c r="AR109" s="658">
        <v>0</v>
      </c>
      <c r="AS109" s="658">
        <v>0</v>
      </c>
      <c r="AT109" s="659">
        <v>0</v>
      </c>
      <c r="AU109" s="658">
        <v>0</v>
      </c>
      <c r="AV109" s="658">
        <v>0</v>
      </c>
      <c r="AW109" s="658">
        <v>0</v>
      </c>
      <c r="AX109" s="658">
        <v>0</v>
      </c>
      <c r="AY109" s="660">
        <v>0</v>
      </c>
      <c r="AZ109" s="644" t="s">
        <v>803</v>
      </c>
      <c r="BA109" s="664">
        <v>0</v>
      </c>
      <c r="BB109" s="665">
        <v>0</v>
      </c>
      <c r="BC109" s="665">
        <v>0</v>
      </c>
      <c r="BD109" s="665">
        <v>0</v>
      </c>
      <c r="BE109" s="665">
        <v>0</v>
      </c>
      <c r="BF109" s="665">
        <v>0</v>
      </c>
      <c r="BG109" s="665">
        <v>0</v>
      </c>
      <c r="BH109" s="665">
        <v>0</v>
      </c>
      <c r="BI109" s="665">
        <v>0</v>
      </c>
      <c r="BJ109" s="665">
        <v>0</v>
      </c>
      <c r="BK109" s="665">
        <v>0</v>
      </c>
      <c r="BL109" s="665">
        <v>0</v>
      </c>
      <c r="BM109" s="665">
        <v>0</v>
      </c>
      <c r="BN109" s="665">
        <v>0</v>
      </c>
      <c r="BO109" s="665">
        <v>0</v>
      </c>
      <c r="BP109" s="665">
        <v>0</v>
      </c>
      <c r="BQ109" s="665">
        <v>0</v>
      </c>
      <c r="BR109" s="665">
        <v>0</v>
      </c>
      <c r="BS109" s="666">
        <v>0</v>
      </c>
      <c r="BT109" s="667">
        <v>0</v>
      </c>
      <c r="BU109" s="649">
        <f t="shared" si="3"/>
        <v>0</v>
      </c>
    </row>
    <row r="110" spans="2:73" x14ac:dyDescent="0.2">
      <c r="B110" s="650">
        <v>100</v>
      </c>
      <c r="C110" s="630" t="s">
        <v>1751</v>
      </c>
      <c r="D110" s="630" t="s">
        <v>803</v>
      </c>
      <c r="E110" s="630" t="s">
        <v>1632</v>
      </c>
      <c r="F110" s="651" t="s">
        <v>1752</v>
      </c>
      <c r="G110" s="652">
        <v>41486</v>
      </c>
      <c r="H110" s="652" t="s">
        <v>535</v>
      </c>
      <c r="I110" s="652" t="s">
        <v>535</v>
      </c>
      <c r="J110" s="653">
        <v>33</v>
      </c>
      <c r="K110" s="654" t="s">
        <v>535</v>
      </c>
      <c r="L110" s="655" t="s">
        <v>535</v>
      </c>
      <c r="M110" s="656">
        <v>0</v>
      </c>
      <c r="N110" s="657">
        <v>13465.99</v>
      </c>
      <c r="O110" s="658">
        <v>13465.99</v>
      </c>
      <c r="P110" s="658">
        <v>0</v>
      </c>
      <c r="Q110" s="658">
        <v>0</v>
      </c>
      <c r="R110" s="658">
        <v>0</v>
      </c>
      <c r="S110" s="658">
        <v>0</v>
      </c>
      <c r="T110" s="659">
        <v>0</v>
      </c>
      <c r="U110" s="658">
        <v>0</v>
      </c>
      <c r="V110" s="658">
        <v>0</v>
      </c>
      <c r="W110" s="658">
        <v>0</v>
      </c>
      <c r="X110" s="658">
        <v>0</v>
      </c>
      <c r="Y110" s="660">
        <v>0</v>
      </c>
      <c r="Z110" s="657">
        <v>0</v>
      </c>
      <c r="AA110" s="658">
        <v>0</v>
      </c>
      <c r="AB110" s="658">
        <v>0</v>
      </c>
      <c r="AC110" s="658">
        <v>0</v>
      </c>
      <c r="AD110" s="658">
        <v>0</v>
      </c>
      <c r="AE110" s="658">
        <v>0</v>
      </c>
      <c r="AF110" s="658">
        <v>0</v>
      </c>
      <c r="AG110" s="658">
        <v>0</v>
      </c>
      <c r="AH110" s="658">
        <v>0</v>
      </c>
      <c r="AI110" s="658">
        <v>0</v>
      </c>
      <c r="AJ110" s="658">
        <v>408.06030303030309</v>
      </c>
      <c r="AK110" s="661">
        <v>0</v>
      </c>
      <c r="AL110" s="661">
        <v>0</v>
      </c>
      <c r="AM110" s="662">
        <v>0</v>
      </c>
      <c r="AN110" s="663">
        <v>13465.99</v>
      </c>
      <c r="AO110" s="658">
        <v>13465.99</v>
      </c>
      <c r="AP110" s="658">
        <v>0</v>
      </c>
      <c r="AQ110" s="658">
        <v>0</v>
      </c>
      <c r="AR110" s="658">
        <v>0</v>
      </c>
      <c r="AS110" s="658">
        <v>0</v>
      </c>
      <c r="AT110" s="659">
        <v>0</v>
      </c>
      <c r="AU110" s="658">
        <v>0</v>
      </c>
      <c r="AV110" s="658">
        <v>0</v>
      </c>
      <c r="AW110" s="658">
        <v>0</v>
      </c>
      <c r="AX110" s="658">
        <v>0</v>
      </c>
      <c r="AY110" s="660">
        <v>0</v>
      </c>
      <c r="AZ110" s="644" t="s">
        <v>803</v>
      </c>
      <c r="BA110" s="664">
        <v>0</v>
      </c>
      <c r="BB110" s="665">
        <v>0</v>
      </c>
      <c r="BC110" s="665">
        <v>0</v>
      </c>
      <c r="BD110" s="665">
        <v>0</v>
      </c>
      <c r="BE110" s="665">
        <v>0</v>
      </c>
      <c r="BF110" s="665">
        <v>0</v>
      </c>
      <c r="BG110" s="665">
        <v>0</v>
      </c>
      <c r="BH110" s="665">
        <v>0</v>
      </c>
      <c r="BI110" s="665">
        <v>0</v>
      </c>
      <c r="BJ110" s="665">
        <v>0</v>
      </c>
      <c r="BK110" s="665">
        <v>0</v>
      </c>
      <c r="BL110" s="665">
        <v>0</v>
      </c>
      <c r="BM110" s="665">
        <v>0</v>
      </c>
      <c r="BN110" s="665">
        <v>0</v>
      </c>
      <c r="BO110" s="665">
        <v>0</v>
      </c>
      <c r="BP110" s="665">
        <v>0</v>
      </c>
      <c r="BQ110" s="665">
        <v>0</v>
      </c>
      <c r="BR110" s="665">
        <v>0</v>
      </c>
      <c r="BS110" s="666">
        <v>0</v>
      </c>
      <c r="BT110" s="667">
        <v>0</v>
      </c>
      <c r="BU110" s="649">
        <f t="shared" si="3"/>
        <v>0</v>
      </c>
    </row>
    <row r="111" spans="2:73" x14ac:dyDescent="0.2">
      <c r="B111" s="629">
        <v>101</v>
      </c>
      <c r="C111" s="630" t="s">
        <v>1753</v>
      </c>
      <c r="D111" s="630" t="s">
        <v>803</v>
      </c>
      <c r="E111" s="630" t="s">
        <v>1632</v>
      </c>
      <c r="F111" s="651" t="s">
        <v>1754</v>
      </c>
      <c r="G111" s="652">
        <v>41486</v>
      </c>
      <c r="H111" s="652" t="s">
        <v>535</v>
      </c>
      <c r="I111" s="652" t="s">
        <v>535</v>
      </c>
      <c r="J111" s="653">
        <v>33</v>
      </c>
      <c r="K111" s="654" t="s">
        <v>535</v>
      </c>
      <c r="L111" s="655" t="s">
        <v>535</v>
      </c>
      <c r="M111" s="656">
        <v>0</v>
      </c>
      <c r="N111" s="657">
        <v>22544.67</v>
      </c>
      <c r="O111" s="658">
        <v>22544.67</v>
      </c>
      <c r="P111" s="658">
        <v>0</v>
      </c>
      <c r="Q111" s="658">
        <v>0</v>
      </c>
      <c r="R111" s="658">
        <v>0</v>
      </c>
      <c r="S111" s="658">
        <v>0</v>
      </c>
      <c r="T111" s="659">
        <v>0</v>
      </c>
      <c r="U111" s="658">
        <v>0</v>
      </c>
      <c r="V111" s="658">
        <v>0</v>
      </c>
      <c r="W111" s="658">
        <v>0</v>
      </c>
      <c r="X111" s="658">
        <v>0</v>
      </c>
      <c r="Y111" s="660">
        <v>0</v>
      </c>
      <c r="Z111" s="657">
        <v>0</v>
      </c>
      <c r="AA111" s="658">
        <v>0</v>
      </c>
      <c r="AB111" s="658">
        <v>0</v>
      </c>
      <c r="AC111" s="658">
        <v>0</v>
      </c>
      <c r="AD111" s="658">
        <v>0</v>
      </c>
      <c r="AE111" s="658">
        <v>0</v>
      </c>
      <c r="AF111" s="658">
        <v>0</v>
      </c>
      <c r="AG111" s="658">
        <v>0</v>
      </c>
      <c r="AH111" s="658">
        <v>0</v>
      </c>
      <c r="AI111" s="658">
        <v>0</v>
      </c>
      <c r="AJ111" s="658">
        <v>683.17181818181814</v>
      </c>
      <c r="AK111" s="661">
        <v>0</v>
      </c>
      <c r="AL111" s="661">
        <v>0</v>
      </c>
      <c r="AM111" s="662">
        <v>0</v>
      </c>
      <c r="AN111" s="663">
        <v>22544.67</v>
      </c>
      <c r="AO111" s="658">
        <v>22544.67</v>
      </c>
      <c r="AP111" s="658">
        <v>0</v>
      </c>
      <c r="AQ111" s="658">
        <v>0</v>
      </c>
      <c r="AR111" s="658">
        <v>0</v>
      </c>
      <c r="AS111" s="658">
        <v>0</v>
      </c>
      <c r="AT111" s="659">
        <v>0</v>
      </c>
      <c r="AU111" s="658">
        <v>0</v>
      </c>
      <c r="AV111" s="658">
        <v>0</v>
      </c>
      <c r="AW111" s="658">
        <v>0</v>
      </c>
      <c r="AX111" s="658">
        <v>0</v>
      </c>
      <c r="AY111" s="660">
        <v>0</v>
      </c>
      <c r="AZ111" s="644" t="s">
        <v>803</v>
      </c>
      <c r="BA111" s="664">
        <v>0</v>
      </c>
      <c r="BB111" s="665">
        <v>0</v>
      </c>
      <c r="BC111" s="665">
        <v>0</v>
      </c>
      <c r="BD111" s="665">
        <v>0</v>
      </c>
      <c r="BE111" s="665">
        <v>0</v>
      </c>
      <c r="BF111" s="665">
        <v>0</v>
      </c>
      <c r="BG111" s="665">
        <v>0</v>
      </c>
      <c r="BH111" s="665">
        <v>0</v>
      </c>
      <c r="BI111" s="665">
        <v>0</v>
      </c>
      <c r="BJ111" s="665">
        <v>0</v>
      </c>
      <c r="BK111" s="665">
        <v>0</v>
      </c>
      <c r="BL111" s="665">
        <v>0</v>
      </c>
      <c r="BM111" s="665">
        <v>0</v>
      </c>
      <c r="BN111" s="665">
        <v>0</v>
      </c>
      <c r="BO111" s="665">
        <v>0</v>
      </c>
      <c r="BP111" s="665">
        <v>0</v>
      </c>
      <c r="BQ111" s="665">
        <v>0</v>
      </c>
      <c r="BR111" s="665">
        <v>0</v>
      </c>
      <c r="BS111" s="666">
        <v>0</v>
      </c>
      <c r="BT111" s="667">
        <v>0</v>
      </c>
      <c r="BU111" s="649">
        <f t="shared" si="3"/>
        <v>0</v>
      </c>
    </row>
    <row r="112" spans="2:73" x14ac:dyDescent="0.2">
      <c r="B112" s="650">
        <v>102</v>
      </c>
      <c r="C112" s="630" t="s">
        <v>1755</v>
      </c>
      <c r="D112" s="630" t="s">
        <v>803</v>
      </c>
      <c r="E112" s="630" t="s">
        <v>1632</v>
      </c>
      <c r="F112" s="651" t="s">
        <v>1756</v>
      </c>
      <c r="G112" s="652">
        <v>41486</v>
      </c>
      <c r="H112" s="652" t="s">
        <v>535</v>
      </c>
      <c r="I112" s="652" t="s">
        <v>535</v>
      </c>
      <c r="J112" s="653">
        <v>33</v>
      </c>
      <c r="K112" s="654" t="s">
        <v>535</v>
      </c>
      <c r="L112" s="655" t="s">
        <v>535</v>
      </c>
      <c r="M112" s="656">
        <v>0</v>
      </c>
      <c r="N112" s="657">
        <v>33077.74</v>
      </c>
      <c r="O112" s="658">
        <v>33077.74</v>
      </c>
      <c r="P112" s="658">
        <v>0</v>
      </c>
      <c r="Q112" s="658">
        <v>0</v>
      </c>
      <c r="R112" s="658">
        <v>0</v>
      </c>
      <c r="S112" s="658">
        <v>0</v>
      </c>
      <c r="T112" s="659">
        <v>0</v>
      </c>
      <c r="U112" s="658">
        <v>0</v>
      </c>
      <c r="V112" s="658">
        <v>0</v>
      </c>
      <c r="W112" s="658">
        <v>0</v>
      </c>
      <c r="X112" s="658">
        <v>0</v>
      </c>
      <c r="Y112" s="660">
        <v>0</v>
      </c>
      <c r="Z112" s="657">
        <v>0</v>
      </c>
      <c r="AA112" s="658">
        <v>0</v>
      </c>
      <c r="AB112" s="658">
        <v>0</v>
      </c>
      <c r="AC112" s="658">
        <v>0</v>
      </c>
      <c r="AD112" s="658">
        <v>0</v>
      </c>
      <c r="AE112" s="658">
        <v>0</v>
      </c>
      <c r="AF112" s="658">
        <v>0</v>
      </c>
      <c r="AG112" s="658">
        <v>0</v>
      </c>
      <c r="AH112" s="658">
        <v>0</v>
      </c>
      <c r="AI112" s="658">
        <v>0</v>
      </c>
      <c r="AJ112" s="658">
        <v>1002.3557575757573</v>
      </c>
      <c r="AK112" s="661">
        <v>0</v>
      </c>
      <c r="AL112" s="661">
        <v>0</v>
      </c>
      <c r="AM112" s="662">
        <v>0</v>
      </c>
      <c r="AN112" s="663">
        <v>33077.74</v>
      </c>
      <c r="AO112" s="658">
        <v>33077.74</v>
      </c>
      <c r="AP112" s="658">
        <v>0</v>
      </c>
      <c r="AQ112" s="658">
        <v>0</v>
      </c>
      <c r="AR112" s="658">
        <v>0</v>
      </c>
      <c r="AS112" s="658">
        <v>0</v>
      </c>
      <c r="AT112" s="659">
        <v>0</v>
      </c>
      <c r="AU112" s="658">
        <v>0</v>
      </c>
      <c r="AV112" s="658">
        <v>0</v>
      </c>
      <c r="AW112" s="658">
        <v>0</v>
      </c>
      <c r="AX112" s="658">
        <v>0</v>
      </c>
      <c r="AY112" s="660">
        <v>0</v>
      </c>
      <c r="AZ112" s="644" t="s">
        <v>803</v>
      </c>
      <c r="BA112" s="664">
        <v>0</v>
      </c>
      <c r="BB112" s="665">
        <v>0</v>
      </c>
      <c r="BC112" s="665">
        <v>0</v>
      </c>
      <c r="BD112" s="665">
        <v>0</v>
      </c>
      <c r="BE112" s="665">
        <v>0</v>
      </c>
      <c r="BF112" s="665">
        <v>0</v>
      </c>
      <c r="BG112" s="665">
        <v>0</v>
      </c>
      <c r="BH112" s="665">
        <v>0</v>
      </c>
      <c r="BI112" s="665">
        <v>0</v>
      </c>
      <c r="BJ112" s="665">
        <v>0</v>
      </c>
      <c r="BK112" s="665">
        <v>0</v>
      </c>
      <c r="BL112" s="665">
        <v>0</v>
      </c>
      <c r="BM112" s="665">
        <v>0</v>
      </c>
      <c r="BN112" s="665">
        <v>0</v>
      </c>
      <c r="BO112" s="665">
        <v>0</v>
      </c>
      <c r="BP112" s="665">
        <v>0</v>
      </c>
      <c r="BQ112" s="665">
        <v>0</v>
      </c>
      <c r="BR112" s="665">
        <v>0</v>
      </c>
      <c r="BS112" s="666">
        <v>0</v>
      </c>
      <c r="BT112" s="667">
        <v>0</v>
      </c>
      <c r="BU112" s="649">
        <f t="shared" si="3"/>
        <v>0</v>
      </c>
    </row>
    <row r="113" spans="2:73" x14ac:dyDescent="0.2">
      <c r="B113" s="629">
        <v>103</v>
      </c>
      <c r="C113" s="630" t="s">
        <v>1757</v>
      </c>
      <c r="D113" s="630" t="s">
        <v>803</v>
      </c>
      <c r="E113" s="630" t="s">
        <v>1632</v>
      </c>
      <c r="F113" s="651" t="s">
        <v>1758</v>
      </c>
      <c r="G113" s="652">
        <v>41486</v>
      </c>
      <c r="H113" s="652" t="s">
        <v>535</v>
      </c>
      <c r="I113" s="652" t="s">
        <v>535</v>
      </c>
      <c r="J113" s="653">
        <v>45</v>
      </c>
      <c r="K113" s="654" t="s">
        <v>535</v>
      </c>
      <c r="L113" s="655" t="s">
        <v>535</v>
      </c>
      <c r="M113" s="656">
        <v>0</v>
      </c>
      <c r="N113" s="657">
        <v>211951.35999999999</v>
      </c>
      <c r="O113" s="658">
        <v>211951.35999999999</v>
      </c>
      <c r="P113" s="658">
        <v>0</v>
      </c>
      <c r="Q113" s="658">
        <v>0</v>
      </c>
      <c r="R113" s="658">
        <v>0</v>
      </c>
      <c r="S113" s="658">
        <v>0</v>
      </c>
      <c r="T113" s="659">
        <v>0</v>
      </c>
      <c r="U113" s="658">
        <v>0</v>
      </c>
      <c r="V113" s="658">
        <v>0</v>
      </c>
      <c r="W113" s="658">
        <v>0</v>
      </c>
      <c r="X113" s="658">
        <v>0</v>
      </c>
      <c r="Y113" s="660">
        <v>0</v>
      </c>
      <c r="Z113" s="657">
        <v>0</v>
      </c>
      <c r="AA113" s="658">
        <v>0</v>
      </c>
      <c r="AB113" s="658">
        <v>0</v>
      </c>
      <c r="AC113" s="658">
        <v>0</v>
      </c>
      <c r="AD113" s="658">
        <v>0</v>
      </c>
      <c r="AE113" s="658">
        <v>0</v>
      </c>
      <c r="AF113" s="658">
        <v>0</v>
      </c>
      <c r="AG113" s="658">
        <v>0</v>
      </c>
      <c r="AH113" s="658">
        <v>0</v>
      </c>
      <c r="AI113" s="658">
        <v>0</v>
      </c>
      <c r="AJ113" s="658">
        <v>4710.0302222222235</v>
      </c>
      <c r="AK113" s="661">
        <v>0</v>
      </c>
      <c r="AL113" s="661">
        <v>0</v>
      </c>
      <c r="AM113" s="662">
        <v>0</v>
      </c>
      <c r="AN113" s="663">
        <v>211951.35999999999</v>
      </c>
      <c r="AO113" s="658">
        <v>211951.35999999999</v>
      </c>
      <c r="AP113" s="658">
        <v>0</v>
      </c>
      <c r="AQ113" s="658">
        <v>0</v>
      </c>
      <c r="AR113" s="658">
        <v>0</v>
      </c>
      <c r="AS113" s="658">
        <v>0</v>
      </c>
      <c r="AT113" s="659">
        <v>0</v>
      </c>
      <c r="AU113" s="658">
        <v>0</v>
      </c>
      <c r="AV113" s="658">
        <v>0</v>
      </c>
      <c r="AW113" s="658">
        <v>0</v>
      </c>
      <c r="AX113" s="658">
        <v>0</v>
      </c>
      <c r="AY113" s="660">
        <v>0</v>
      </c>
      <c r="AZ113" s="644" t="s">
        <v>803</v>
      </c>
      <c r="BA113" s="664">
        <v>0</v>
      </c>
      <c r="BB113" s="665">
        <v>0</v>
      </c>
      <c r="BC113" s="665">
        <v>0</v>
      </c>
      <c r="BD113" s="665">
        <v>0</v>
      </c>
      <c r="BE113" s="665">
        <v>0</v>
      </c>
      <c r="BF113" s="665">
        <v>0</v>
      </c>
      <c r="BG113" s="665">
        <v>0</v>
      </c>
      <c r="BH113" s="665">
        <v>0</v>
      </c>
      <c r="BI113" s="665">
        <v>0</v>
      </c>
      <c r="BJ113" s="665">
        <v>0</v>
      </c>
      <c r="BK113" s="665">
        <v>0</v>
      </c>
      <c r="BL113" s="665">
        <v>0</v>
      </c>
      <c r="BM113" s="665">
        <v>0</v>
      </c>
      <c r="BN113" s="665">
        <v>0</v>
      </c>
      <c r="BO113" s="665">
        <v>0</v>
      </c>
      <c r="BP113" s="665">
        <v>0</v>
      </c>
      <c r="BQ113" s="665">
        <v>0</v>
      </c>
      <c r="BR113" s="665">
        <v>0</v>
      </c>
      <c r="BS113" s="666">
        <v>0</v>
      </c>
      <c r="BT113" s="667">
        <v>0</v>
      </c>
      <c r="BU113" s="649">
        <f t="shared" si="3"/>
        <v>0</v>
      </c>
    </row>
    <row r="114" spans="2:73" x14ac:dyDescent="0.2">
      <c r="B114" s="650">
        <v>104</v>
      </c>
      <c r="C114" s="630" t="s">
        <v>1759</v>
      </c>
      <c r="D114" s="630" t="s">
        <v>803</v>
      </c>
      <c r="E114" s="630" t="s">
        <v>1632</v>
      </c>
      <c r="F114" s="651" t="s">
        <v>1760</v>
      </c>
      <c r="G114" s="652">
        <v>41486</v>
      </c>
      <c r="H114" s="652" t="s">
        <v>535</v>
      </c>
      <c r="I114" s="652" t="s">
        <v>535</v>
      </c>
      <c r="J114" s="653">
        <v>33</v>
      </c>
      <c r="K114" s="654" t="s">
        <v>535</v>
      </c>
      <c r="L114" s="655" t="s">
        <v>535</v>
      </c>
      <c r="M114" s="656">
        <v>0</v>
      </c>
      <c r="N114" s="657">
        <v>2114.34</v>
      </c>
      <c r="O114" s="658">
        <v>2114.34</v>
      </c>
      <c r="P114" s="658">
        <v>0</v>
      </c>
      <c r="Q114" s="658">
        <v>0</v>
      </c>
      <c r="R114" s="658">
        <v>0</v>
      </c>
      <c r="S114" s="658">
        <v>0</v>
      </c>
      <c r="T114" s="659">
        <v>0</v>
      </c>
      <c r="U114" s="658">
        <v>0</v>
      </c>
      <c r="V114" s="658">
        <v>0</v>
      </c>
      <c r="W114" s="658">
        <v>0</v>
      </c>
      <c r="X114" s="658">
        <v>0</v>
      </c>
      <c r="Y114" s="660">
        <v>0</v>
      </c>
      <c r="Z114" s="657">
        <v>0</v>
      </c>
      <c r="AA114" s="658">
        <v>0</v>
      </c>
      <c r="AB114" s="658">
        <v>0</v>
      </c>
      <c r="AC114" s="658">
        <v>0</v>
      </c>
      <c r="AD114" s="658">
        <v>0</v>
      </c>
      <c r="AE114" s="658">
        <v>0</v>
      </c>
      <c r="AF114" s="658">
        <v>0</v>
      </c>
      <c r="AG114" s="658">
        <v>0</v>
      </c>
      <c r="AH114" s="658">
        <v>0</v>
      </c>
      <c r="AI114" s="658">
        <v>0</v>
      </c>
      <c r="AJ114" s="658">
        <v>64.070909090909097</v>
      </c>
      <c r="AK114" s="661">
        <v>0</v>
      </c>
      <c r="AL114" s="661">
        <v>0</v>
      </c>
      <c r="AM114" s="662">
        <v>0</v>
      </c>
      <c r="AN114" s="663">
        <v>2114.34</v>
      </c>
      <c r="AO114" s="658">
        <v>2114.34</v>
      </c>
      <c r="AP114" s="658">
        <v>0</v>
      </c>
      <c r="AQ114" s="658">
        <v>0</v>
      </c>
      <c r="AR114" s="658">
        <v>0</v>
      </c>
      <c r="AS114" s="658">
        <v>0</v>
      </c>
      <c r="AT114" s="659">
        <v>0</v>
      </c>
      <c r="AU114" s="658">
        <v>0</v>
      </c>
      <c r="AV114" s="658">
        <v>0</v>
      </c>
      <c r="AW114" s="658">
        <v>0</v>
      </c>
      <c r="AX114" s="658">
        <v>0</v>
      </c>
      <c r="AY114" s="660">
        <v>0</v>
      </c>
      <c r="AZ114" s="644" t="s">
        <v>803</v>
      </c>
      <c r="BA114" s="664">
        <v>0</v>
      </c>
      <c r="BB114" s="665">
        <v>0</v>
      </c>
      <c r="BC114" s="665">
        <v>0</v>
      </c>
      <c r="BD114" s="665">
        <v>0</v>
      </c>
      <c r="BE114" s="665">
        <v>0</v>
      </c>
      <c r="BF114" s="665">
        <v>0</v>
      </c>
      <c r="BG114" s="665">
        <v>0</v>
      </c>
      <c r="BH114" s="665">
        <v>0</v>
      </c>
      <c r="BI114" s="665">
        <v>0</v>
      </c>
      <c r="BJ114" s="665">
        <v>0</v>
      </c>
      <c r="BK114" s="665">
        <v>0</v>
      </c>
      <c r="BL114" s="665">
        <v>0</v>
      </c>
      <c r="BM114" s="665">
        <v>0</v>
      </c>
      <c r="BN114" s="665">
        <v>0</v>
      </c>
      <c r="BO114" s="665">
        <v>0</v>
      </c>
      <c r="BP114" s="665">
        <v>0</v>
      </c>
      <c r="BQ114" s="665">
        <v>0</v>
      </c>
      <c r="BR114" s="665">
        <v>0</v>
      </c>
      <c r="BS114" s="666">
        <v>0</v>
      </c>
      <c r="BT114" s="667">
        <v>0</v>
      </c>
      <c r="BU114" s="649">
        <f t="shared" si="3"/>
        <v>0</v>
      </c>
    </row>
    <row r="115" spans="2:73" x14ac:dyDescent="0.2">
      <c r="B115" s="629">
        <v>105</v>
      </c>
      <c r="C115" s="630" t="s">
        <v>1761</v>
      </c>
      <c r="D115" s="630" t="s">
        <v>803</v>
      </c>
      <c r="E115" s="630" t="s">
        <v>1632</v>
      </c>
      <c r="F115" s="651" t="s">
        <v>1762</v>
      </c>
      <c r="G115" s="652">
        <v>41486</v>
      </c>
      <c r="H115" s="652" t="s">
        <v>535</v>
      </c>
      <c r="I115" s="652" t="s">
        <v>535</v>
      </c>
      <c r="J115" s="653">
        <v>33</v>
      </c>
      <c r="K115" s="654" t="s">
        <v>535</v>
      </c>
      <c r="L115" s="655" t="s">
        <v>535</v>
      </c>
      <c r="M115" s="656">
        <v>0</v>
      </c>
      <c r="N115" s="657">
        <v>5637.74</v>
      </c>
      <c r="O115" s="658">
        <v>5637.74</v>
      </c>
      <c r="P115" s="658">
        <v>0</v>
      </c>
      <c r="Q115" s="658">
        <v>0</v>
      </c>
      <c r="R115" s="658">
        <v>0</v>
      </c>
      <c r="S115" s="658">
        <v>0</v>
      </c>
      <c r="T115" s="659">
        <v>0</v>
      </c>
      <c r="U115" s="658">
        <v>0</v>
      </c>
      <c r="V115" s="658">
        <v>0</v>
      </c>
      <c r="W115" s="658">
        <v>0</v>
      </c>
      <c r="X115" s="658">
        <v>0</v>
      </c>
      <c r="Y115" s="660">
        <v>0</v>
      </c>
      <c r="Z115" s="657">
        <v>0</v>
      </c>
      <c r="AA115" s="658">
        <v>0</v>
      </c>
      <c r="AB115" s="658">
        <v>0</v>
      </c>
      <c r="AC115" s="658">
        <v>0</v>
      </c>
      <c r="AD115" s="658">
        <v>0</v>
      </c>
      <c r="AE115" s="658">
        <v>0</v>
      </c>
      <c r="AF115" s="658">
        <v>0</v>
      </c>
      <c r="AG115" s="658">
        <v>0</v>
      </c>
      <c r="AH115" s="658">
        <v>0</v>
      </c>
      <c r="AI115" s="658">
        <v>0</v>
      </c>
      <c r="AJ115" s="658">
        <v>170.84060606060604</v>
      </c>
      <c r="AK115" s="661">
        <v>0</v>
      </c>
      <c r="AL115" s="661">
        <v>0</v>
      </c>
      <c r="AM115" s="662">
        <v>0</v>
      </c>
      <c r="AN115" s="663">
        <v>5637.74</v>
      </c>
      <c r="AO115" s="658">
        <v>5637.74</v>
      </c>
      <c r="AP115" s="658">
        <v>0</v>
      </c>
      <c r="AQ115" s="658">
        <v>0</v>
      </c>
      <c r="AR115" s="658">
        <v>0</v>
      </c>
      <c r="AS115" s="658">
        <v>0</v>
      </c>
      <c r="AT115" s="659">
        <v>0</v>
      </c>
      <c r="AU115" s="658">
        <v>0</v>
      </c>
      <c r="AV115" s="658">
        <v>0</v>
      </c>
      <c r="AW115" s="658">
        <v>0</v>
      </c>
      <c r="AX115" s="658">
        <v>0</v>
      </c>
      <c r="AY115" s="660">
        <v>0</v>
      </c>
      <c r="AZ115" s="644" t="s">
        <v>803</v>
      </c>
      <c r="BA115" s="664">
        <v>0</v>
      </c>
      <c r="BB115" s="665">
        <v>0</v>
      </c>
      <c r="BC115" s="665">
        <v>0</v>
      </c>
      <c r="BD115" s="665">
        <v>0</v>
      </c>
      <c r="BE115" s="665">
        <v>0</v>
      </c>
      <c r="BF115" s="665">
        <v>0</v>
      </c>
      <c r="BG115" s="665">
        <v>0</v>
      </c>
      <c r="BH115" s="665">
        <v>0</v>
      </c>
      <c r="BI115" s="665">
        <v>0</v>
      </c>
      <c r="BJ115" s="665">
        <v>0</v>
      </c>
      <c r="BK115" s="665">
        <v>0</v>
      </c>
      <c r="BL115" s="665">
        <v>0</v>
      </c>
      <c r="BM115" s="665">
        <v>0</v>
      </c>
      <c r="BN115" s="665">
        <v>0</v>
      </c>
      <c r="BO115" s="665">
        <v>0</v>
      </c>
      <c r="BP115" s="665">
        <v>0</v>
      </c>
      <c r="BQ115" s="665">
        <v>0</v>
      </c>
      <c r="BR115" s="665">
        <v>0</v>
      </c>
      <c r="BS115" s="666">
        <v>0</v>
      </c>
      <c r="BT115" s="667">
        <v>0</v>
      </c>
      <c r="BU115" s="649">
        <f t="shared" si="3"/>
        <v>0</v>
      </c>
    </row>
    <row r="116" spans="2:73" x14ac:dyDescent="0.2">
      <c r="B116" s="650">
        <v>106</v>
      </c>
      <c r="C116" s="630" t="s">
        <v>1763</v>
      </c>
      <c r="D116" s="630" t="s">
        <v>803</v>
      </c>
      <c r="E116" s="630" t="s">
        <v>1632</v>
      </c>
      <c r="F116" s="651" t="s">
        <v>1764</v>
      </c>
      <c r="G116" s="652">
        <v>41486</v>
      </c>
      <c r="H116" s="652" t="s">
        <v>535</v>
      </c>
      <c r="I116" s="652" t="s">
        <v>535</v>
      </c>
      <c r="J116" s="653">
        <v>33</v>
      </c>
      <c r="K116" s="654" t="s">
        <v>535</v>
      </c>
      <c r="L116" s="655" t="s">
        <v>535</v>
      </c>
      <c r="M116" s="656">
        <v>0</v>
      </c>
      <c r="N116" s="657">
        <v>1871.7</v>
      </c>
      <c r="O116" s="658">
        <v>1871.7</v>
      </c>
      <c r="P116" s="658">
        <v>0</v>
      </c>
      <c r="Q116" s="658">
        <v>0</v>
      </c>
      <c r="R116" s="658">
        <v>0</v>
      </c>
      <c r="S116" s="658">
        <v>0</v>
      </c>
      <c r="T116" s="659">
        <v>0</v>
      </c>
      <c r="U116" s="658">
        <v>0</v>
      </c>
      <c r="V116" s="658">
        <v>0</v>
      </c>
      <c r="W116" s="658">
        <v>0</v>
      </c>
      <c r="X116" s="658">
        <v>0</v>
      </c>
      <c r="Y116" s="660">
        <v>0</v>
      </c>
      <c r="Z116" s="657">
        <v>0</v>
      </c>
      <c r="AA116" s="658">
        <v>0</v>
      </c>
      <c r="AB116" s="658">
        <v>0</v>
      </c>
      <c r="AC116" s="658">
        <v>0</v>
      </c>
      <c r="AD116" s="658">
        <v>0</v>
      </c>
      <c r="AE116" s="658">
        <v>0</v>
      </c>
      <c r="AF116" s="658">
        <v>0</v>
      </c>
      <c r="AG116" s="658">
        <v>0</v>
      </c>
      <c r="AH116" s="658">
        <v>0</v>
      </c>
      <c r="AI116" s="658">
        <v>0</v>
      </c>
      <c r="AJ116" s="658">
        <v>56.718181818181819</v>
      </c>
      <c r="AK116" s="661">
        <v>0</v>
      </c>
      <c r="AL116" s="661">
        <v>0</v>
      </c>
      <c r="AM116" s="662">
        <v>0</v>
      </c>
      <c r="AN116" s="663">
        <v>1871.7</v>
      </c>
      <c r="AO116" s="658">
        <v>1871.7</v>
      </c>
      <c r="AP116" s="658">
        <v>0</v>
      </c>
      <c r="AQ116" s="658">
        <v>0</v>
      </c>
      <c r="AR116" s="658">
        <v>0</v>
      </c>
      <c r="AS116" s="658">
        <v>0</v>
      </c>
      <c r="AT116" s="659">
        <v>0</v>
      </c>
      <c r="AU116" s="658">
        <v>0</v>
      </c>
      <c r="AV116" s="658">
        <v>0</v>
      </c>
      <c r="AW116" s="658">
        <v>0</v>
      </c>
      <c r="AX116" s="658">
        <v>0</v>
      </c>
      <c r="AY116" s="660">
        <v>0</v>
      </c>
      <c r="AZ116" s="644" t="s">
        <v>803</v>
      </c>
      <c r="BA116" s="664">
        <v>0</v>
      </c>
      <c r="BB116" s="665">
        <v>0</v>
      </c>
      <c r="BC116" s="665">
        <v>0</v>
      </c>
      <c r="BD116" s="665">
        <v>0</v>
      </c>
      <c r="BE116" s="665">
        <v>0</v>
      </c>
      <c r="BF116" s="665">
        <v>0</v>
      </c>
      <c r="BG116" s="665">
        <v>0</v>
      </c>
      <c r="BH116" s="665">
        <v>0</v>
      </c>
      <c r="BI116" s="665">
        <v>0</v>
      </c>
      <c r="BJ116" s="665">
        <v>0</v>
      </c>
      <c r="BK116" s="665">
        <v>0</v>
      </c>
      <c r="BL116" s="665">
        <v>0</v>
      </c>
      <c r="BM116" s="665">
        <v>0</v>
      </c>
      <c r="BN116" s="665">
        <v>0</v>
      </c>
      <c r="BO116" s="665">
        <v>0</v>
      </c>
      <c r="BP116" s="665">
        <v>0</v>
      </c>
      <c r="BQ116" s="665">
        <v>0</v>
      </c>
      <c r="BR116" s="665">
        <v>0</v>
      </c>
      <c r="BS116" s="666">
        <v>0</v>
      </c>
      <c r="BT116" s="667">
        <v>0</v>
      </c>
      <c r="BU116" s="649">
        <f t="shared" si="3"/>
        <v>0</v>
      </c>
    </row>
    <row r="117" spans="2:73" x14ac:dyDescent="0.2">
      <c r="B117" s="629">
        <v>107</v>
      </c>
      <c r="C117" s="630" t="s">
        <v>1765</v>
      </c>
      <c r="D117" s="630" t="s">
        <v>803</v>
      </c>
      <c r="E117" s="630" t="s">
        <v>1632</v>
      </c>
      <c r="F117" s="651" t="s">
        <v>1766</v>
      </c>
      <c r="G117" s="652">
        <v>41486</v>
      </c>
      <c r="H117" s="652" t="s">
        <v>535</v>
      </c>
      <c r="I117" s="652" t="s">
        <v>535</v>
      </c>
      <c r="J117" s="653">
        <v>33</v>
      </c>
      <c r="K117" s="654" t="s">
        <v>535</v>
      </c>
      <c r="L117" s="655" t="s">
        <v>535</v>
      </c>
      <c r="M117" s="656">
        <v>0</v>
      </c>
      <c r="N117" s="657">
        <v>2070.48</v>
      </c>
      <c r="O117" s="658">
        <v>2070.48</v>
      </c>
      <c r="P117" s="658">
        <v>0</v>
      </c>
      <c r="Q117" s="658">
        <v>0</v>
      </c>
      <c r="R117" s="658">
        <v>0</v>
      </c>
      <c r="S117" s="658">
        <v>0</v>
      </c>
      <c r="T117" s="659">
        <v>0</v>
      </c>
      <c r="U117" s="658">
        <v>0</v>
      </c>
      <c r="V117" s="658">
        <v>0</v>
      </c>
      <c r="W117" s="658">
        <v>0</v>
      </c>
      <c r="X117" s="658">
        <v>0</v>
      </c>
      <c r="Y117" s="660">
        <v>0</v>
      </c>
      <c r="Z117" s="657">
        <v>0</v>
      </c>
      <c r="AA117" s="658">
        <v>0</v>
      </c>
      <c r="AB117" s="658">
        <v>0</v>
      </c>
      <c r="AC117" s="658">
        <v>0</v>
      </c>
      <c r="AD117" s="658">
        <v>0</v>
      </c>
      <c r="AE117" s="658">
        <v>0</v>
      </c>
      <c r="AF117" s="658">
        <v>0</v>
      </c>
      <c r="AG117" s="658">
        <v>0</v>
      </c>
      <c r="AH117" s="658">
        <v>0</v>
      </c>
      <c r="AI117" s="658">
        <v>0</v>
      </c>
      <c r="AJ117" s="658">
        <v>62.741818181818182</v>
      </c>
      <c r="AK117" s="661">
        <v>0</v>
      </c>
      <c r="AL117" s="661">
        <v>0</v>
      </c>
      <c r="AM117" s="662">
        <v>0</v>
      </c>
      <c r="AN117" s="663">
        <v>2070.48</v>
      </c>
      <c r="AO117" s="658">
        <v>2070.48</v>
      </c>
      <c r="AP117" s="658">
        <v>0</v>
      </c>
      <c r="AQ117" s="658">
        <v>0</v>
      </c>
      <c r="AR117" s="658">
        <v>0</v>
      </c>
      <c r="AS117" s="658">
        <v>0</v>
      </c>
      <c r="AT117" s="659">
        <v>0</v>
      </c>
      <c r="AU117" s="658">
        <v>0</v>
      </c>
      <c r="AV117" s="658">
        <v>0</v>
      </c>
      <c r="AW117" s="658">
        <v>0</v>
      </c>
      <c r="AX117" s="658">
        <v>0</v>
      </c>
      <c r="AY117" s="660">
        <v>0</v>
      </c>
      <c r="AZ117" s="644" t="s">
        <v>803</v>
      </c>
      <c r="BA117" s="664">
        <v>0</v>
      </c>
      <c r="BB117" s="665">
        <v>0</v>
      </c>
      <c r="BC117" s="665">
        <v>0</v>
      </c>
      <c r="BD117" s="665">
        <v>0</v>
      </c>
      <c r="BE117" s="665">
        <v>0</v>
      </c>
      <c r="BF117" s="665">
        <v>0</v>
      </c>
      <c r="BG117" s="665">
        <v>0</v>
      </c>
      <c r="BH117" s="665">
        <v>0</v>
      </c>
      <c r="BI117" s="665">
        <v>0</v>
      </c>
      <c r="BJ117" s="665">
        <v>0</v>
      </c>
      <c r="BK117" s="665">
        <v>0</v>
      </c>
      <c r="BL117" s="665">
        <v>0</v>
      </c>
      <c r="BM117" s="665">
        <v>0</v>
      </c>
      <c r="BN117" s="665">
        <v>0</v>
      </c>
      <c r="BO117" s="665">
        <v>0</v>
      </c>
      <c r="BP117" s="665">
        <v>0</v>
      </c>
      <c r="BQ117" s="665">
        <v>0</v>
      </c>
      <c r="BR117" s="665">
        <v>0</v>
      </c>
      <c r="BS117" s="666">
        <v>0</v>
      </c>
      <c r="BT117" s="667">
        <v>0</v>
      </c>
      <c r="BU117" s="649">
        <f t="shared" si="3"/>
        <v>0</v>
      </c>
    </row>
    <row r="118" spans="2:73" x14ac:dyDescent="0.2">
      <c r="B118" s="650">
        <v>108</v>
      </c>
      <c r="C118" s="630" t="s">
        <v>1767</v>
      </c>
      <c r="D118" s="630" t="s">
        <v>803</v>
      </c>
      <c r="E118" s="630" t="s">
        <v>1632</v>
      </c>
      <c r="F118" s="651" t="s">
        <v>1768</v>
      </c>
      <c r="G118" s="652">
        <v>41486</v>
      </c>
      <c r="H118" s="652" t="s">
        <v>535</v>
      </c>
      <c r="I118" s="652" t="s">
        <v>535</v>
      </c>
      <c r="J118" s="653">
        <v>33</v>
      </c>
      <c r="K118" s="654" t="s">
        <v>535</v>
      </c>
      <c r="L118" s="655" t="s">
        <v>535</v>
      </c>
      <c r="M118" s="656">
        <v>0</v>
      </c>
      <c r="N118" s="657">
        <v>1083.8399999999999</v>
      </c>
      <c r="O118" s="658">
        <v>1083.8399999999999</v>
      </c>
      <c r="P118" s="658">
        <v>0</v>
      </c>
      <c r="Q118" s="658">
        <v>0</v>
      </c>
      <c r="R118" s="658">
        <v>0</v>
      </c>
      <c r="S118" s="658">
        <v>0</v>
      </c>
      <c r="T118" s="659">
        <v>0</v>
      </c>
      <c r="U118" s="658">
        <v>0</v>
      </c>
      <c r="V118" s="658">
        <v>0</v>
      </c>
      <c r="W118" s="658">
        <v>0</v>
      </c>
      <c r="X118" s="658">
        <v>0</v>
      </c>
      <c r="Y118" s="660">
        <v>0</v>
      </c>
      <c r="Z118" s="657">
        <v>0</v>
      </c>
      <c r="AA118" s="658">
        <v>0</v>
      </c>
      <c r="AB118" s="658">
        <v>0</v>
      </c>
      <c r="AC118" s="658">
        <v>0</v>
      </c>
      <c r="AD118" s="658">
        <v>0</v>
      </c>
      <c r="AE118" s="658">
        <v>0</v>
      </c>
      <c r="AF118" s="658">
        <v>0</v>
      </c>
      <c r="AG118" s="658">
        <v>0</v>
      </c>
      <c r="AH118" s="658">
        <v>0</v>
      </c>
      <c r="AI118" s="658">
        <v>0</v>
      </c>
      <c r="AJ118" s="658">
        <v>32.843636363636357</v>
      </c>
      <c r="AK118" s="661">
        <v>0</v>
      </c>
      <c r="AL118" s="661">
        <v>0</v>
      </c>
      <c r="AM118" s="662">
        <v>0</v>
      </c>
      <c r="AN118" s="663">
        <v>1083.8399999999999</v>
      </c>
      <c r="AO118" s="658">
        <v>1083.8399999999999</v>
      </c>
      <c r="AP118" s="658">
        <v>0</v>
      </c>
      <c r="AQ118" s="658">
        <v>0</v>
      </c>
      <c r="AR118" s="658">
        <v>0</v>
      </c>
      <c r="AS118" s="658">
        <v>0</v>
      </c>
      <c r="AT118" s="659">
        <v>0</v>
      </c>
      <c r="AU118" s="658">
        <v>0</v>
      </c>
      <c r="AV118" s="658">
        <v>0</v>
      </c>
      <c r="AW118" s="658">
        <v>0</v>
      </c>
      <c r="AX118" s="658">
        <v>0</v>
      </c>
      <c r="AY118" s="660">
        <v>0</v>
      </c>
      <c r="AZ118" s="644" t="s">
        <v>803</v>
      </c>
      <c r="BA118" s="664">
        <v>0</v>
      </c>
      <c r="BB118" s="665">
        <v>0</v>
      </c>
      <c r="BC118" s="665">
        <v>0</v>
      </c>
      <c r="BD118" s="665">
        <v>0</v>
      </c>
      <c r="BE118" s="665">
        <v>0</v>
      </c>
      <c r="BF118" s="665">
        <v>0</v>
      </c>
      <c r="BG118" s="665">
        <v>0</v>
      </c>
      <c r="BH118" s="665">
        <v>0</v>
      </c>
      <c r="BI118" s="665">
        <v>0</v>
      </c>
      <c r="BJ118" s="665">
        <v>0</v>
      </c>
      <c r="BK118" s="665">
        <v>0</v>
      </c>
      <c r="BL118" s="665">
        <v>0</v>
      </c>
      <c r="BM118" s="665">
        <v>0</v>
      </c>
      <c r="BN118" s="665">
        <v>0</v>
      </c>
      <c r="BO118" s="665">
        <v>0</v>
      </c>
      <c r="BP118" s="665">
        <v>0</v>
      </c>
      <c r="BQ118" s="665">
        <v>0</v>
      </c>
      <c r="BR118" s="665">
        <v>0</v>
      </c>
      <c r="BS118" s="666">
        <v>0</v>
      </c>
      <c r="BT118" s="667">
        <v>0</v>
      </c>
      <c r="BU118" s="649">
        <f t="shared" si="3"/>
        <v>0</v>
      </c>
    </row>
    <row r="119" spans="2:73" x14ac:dyDescent="0.2">
      <c r="B119" s="629">
        <v>109</v>
      </c>
      <c r="C119" s="630" t="s">
        <v>1769</v>
      </c>
      <c r="D119" s="630" t="s">
        <v>803</v>
      </c>
      <c r="E119" s="630" t="s">
        <v>1632</v>
      </c>
      <c r="F119" s="651" t="s">
        <v>1770</v>
      </c>
      <c r="G119" s="652">
        <v>41486</v>
      </c>
      <c r="H119" s="652" t="s">
        <v>535</v>
      </c>
      <c r="I119" s="652" t="s">
        <v>535</v>
      </c>
      <c r="J119" s="653">
        <v>33</v>
      </c>
      <c r="K119" s="654" t="s">
        <v>535</v>
      </c>
      <c r="L119" s="655" t="s">
        <v>535</v>
      </c>
      <c r="M119" s="656">
        <v>0</v>
      </c>
      <c r="N119" s="657">
        <v>779.08</v>
      </c>
      <c r="O119" s="658">
        <v>779.08</v>
      </c>
      <c r="P119" s="658">
        <v>0</v>
      </c>
      <c r="Q119" s="658">
        <v>0</v>
      </c>
      <c r="R119" s="658">
        <v>0</v>
      </c>
      <c r="S119" s="658">
        <v>0</v>
      </c>
      <c r="T119" s="659">
        <v>0</v>
      </c>
      <c r="U119" s="658">
        <v>0</v>
      </c>
      <c r="V119" s="658">
        <v>0</v>
      </c>
      <c r="W119" s="658">
        <v>0</v>
      </c>
      <c r="X119" s="658">
        <v>0</v>
      </c>
      <c r="Y119" s="660">
        <v>0</v>
      </c>
      <c r="Z119" s="657">
        <v>0</v>
      </c>
      <c r="AA119" s="658">
        <v>0</v>
      </c>
      <c r="AB119" s="658">
        <v>0</v>
      </c>
      <c r="AC119" s="658">
        <v>0</v>
      </c>
      <c r="AD119" s="658">
        <v>0</v>
      </c>
      <c r="AE119" s="658">
        <v>0</v>
      </c>
      <c r="AF119" s="658">
        <v>0</v>
      </c>
      <c r="AG119" s="658">
        <v>0</v>
      </c>
      <c r="AH119" s="658">
        <v>0</v>
      </c>
      <c r="AI119" s="658">
        <v>0</v>
      </c>
      <c r="AJ119" s="658">
        <v>23.608484848484849</v>
      </c>
      <c r="AK119" s="661">
        <v>0</v>
      </c>
      <c r="AL119" s="661">
        <v>0</v>
      </c>
      <c r="AM119" s="662">
        <v>0</v>
      </c>
      <c r="AN119" s="663">
        <v>779.08</v>
      </c>
      <c r="AO119" s="658">
        <v>779.08</v>
      </c>
      <c r="AP119" s="658">
        <v>0</v>
      </c>
      <c r="AQ119" s="658">
        <v>0</v>
      </c>
      <c r="AR119" s="658">
        <v>0</v>
      </c>
      <c r="AS119" s="658">
        <v>0</v>
      </c>
      <c r="AT119" s="659">
        <v>0</v>
      </c>
      <c r="AU119" s="658">
        <v>0</v>
      </c>
      <c r="AV119" s="658">
        <v>0</v>
      </c>
      <c r="AW119" s="658">
        <v>0</v>
      </c>
      <c r="AX119" s="658">
        <v>0</v>
      </c>
      <c r="AY119" s="660">
        <v>0</v>
      </c>
      <c r="AZ119" s="644" t="s">
        <v>803</v>
      </c>
      <c r="BA119" s="664">
        <v>0</v>
      </c>
      <c r="BB119" s="665">
        <v>0</v>
      </c>
      <c r="BC119" s="665">
        <v>0</v>
      </c>
      <c r="BD119" s="665">
        <v>0</v>
      </c>
      <c r="BE119" s="665">
        <v>0</v>
      </c>
      <c r="BF119" s="665">
        <v>0</v>
      </c>
      <c r="BG119" s="665">
        <v>0</v>
      </c>
      <c r="BH119" s="665">
        <v>0</v>
      </c>
      <c r="BI119" s="665">
        <v>0</v>
      </c>
      <c r="BJ119" s="665">
        <v>0</v>
      </c>
      <c r="BK119" s="665">
        <v>0</v>
      </c>
      <c r="BL119" s="665">
        <v>0</v>
      </c>
      <c r="BM119" s="665">
        <v>0</v>
      </c>
      <c r="BN119" s="665">
        <v>0</v>
      </c>
      <c r="BO119" s="665">
        <v>0</v>
      </c>
      <c r="BP119" s="665">
        <v>0</v>
      </c>
      <c r="BQ119" s="665">
        <v>0</v>
      </c>
      <c r="BR119" s="665">
        <v>0</v>
      </c>
      <c r="BS119" s="666">
        <v>0</v>
      </c>
      <c r="BT119" s="667">
        <v>0</v>
      </c>
      <c r="BU119" s="649">
        <f t="shared" si="3"/>
        <v>0</v>
      </c>
    </row>
    <row r="120" spans="2:73" x14ac:dyDescent="0.2">
      <c r="B120" s="650">
        <v>110</v>
      </c>
      <c r="C120" s="630" t="s">
        <v>1771</v>
      </c>
      <c r="D120" s="630" t="s">
        <v>803</v>
      </c>
      <c r="E120" s="630" t="s">
        <v>1632</v>
      </c>
      <c r="F120" s="651" t="s">
        <v>1772</v>
      </c>
      <c r="G120" s="652">
        <v>41486</v>
      </c>
      <c r="H120" s="652" t="s">
        <v>535</v>
      </c>
      <c r="I120" s="652" t="s">
        <v>535</v>
      </c>
      <c r="J120" s="653">
        <v>33</v>
      </c>
      <c r="K120" s="654" t="s">
        <v>535</v>
      </c>
      <c r="L120" s="655" t="s">
        <v>535</v>
      </c>
      <c r="M120" s="656">
        <v>0</v>
      </c>
      <c r="N120" s="657">
        <v>1549.39</v>
      </c>
      <c r="O120" s="658">
        <v>1549.39</v>
      </c>
      <c r="P120" s="658">
        <v>0</v>
      </c>
      <c r="Q120" s="658">
        <v>0</v>
      </c>
      <c r="R120" s="658">
        <v>0</v>
      </c>
      <c r="S120" s="658">
        <v>0</v>
      </c>
      <c r="T120" s="659">
        <v>0</v>
      </c>
      <c r="U120" s="658">
        <v>0</v>
      </c>
      <c r="V120" s="658">
        <v>0</v>
      </c>
      <c r="W120" s="658">
        <v>0</v>
      </c>
      <c r="X120" s="658">
        <v>0</v>
      </c>
      <c r="Y120" s="660">
        <v>0</v>
      </c>
      <c r="Z120" s="657">
        <v>0</v>
      </c>
      <c r="AA120" s="658">
        <v>0</v>
      </c>
      <c r="AB120" s="658">
        <v>0</v>
      </c>
      <c r="AC120" s="658">
        <v>0</v>
      </c>
      <c r="AD120" s="658">
        <v>0</v>
      </c>
      <c r="AE120" s="658">
        <v>0</v>
      </c>
      <c r="AF120" s="658">
        <v>0</v>
      </c>
      <c r="AG120" s="658">
        <v>0</v>
      </c>
      <c r="AH120" s="658">
        <v>0</v>
      </c>
      <c r="AI120" s="658">
        <v>0</v>
      </c>
      <c r="AJ120" s="658">
        <v>46.951212121212123</v>
      </c>
      <c r="AK120" s="661">
        <v>0</v>
      </c>
      <c r="AL120" s="661">
        <v>0</v>
      </c>
      <c r="AM120" s="662">
        <v>0</v>
      </c>
      <c r="AN120" s="663">
        <v>1549.39</v>
      </c>
      <c r="AO120" s="658">
        <v>1549.39</v>
      </c>
      <c r="AP120" s="658">
        <v>0</v>
      </c>
      <c r="AQ120" s="658">
        <v>0</v>
      </c>
      <c r="AR120" s="658">
        <v>0</v>
      </c>
      <c r="AS120" s="658">
        <v>0</v>
      </c>
      <c r="AT120" s="659">
        <v>0</v>
      </c>
      <c r="AU120" s="658">
        <v>0</v>
      </c>
      <c r="AV120" s="658">
        <v>0</v>
      </c>
      <c r="AW120" s="658">
        <v>0</v>
      </c>
      <c r="AX120" s="658">
        <v>0</v>
      </c>
      <c r="AY120" s="660">
        <v>0</v>
      </c>
      <c r="AZ120" s="644" t="s">
        <v>803</v>
      </c>
      <c r="BA120" s="664">
        <v>0</v>
      </c>
      <c r="BB120" s="665">
        <v>0</v>
      </c>
      <c r="BC120" s="665">
        <v>0</v>
      </c>
      <c r="BD120" s="665">
        <v>0</v>
      </c>
      <c r="BE120" s="665">
        <v>0</v>
      </c>
      <c r="BF120" s="665">
        <v>0</v>
      </c>
      <c r="BG120" s="665">
        <v>0</v>
      </c>
      <c r="BH120" s="665">
        <v>0</v>
      </c>
      <c r="BI120" s="665">
        <v>0</v>
      </c>
      <c r="BJ120" s="665">
        <v>0</v>
      </c>
      <c r="BK120" s="665">
        <v>0</v>
      </c>
      <c r="BL120" s="665">
        <v>0</v>
      </c>
      <c r="BM120" s="665">
        <v>0</v>
      </c>
      <c r="BN120" s="665">
        <v>0</v>
      </c>
      <c r="BO120" s="665">
        <v>0</v>
      </c>
      <c r="BP120" s="665">
        <v>0</v>
      </c>
      <c r="BQ120" s="665">
        <v>0</v>
      </c>
      <c r="BR120" s="665">
        <v>0</v>
      </c>
      <c r="BS120" s="666">
        <v>0</v>
      </c>
      <c r="BT120" s="667">
        <v>0</v>
      </c>
      <c r="BU120" s="649">
        <f t="shared" si="3"/>
        <v>0</v>
      </c>
    </row>
    <row r="121" spans="2:73" x14ac:dyDescent="0.2">
      <c r="B121" s="629">
        <v>111</v>
      </c>
      <c r="C121" s="630" t="s">
        <v>1773</v>
      </c>
      <c r="D121" s="630" t="s">
        <v>803</v>
      </c>
      <c r="E121" s="630" t="s">
        <v>1632</v>
      </c>
      <c r="F121" s="651">
        <v>12100081</v>
      </c>
      <c r="G121" s="652">
        <v>42464</v>
      </c>
      <c r="H121" s="652" t="s">
        <v>535</v>
      </c>
      <c r="I121" s="652" t="s">
        <v>535</v>
      </c>
      <c r="J121" s="653">
        <v>30</v>
      </c>
      <c r="K121" s="654" t="s">
        <v>535</v>
      </c>
      <c r="L121" s="655" t="s">
        <v>535</v>
      </c>
      <c r="M121" s="656">
        <v>0</v>
      </c>
      <c r="N121" s="657">
        <v>2170</v>
      </c>
      <c r="O121" s="658">
        <v>0</v>
      </c>
      <c r="P121" s="658">
        <v>0</v>
      </c>
      <c r="Q121" s="658">
        <v>0</v>
      </c>
      <c r="R121" s="658">
        <v>2170</v>
      </c>
      <c r="S121" s="658">
        <v>0</v>
      </c>
      <c r="T121" s="659">
        <v>0</v>
      </c>
      <c r="U121" s="658">
        <v>0</v>
      </c>
      <c r="V121" s="658">
        <v>0</v>
      </c>
      <c r="W121" s="658">
        <v>0</v>
      </c>
      <c r="X121" s="658">
        <v>0</v>
      </c>
      <c r="Y121" s="660">
        <v>0</v>
      </c>
      <c r="Z121" s="657">
        <v>0</v>
      </c>
      <c r="AA121" s="658">
        <v>0</v>
      </c>
      <c r="AB121" s="658">
        <v>0</v>
      </c>
      <c r="AC121" s="658">
        <v>0</v>
      </c>
      <c r="AD121" s="658">
        <v>0</v>
      </c>
      <c r="AE121" s="658">
        <v>0</v>
      </c>
      <c r="AF121" s="658">
        <v>0</v>
      </c>
      <c r="AG121" s="658">
        <v>0</v>
      </c>
      <c r="AH121" s="658">
        <v>0</v>
      </c>
      <c r="AI121" s="658">
        <v>0</v>
      </c>
      <c r="AJ121" s="658">
        <v>72.333333333333343</v>
      </c>
      <c r="AK121" s="661">
        <v>0</v>
      </c>
      <c r="AL121" s="661">
        <v>0</v>
      </c>
      <c r="AM121" s="662">
        <v>0</v>
      </c>
      <c r="AN121" s="663">
        <v>2170</v>
      </c>
      <c r="AO121" s="658">
        <v>0</v>
      </c>
      <c r="AP121" s="658">
        <v>0</v>
      </c>
      <c r="AQ121" s="658">
        <v>0</v>
      </c>
      <c r="AR121" s="658">
        <v>2170</v>
      </c>
      <c r="AS121" s="658">
        <v>0</v>
      </c>
      <c r="AT121" s="659">
        <v>0</v>
      </c>
      <c r="AU121" s="658">
        <v>0</v>
      </c>
      <c r="AV121" s="658">
        <v>0</v>
      </c>
      <c r="AW121" s="658">
        <v>0</v>
      </c>
      <c r="AX121" s="658">
        <v>0</v>
      </c>
      <c r="AY121" s="660">
        <v>0</v>
      </c>
      <c r="AZ121" s="644" t="s">
        <v>803</v>
      </c>
      <c r="BA121" s="664">
        <v>0</v>
      </c>
      <c r="BB121" s="665">
        <v>0</v>
      </c>
      <c r="BC121" s="665">
        <v>0</v>
      </c>
      <c r="BD121" s="665">
        <v>0</v>
      </c>
      <c r="BE121" s="665">
        <v>0</v>
      </c>
      <c r="BF121" s="665">
        <v>0</v>
      </c>
      <c r="BG121" s="665">
        <v>0</v>
      </c>
      <c r="BH121" s="665">
        <v>0</v>
      </c>
      <c r="BI121" s="665">
        <v>0</v>
      </c>
      <c r="BJ121" s="665">
        <v>0</v>
      </c>
      <c r="BK121" s="665">
        <v>0</v>
      </c>
      <c r="BL121" s="665">
        <v>0</v>
      </c>
      <c r="BM121" s="665">
        <v>0</v>
      </c>
      <c r="BN121" s="665">
        <v>0</v>
      </c>
      <c r="BO121" s="665">
        <v>0</v>
      </c>
      <c r="BP121" s="665">
        <v>0</v>
      </c>
      <c r="BQ121" s="665">
        <v>0</v>
      </c>
      <c r="BR121" s="665">
        <v>0</v>
      </c>
      <c r="BS121" s="666">
        <v>0</v>
      </c>
      <c r="BT121" s="667">
        <v>0</v>
      </c>
      <c r="BU121" s="649">
        <f t="shared" si="3"/>
        <v>0</v>
      </c>
    </row>
    <row r="122" spans="2:73" x14ac:dyDescent="0.2">
      <c r="B122" s="650">
        <v>112</v>
      </c>
      <c r="C122" s="630" t="s">
        <v>1774</v>
      </c>
      <c r="D122" s="630" t="s">
        <v>792</v>
      </c>
      <c r="E122" s="630" t="s">
        <v>1632</v>
      </c>
      <c r="F122" s="651">
        <v>12100082</v>
      </c>
      <c r="G122" s="652">
        <v>42464</v>
      </c>
      <c r="H122" s="652" t="s">
        <v>535</v>
      </c>
      <c r="I122" s="652" t="s">
        <v>535</v>
      </c>
      <c r="J122" s="653">
        <v>30</v>
      </c>
      <c r="K122" s="654" t="s">
        <v>535</v>
      </c>
      <c r="L122" s="655" t="s">
        <v>535</v>
      </c>
      <c r="M122" s="656" t="s">
        <v>1694</v>
      </c>
      <c r="N122" s="657">
        <v>10100</v>
      </c>
      <c r="O122" s="658">
        <v>0</v>
      </c>
      <c r="P122" s="658">
        <v>0</v>
      </c>
      <c r="Q122" s="658">
        <v>0</v>
      </c>
      <c r="R122" s="658">
        <v>9496.73</v>
      </c>
      <c r="S122" s="658">
        <v>0</v>
      </c>
      <c r="T122" s="659">
        <v>603.27000000000044</v>
      </c>
      <c r="U122" s="658">
        <v>0</v>
      </c>
      <c r="V122" s="658">
        <v>0</v>
      </c>
      <c r="W122" s="658">
        <v>603.27000000000044</v>
      </c>
      <c r="X122" s="658">
        <v>174.27800000000016</v>
      </c>
      <c r="Y122" s="660">
        <v>428.9920000000003</v>
      </c>
      <c r="Z122" s="657">
        <v>0</v>
      </c>
      <c r="AA122" s="658">
        <v>0</v>
      </c>
      <c r="AB122" s="658">
        <v>0</v>
      </c>
      <c r="AC122" s="658">
        <v>0</v>
      </c>
      <c r="AD122" s="658">
        <v>0</v>
      </c>
      <c r="AE122" s="658">
        <v>0</v>
      </c>
      <c r="AF122" s="658">
        <v>0</v>
      </c>
      <c r="AG122" s="658">
        <v>0</v>
      </c>
      <c r="AH122" s="658">
        <v>0</v>
      </c>
      <c r="AI122" s="658">
        <v>20.109000000000012</v>
      </c>
      <c r="AJ122" s="658">
        <v>316.55766666666659</v>
      </c>
      <c r="AK122" s="661">
        <v>0</v>
      </c>
      <c r="AL122" s="661">
        <v>20.109000000000037</v>
      </c>
      <c r="AM122" s="662">
        <v>-20.109000000000037</v>
      </c>
      <c r="AN122" s="663">
        <v>10100</v>
      </c>
      <c r="AO122" s="658">
        <v>0</v>
      </c>
      <c r="AP122" s="658">
        <v>0</v>
      </c>
      <c r="AQ122" s="658">
        <v>0</v>
      </c>
      <c r="AR122" s="658">
        <v>9496.73</v>
      </c>
      <c r="AS122" s="658">
        <v>0</v>
      </c>
      <c r="AT122" s="659">
        <v>603.27000000000044</v>
      </c>
      <c r="AU122" s="658">
        <v>0</v>
      </c>
      <c r="AV122" s="658">
        <v>0</v>
      </c>
      <c r="AW122" s="658">
        <v>603.27000000000044</v>
      </c>
      <c r="AX122" s="658">
        <v>194.3870000000002</v>
      </c>
      <c r="AY122" s="660">
        <v>408.88300000000027</v>
      </c>
      <c r="AZ122" s="644" t="s">
        <v>792</v>
      </c>
      <c r="BA122" s="664">
        <v>0</v>
      </c>
      <c r="BB122" s="665">
        <v>0</v>
      </c>
      <c r="BC122" s="665">
        <v>0</v>
      </c>
      <c r="BD122" s="665">
        <v>0</v>
      </c>
      <c r="BE122" s="665">
        <v>408.88300000000027</v>
      </c>
      <c r="BF122" s="665">
        <v>0</v>
      </c>
      <c r="BG122" s="665">
        <v>0</v>
      </c>
      <c r="BH122" s="665">
        <v>0</v>
      </c>
      <c r="BI122" s="665">
        <v>0</v>
      </c>
      <c r="BJ122" s="665">
        <v>0</v>
      </c>
      <c r="BK122" s="665">
        <v>0</v>
      </c>
      <c r="BL122" s="665">
        <v>0</v>
      </c>
      <c r="BM122" s="665">
        <v>0</v>
      </c>
      <c r="BN122" s="665">
        <v>0</v>
      </c>
      <c r="BO122" s="665">
        <v>0</v>
      </c>
      <c r="BP122" s="665">
        <v>0</v>
      </c>
      <c r="BQ122" s="665">
        <v>0</v>
      </c>
      <c r="BR122" s="665">
        <v>0</v>
      </c>
      <c r="BS122" s="666">
        <v>0</v>
      </c>
      <c r="BT122" s="667">
        <v>0</v>
      </c>
      <c r="BU122" s="649">
        <f t="shared" si="3"/>
        <v>0</v>
      </c>
    </row>
    <row r="123" spans="2:73" x14ac:dyDescent="0.2">
      <c r="B123" s="629">
        <v>113</v>
      </c>
      <c r="C123" s="630" t="s">
        <v>1775</v>
      </c>
      <c r="D123" s="630" t="s">
        <v>792</v>
      </c>
      <c r="E123" s="630" t="s">
        <v>1632</v>
      </c>
      <c r="F123" s="651">
        <v>12100084</v>
      </c>
      <c r="G123" s="652">
        <v>42464</v>
      </c>
      <c r="H123" s="652" t="s">
        <v>535</v>
      </c>
      <c r="I123" s="652" t="s">
        <v>535</v>
      </c>
      <c r="J123" s="653">
        <v>30</v>
      </c>
      <c r="K123" s="654" t="s">
        <v>535</v>
      </c>
      <c r="L123" s="655" t="s">
        <v>535</v>
      </c>
      <c r="M123" s="656" t="s">
        <v>1694</v>
      </c>
      <c r="N123" s="657">
        <v>3870</v>
      </c>
      <c r="O123" s="658">
        <v>0</v>
      </c>
      <c r="P123" s="658">
        <v>0</v>
      </c>
      <c r="Q123" s="658">
        <v>0</v>
      </c>
      <c r="R123" s="658">
        <v>3586.96</v>
      </c>
      <c r="S123" s="658">
        <v>0</v>
      </c>
      <c r="T123" s="659">
        <v>283.03999999999996</v>
      </c>
      <c r="U123" s="658">
        <v>0</v>
      </c>
      <c r="V123" s="658">
        <v>0</v>
      </c>
      <c r="W123" s="658">
        <v>283.03999999999996</v>
      </c>
      <c r="X123" s="658">
        <v>81.767111111111106</v>
      </c>
      <c r="Y123" s="660">
        <v>201.27288888888887</v>
      </c>
      <c r="Z123" s="657">
        <v>0</v>
      </c>
      <c r="AA123" s="658">
        <v>0</v>
      </c>
      <c r="AB123" s="658">
        <v>0</v>
      </c>
      <c r="AC123" s="658">
        <v>0</v>
      </c>
      <c r="AD123" s="658">
        <v>0</v>
      </c>
      <c r="AE123" s="658">
        <v>0</v>
      </c>
      <c r="AF123" s="658">
        <v>0</v>
      </c>
      <c r="AG123" s="658">
        <v>0</v>
      </c>
      <c r="AH123" s="658">
        <v>0</v>
      </c>
      <c r="AI123" s="658">
        <v>9.4346666666666668</v>
      </c>
      <c r="AJ123" s="658">
        <v>119.56533333333333</v>
      </c>
      <c r="AK123" s="661">
        <v>0</v>
      </c>
      <c r="AL123" s="661">
        <v>9.4346666666666721</v>
      </c>
      <c r="AM123" s="662">
        <v>-9.4346666666666863</v>
      </c>
      <c r="AN123" s="663">
        <v>3870</v>
      </c>
      <c r="AO123" s="658">
        <v>0</v>
      </c>
      <c r="AP123" s="658">
        <v>0</v>
      </c>
      <c r="AQ123" s="658">
        <v>0</v>
      </c>
      <c r="AR123" s="658">
        <v>3586.96</v>
      </c>
      <c r="AS123" s="658">
        <v>0</v>
      </c>
      <c r="AT123" s="659">
        <v>283.03999999999996</v>
      </c>
      <c r="AU123" s="658">
        <v>0</v>
      </c>
      <c r="AV123" s="658">
        <v>0</v>
      </c>
      <c r="AW123" s="658">
        <v>283.03999999999996</v>
      </c>
      <c r="AX123" s="658">
        <v>91.201777777777778</v>
      </c>
      <c r="AY123" s="660">
        <v>191.83822222222219</v>
      </c>
      <c r="AZ123" s="644" t="s">
        <v>792</v>
      </c>
      <c r="BA123" s="664">
        <v>0</v>
      </c>
      <c r="BB123" s="665">
        <v>0</v>
      </c>
      <c r="BC123" s="665">
        <v>0</v>
      </c>
      <c r="BD123" s="665">
        <v>0</v>
      </c>
      <c r="BE123" s="665">
        <v>191.83822222222219</v>
      </c>
      <c r="BF123" s="665">
        <v>0</v>
      </c>
      <c r="BG123" s="665">
        <v>0</v>
      </c>
      <c r="BH123" s="665">
        <v>0</v>
      </c>
      <c r="BI123" s="665">
        <v>0</v>
      </c>
      <c r="BJ123" s="665">
        <v>0</v>
      </c>
      <c r="BK123" s="665">
        <v>0</v>
      </c>
      <c r="BL123" s="665">
        <v>0</v>
      </c>
      <c r="BM123" s="665">
        <v>0</v>
      </c>
      <c r="BN123" s="665">
        <v>0</v>
      </c>
      <c r="BO123" s="665">
        <v>0</v>
      </c>
      <c r="BP123" s="665">
        <v>0</v>
      </c>
      <c r="BQ123" s="665">
        <v>0</v>
      </c>
      <c r="BR123" s="665">
        <v>0</v>
      </c>
      <c r="BS123" s="666">
        <v>0</v>
      </c>
      <c r="BT123" s="667">
        <v>0</v>
      </c>
      <c r="BU123" s="649">
        <f t="shared" si="3"/>
        <v>0</v>
      </c>
    </row>
    <row r="124" spans="2:73" x14ac:dyDescent="0.2">
      <c r="B124" s="650">
        <v>114</v>
      </c>
      <c r="C124" s="630" t="s">
        <v>1776</v>
      </c>
      <c r="D124" s="630" t="s">
        <v>803</v>
      </c>
      <c r="E124" s="630" t="s">
        <v>1632</v>
      </c>
      <c r="F124" s="651">
        <v>12100086</v>
      </c>
      <c r="G124" s="652">
        <v>42716</v>
      </c>
      <c r="H124" s="652" t="s">
        <v>535</v>
      </c>
      <c r="I124" s="652" t="s">
        <v>535</v>
      </c>
      <c r="J124" s="653">
        <v>33</v>
      </c>
      <c r="K124" s="654" t="s">
        <v>535</v>
      </c>
      <c r="L124" s="655" t="s">
        <v>535</v>
      </c>
      <c r="M124" s="656">
        <v>0</v>
      </c>
      <c r="N124" s="657">
        <v>20291.8</v>
      </c>
      <c r="O124" s="658">
        <v>20291.8</v>
      </c>
      <c r="P124" s="658">
        <v>0</v>
      </c>
      <c r="Q124" s="658">
        <v>0</v>
      </c>
      <c r="R124" s="658">
        <v>0</v>
      </c>
      <c r="S124" s="658">
        <v>0</v>
      </c>
      <c r="T124" s="659">
        <v>0</v>
      </c>
      <c r="U124" s="658">
        <v>0</v>
      </c>
      <c r="V124" s="658">
        <v>0</v>
      </c>
      <c r="W124" s="658">
        <v>0</v>
      </c>
      <c r="X124" s="658">
        <v>0</v>
      </c>
      <c r="Y124" s="660">
        <v>0</v>
      </c>
      <c r="Z124" s="657">
        <v>0</v>
      </c>
      <c r="AA124" s="658">
        <v>0</v>
      </c>
      <c r="AB124" s="658">
        <v>0</v>
      </c>
      <c r="AC124" s="658">
        <v>0</v>
      </c>
      <c r="AD124" s="658">
        <v>0</v>
      </c>
      <c r="AE124" s="658">
        <v>0</v>
      </c>
      <c r="AF124" s="658">
        <v>0</v>
      </c>
      <c r="AG124" s="658">
        <v>0</v>
      </c>
      <c r="AH124" s="658">
        <v>0</v>
      </c>
      <c r="AI124" s="658">
        <v>0</v>
      </c>
      <c r="AJ124" s="658">
        <v>614.90303030303028</v>
      </c>
      <c r="AK124" s="661">
        <v>0</v>
      </c>
      <c r="AL124" s="661">
        <v>0</v>
      </c>
      <c r="AM124" s="662">
        <v>0</v>
      </c>
      <c r="AN124" s="663">
        <v>20291.8</v>
      </c>
      <c r="AO124" s="658">
        <v>20291.8</v>
      </c>
      <c r="AP124" s="658">
        <v>0</v>
      </c>
      <c r="AQ124" s="658">
        <v>0</v>
      </c>
      <c r="AR124" s="658">
        <v>0</v>
      </c>
      <c r="AS124" s="658">
        <v>0</v>
      </c>
      <c r="AT124" s="659">
        <v>0</v>
      </c>
      <c r="AU124" s="658">
        <v>0</v>
      </c>
      <c r="AV124" s="658">
        <v>0</v>
      </c>
      <c r="AW124" s="658">
        <v>0</v>
      </c>
      <c r="AX124" s="658">
        <v>0</v>
      </c>
      <c r="AY124" s="660">
        <v>0</v>
      </c>
      <c r="AZ124" s="644" t="s">
        <v>803</v>
      </c>
      <c r="BA124" s="664">
        <v>0</v>
      </c>
      <c r="BB124" s="665">
        <v>0</v>
      </c>
      <c r="BC124" s="665">
        <v>0</v>
      </c>
      <c r="BD124" s="665">
        <v>0</v>
      </c>
      <c r="BE124" s="665">
        <v>0</v>
      </c>
      <c r="BF124" s="665">
        <v>0</v>
      </c>
      <c r="BG124" s="665">
        <v>0</v>
      </c>
      <c r="BH124" s="665">
        <v>0</v>
      </c>
      <c r="BI124" s="665">
        <v>0</v>
      </c>
      <c r="BJ124" s="665">
        <v>0</v>
      </c>
      <c r="BK124" s="665">
        <v>0</v>
      </c>
      <c r="BL124" s="665">
        <v>0</v>
      </c>
      <c r="BM124" s="665">
        <v>0</v>
      </c>
      <c r="BN124" s="665">
        <v>0</v>
      </c>
      <c r="BO124" s="665">
        <v>0</v>
      </c>
      <c r="BP124" s="665">
        <v>0</v>
      </c>
      <c r="BQ124" s="665">
        <v>0</v>
      </c>
      <c r="BR124" s="665">
        <v>0</v>
      </c>
      <c r="BS124" s="666">
        <v>0</v>
      </c>
      <c r="BT124" s="667">
        <v>0</v>
      </c>
      <c r="BU124" s="649">
        <f t="shared" si="3"/>
        <v>0</v>
      </c>
    </row>
    <row r="125" spans="2:73" x14ac:dyDescent="0.2">
      <c r="B125" s="629">
        <v>115</v>
      </c>
      <c r="C125" s="630" t="s">
        <v>1777</v>
      </c>
      <c r="D125" s="630" t="s">
        <v>803</v>
      </c>
      <c r="E125" s="630" t="s">
        <v>1632</v>
      </c>
      <c r="F125" s="651">
        <v>12100087</v>
      </c>
      <c r="G125" s="652">
        <v>42716</v>
      </c>
      <c r="H125" s="652" t="s">
        <v>535</v>
      </c>
      <c r="I125" s="652" t="s">
        <v>535</v>
      </c>
      <c r="J125" s="653">
        <v>33</v>
      </c>
      <c r="K125" s="654" t="s">
        <v>535</v>
      </c>
      <c r="L125" s="655" t="s">
        <v>535</v>
      </c>
      <c r="M125" s="656">
        <v>0</v>
      </c>
      <c r="N125" s="657">
        <v>26862.47</v>
      </c>
      <c r="O125" s="658">
        <v>26862.47</v>
      </c>
      <c r="P125" s="658">
        <v>0</v>
      </c>
      <c r="Q125" s="658">
        <v>0</v>
      </c>
      <c r="R125" s="658">
        <v>0</v>
      </c>
      <c r="S125" s="658">
        <v>0</v>
      </c>
      <c r="T125" s="659">
        <v>0</v>
      </c>
      <c r="U125" s="658">
        <v>0</v>
      </c>
      <c r="V125" s="658">
        <v>0</v>
      </c>
      <c r="W125" s="658">
        <v>0</v>
      </c>
      <c r="X125" s="658">
        <v>0</v>
      </c>
      <c r="Y125" s="660">
        <v>0</v>
      </c>
      <c r="Z125" s="657">
        <v>0</v>
      </c>
      <c r="AA125" s="658">
        <v>0</v>
      </c>
      <c r="AB125" s="658">
        <v>0</v>
      </c>
      <c r="AC125" s="658">
        <v>0</v>
      </c>
      <c r="AD125" s="658">
        <v>0</v>
      </c>
      <c r="AE125" s="658">
        <v>0</v>
      </c>
      <c r="AF125" s="658">
        <v>0</v>
      </c>
      <c r="AG125" s="658">
        <v>0</v>
      </c>
      <c r="AH125" s="658">
        <v>0</v>
      </c>
      <c r="AI125" s="658">
        <v>0</v>
      </c>
      <c r="AJ125" s="658">
        <v>814.01424242424218</v>
      </c>
      <c r="AK125" s="661">
        <v>0</v>
      </c>
      <c r="AL125" s="661">
        <v>0</v>
      </c>
      <c r="AM125" s="662">
        <v>0</v>
      </c>
      <c r="AN125" s="663">
        <v>26862.47</v>
      </c>
      <c r="AO125" s="658">
        <v>26862.47</v>
      </c>
      <c r="AP125" s="658">
        <v>0</v>
      </c>
      <c r="AQ125" s="658">
        <v>0</v>
      </c>
      <c r="AR125" s="658">
        <v>0</v>
      </c>
      <c r="AS125" s="658">
        <v>0</v>
      </c>
      <c r="AT125" s="659">
        <v>0</v>
      </c>
      <c r="AU125" s="658">
        <v>0</v>
      </c>
      <c r="AV125" s="658">
        <v>0</v>
      </c>
      <c r="AW125" s="658">
        <v>0</v>
      </c>
      <c r="AX125" s="658">
        <v>0</v>
      </c>
      <c r="AY125" s="660">
        <v>0</v>
      </c>
      <c r="AZ125" s="644" t="s">
        <v>803</v>
      </c>
      <c r="BA125" s="664">
        <v>0</v>
      </c>
      <c r="BB125" s="665">
        <v>0</v>
      </c>
      <c r="BC125" s="665">
        <v>0</v>
      </c>
      <c r="BD125" s="665">
        <v>0</v>
      </c>
      <c r="BE125" s="665">
        <v>0</v>
      </c>
      <c r="BF125" s="665">
        <v>0</v>
      </c>
      <c r="BG125" s="665">
        <v>0</v>
      </c>
      <c r="BH125" s="665">
        <v>0</v>
      </c>
      <c r="BI125" s="665">
        <v>0</v>
      </c>
      <c r="BJ125" s="665">
        <v>0</v>
      </c>
      <c r="BK125" s="665">
        <v>0</v>
      </c>
      <c r="BL125" s="665">
        <v>0</v>
      </c>
      <c r="BM125" s="665">
        <v>0</v>
      </c>
      <c r="BN125" s="665">
        <v>0</v>
      </c>
      <c r="BO125" s="665">
        <v>0</v>
      </c>
      <c r="BP125" s="665">
        <v>0</v>
      </c>
      <c r="BQ125" s="665">
        <v>0</v>
      </c>
      <c r="BR125" s="665">
        <v>0</v>
      </c>
      <c r="BS125" s="666">
        <v>0</v>
      </c>
      <c r="BT125" s="667">
        <v>0</v>
      </c>
      <c r="BU125" s="649">
        <f t="shared" si="3"/>
        <v>0</v>
      </c>
    </row>
    <row r="126" spans="2:73" x14ac:dyDescent="0.2">
      <c r="B126" s="650">
        <v>116</v>
      </c>
      <c r="C126" s="630" t="s">
        <v>1778</v>
      </c>
      <c r="D126" s="630" t="s">
        <v>803</v>
      </c>
      <c r="E126" s="630" t="s">
        <v>1632</v>
      </c>
      <c r="F126" s="651">
        <v>12100088</v>
      </c>
      <c r="G126" s="652">
        <v>42716</v>
      </c>
      <c r="H126" s="652" t="s">
        <v>535</v>
      </c>
      <c r="I126" s="652" t="s">
        <v>535</v>
      </c>
      <c r="J126" s="653">
        <v>33</v>
      </c>
      <c r="K126" s="654" t="s">
        <v>535</v>
      </c>
      <c r="L126" s="655" t="s">
        <v>535</v>
      </c>
      <c r="M126" s="656">
        <v>0</v>
      </c>
      <c r="N126" s="657">
        <v>22610.86</v>
      </c>
      <c r="O126" s="658">
        <v>22610.86</v>
      </c>
      <c r="P126" s="658">
        <v>0</v>
      </c>
      <c r="Q126" s="658">
        <v>0</v>
      </c>
      <c r="R126" s="658">
        <v>0</v>
      </c>
      <c r="S126" s="658">
        <v>0</v>
      </c>
      <c r="T126" s="659">
        <v>0</v>
      </c>
      <c r="U126" s="658">
        <v>0</v>
      </c>
      <c r="V126" s="658">
        <v>0</v>
      </c>
      <c r="W126" s="658">
        <v>0</v>
      </c>
      <c r="X126" s="658">
        <v>0</v>
      </c>
      <c r="Y126" s="660">
        <v>0</v>
      </c>
      <c r="Z126" s="657">
        <v>0</v>
      </c>
      <c r="AA126" s="658">
        <v>0</v>
      </c>
      <c r="AB126" s="658">
        <v>0</v>
      </c>
      <c r="AC126" s="658">
        <v>0</v>
      </c>
      <c r="AD126" s="658">
        <v>0</v>
      </c>
      <c r="AE126" s="658">
        <v>0</v>
      </c>
      <c r="AF126" s="658">
        <v>0</v>
      </c>
      <c r="AG126" s="658">
        <v>0</v>
      </c>
      <c r="AH126" s="658">
        <v>0</v>
      </c>
      <c r="AI126" s="658">
        <v>0</v>
      </c>
      <c r="AJ126" s="658">
        <v>685.17757575757605</v>
      </c>
      <c r="AK126" s="661">
        <v>0</v>
      </c>
      <c r="AL126" s="661">
        <v>0</v>
      </c>
      <c r="AM126" s="662">
        <v>0</v>
      </c>
      <c r="AN126" s="663">
        <v>22610.86</v>
      </c>
      <c r="AO126" s="658">
        <v>22610.86</v>
      </c>
      <c r="AP126" s="658">
        <v>0</v>
      </c>
      <c r="AQ126" s="658">
        <v>0</v>
      </c>
      <c r="AR126" s="658">
        <v>0</v>
      </c>
      <c r="AS126" s="658">
        <v>0</v>
      </c>
      <c r="AT126" s="659">
        <v>0</v>
      </c>
      <c r="AU126" s="658">
        <v>0</v>
      </c>
      <c r="AV126" s="658">
        <v>0</v>
      </c>
      <c r="AW126" s="658">
        <v>0</v>
      </c>
      <c r="AX126" s="658">
        <v>0</v>
      </c>
      <c r="AY126" s="660">
        <v>0</v>
      </c>
      <c r="AZ126" s="644" t="s">
        <v>803</v>
      </c>
      <c r="BA126" s="664">
        <v>0</v>
      </c>
      <c r="BB126" s="665">
        <v>0</v>
      </c>
      <c r="BC126" s="665">
        <v>0</v>
      </c>
      <c r="BD126" s="665">
        <v>0</v>
      </c>
      <c r="BE126" s="665">
        <v>0</v>
      </c>
      <c r="BF126" s="665">
        <v>0</v>
      </c>
      <c r="BG126" s="665">
        <v>0</v>
      </c>
      <c r="BH126" s="665">
        <v>0</v>
      </c>
      <c r="BI126" s="665">
        <v>0</v>
      </c>
      <c r="BJ126" s="665">
        <v>0</v>
      </c>
      <c r="BK126" s="665">
        <v>0</v>
      </c>
      <c r="BL126" s="665">
        <v>0</v>
      </c>
      <c r="BM126" s="665">
        <v>0</v>
      </c>
      <c r="BN126" s="665">
        <v>0</v>
      </c>
      <c r="BO126" s="665">
        <v>0</v>
      </c>
      <c r="BP126" s="665">
        <v>0</v>
      </c>
      <c r="BQ126" s="665">
        <v>0</v>
      </c>
      <c r="BR126" s="665">
        <v>0</v>
      </c>
      <c r="BS126" s="666">
        <v>0</v>
      </c>
      <c r="BT126" s="667">
        <v>0</v>
      </c>
      <c r="BU126" s="649">
        <f t="shared" si="3"/>
        <v>0</v>
      </c>
    </row>
    <row r="127" spans="2:73" x14ac:dyDescent="0.2">
      <c r="B127" s="629">
        <v>117</v>
      </c>
      <c r="C127" s="630" t="s">
        <v>1779</v>
      </c>
      <c r="D127" s="630" t="s">
        <v>803</v>
      </c>
      <c r="E127" s="630" t="s">
        <v>1632</v>
      </c>
      <c r="F127" s="651">
        <v>12100089</v>
      </c>
      <c r="G127" s="652">
        <v>42716</v>
      </c>
      <c r="H127" s="652" t="s">
        <v>535</v>
      </c>
      <c r="I127" s="652" t="s">
        <v>535</v>
      </c>
      <c r="J127" s="653">
        <v>33</v>
      </c>
      <c r="K127" s="654" t="s">
        <v>535</v>
      </c>
      <c r="L127" s="655" t="s">
        <v>535</v>
      </c>
      <c r="M127" s="656">
        <v>0</v>
      </c>
      <c r="N127" s="657">
        <v>19035.64</v>
      </c>
      <c r="O127" s="658">
        <v>19035.64</v>
      </c>
      <c r="P127" s="658">
        <v>0</v>
      </c>
      <c r="Q127" s="658">
        <v>0</v>
      </c>
      <c r="R127" s="658">
        <v>0</v>
      </c>
      <c r="S127" s="658">
        <v>0</v>
      </c>
      <c r="T127" s="659">
        <v>0</v>
      </c>
      <c r="U127" s="658">
        <v>0</v>
      </c>
      <c r="V127" s="658">
        <v>0</v>
      </c>
      <c r="W127" s="658">
        <v>0</v>
      </c>
      <c r="X127" s="658">
        <v>0</v>
      </c>
      <c r="Y127" s="660">
        <v>0</v>
      </c>
      <c r="Z127" s="657">
        <v>0</v>
      </c>
      <c r="AA127" s="658">
        <v>0</v>
      </c>
      <c r="AB127" s="658">
        <v>0</v>
      </c>
      <c r="AC127" s="658">
        <v>0</v>
      </c>
      <c r="AD127" s="658">
        <v>0</v>
      </c>
      <c r="AE127" s="658">
        <v>0</v>
      </c>
      <c r="AF127" s="658">
        <v>0</v>
      </c>
      <c r="AG127" s="658">
        <v>0</v>
      </c>
      <c r="AH127" s="658">
        <v>0</v>
      </c>
      <c r="AI127" s="658">
        <v>0</v>
      </c>
      <c r="AJ127" s="658">
        <v>576.83757575757568</v>
      </c>
      <c r="AK127" s="661">
        <v>0</v>
      </c>
      <c r="AL127" s="661">
        <v>0</v>
      </c>
      <c r="AM127" s="662">
        <v>0</v>
      </c>
      <c r="AN127" s="663">
        <v>19035.64</v>
      </c>
      <c r="AO127" s="658">
        <v>19035.64</v>
      </c>
      <c r="AP127" s="658">
        <v>0</v>
      </c>
      <c r="AQ127" s="658">
        <v>0</v>
      </c>
      <c r="AR127" s="658">
        <v>0</v>
      </c>
      <c r="AS127" s="658">
        <v>0</v>
      </c>
      <c r="AT127" s="659">
        <v>0</v>
      </c>
      <c r="AU127" s="658">
        <v>0</v>
      </c>
      <c r="AV127" s="658">
        <v>0</v>
      </c>
      <c r="AW127" s="658">
        <v>0</v>
      </c>
      <c r="AX127" s="658">
        <v>0</v>
      </c>
      <c r="AY127" s="660">
        <v>0</v>
      </c>
      <c r="AZ127" s="644" t="s">
        <v>803</v>
      </c>
      <c r="BA127" s="664">
        <v>0</v>
      </c>
      <c r="BB127" s="665">
        <v>0</v>
      </c>
      <c r="BC127" s="665">
        <v>0</v>
      </c>
      <c r="BD127" s="665">
        <v>0</v>
      </c>
      <c r="BE127" s="665">
        <v>0</v>
      </c>
      <c r="BF127" s="665">
        <v>0</v>
      </c>
      <c r="BG127" s="665">
        <v>0</v>
      </c>
      <c r="BH127" s="665">
        <v>0</v>
      </c>
      <c r="BI127" s="665">
        <v>0</v>
      </c>
      <c r="BJ127" s="665">
        <v>0</v>
      </c>
      <c r="BK127" s="665">
        <v>0</v>
      </c>
      <c r="BL127" s="665">
        <v>0</v>
      </c>
      <c r="BM127" s="665">
        <v>0</v>
      </c>
      <c r="BN127" s="665">
        <v>0</v>
      </c>
      <c r="BO127" s="665">
        <v>0</v>
      </c>
      <c r="BP127" s="665">
        <v>0</v>
      </c>
      <c r="BQ127" s="665">
        <v>0</v>
      </c>
      <c r="BR127" s="665">
        <v>0</v>
      </c>
      <c r="BS127" s="666">
        <v>0</v>
      </c>
      <c r="BT127" s="667">
        <v>0</v>
      </c>
      <c r="BU127" s="649">
        <f t="shared" si="3"/>
        <v>0</v>
      </c>
    </row>
    <row r="128" spans="2:73" x14ac:dyDescent="0.2">
      <c r="B128" s="650">
        <v>118</v>
      </c>
      <c r="C128" s="630" t="s">
        <v>1780</v>
      </c>
      <c r="D128" s="630" t="s">
        <v>803</v>
      </c>
      <c r="E128" s="630" t="s">
        <v>1632</v>
      </c>
      <c r="F128" s="651">
        <v>12100090</v>
      </c>
      <c r="G128" s="652">
        <v>42716</v>
      </c>
      <c r="H128" s="652" t="s">
        <v>535</v>
      </c>
      <c r="I128" s="652" t="s">
        <v>535</v>
      </c>
      <c r="J128" s="653">
        <v>33</v>
      </c>
      <c r="K128" s="654" t="s">
        <v>535</v>
      </c>
      <c r="L128" s="655" t="s">
        <v>535</v>
      </c>
      <c r="M128" s="656">
        <v>0</v>
      </c>
      <c r="N128" s="657">
        <v>8590.19</v>
      </c>
      <c r="O128" s="658">
        <v>8590.19</v>
      </c>
      <c r="P128" s="658">
        <v>0</v>
      </c>
      <c r="Q128" s="658">
        <v>0</v>
      </c>
      <c r="R128" s="658">
        <v>0</v>
      </c>
      <c r="S128" s="658">
        <v>0</v>
      </c>
      <c r="T128" s="659">
        <v>0</v>
      </c>
      <c r="U128" s="658">
        <v>0</v>
      </c>
      <c r="V128" s="658">
        <v>0</v>
      </c>
      <c r="W128" s="658">
        <v>0</v>
      </c>
      <c r="X128" s="658">
        <v>0</v>
      </c>
      <c r="Y128" s="660">
        <v>0</v>
      </c>
      <c r="Z128" s="657">
        <v>0</v>
      </c>
      <c r="AA128" s="658">
        <v>0</v>
      </c>
      <c r="AB128" s="658">
        <v>0</v>
      </c>
      <c r="AC128" s="658">
        <v>0</v>
      </c>
      <c r="AD128" s="658">
        <v>0</v>
      </c>
      <c r="AE128" s="658">
        <v>0</v>
      </c>
      <c r="AF128" s="658">
        <v>0</v>
      </c>
      <c r="AG128" s="658">
        <v>0</v>
      </c>
      <c r="AH128" s="658">
        <v>0</v>
      </c>
      <c r="AI128" s="658">
        <v>0</v>
      </c>
      <c r="AJ128" s="658">
        <v>260.30878787878783</v>
      </c>
      <c r="AK128" s="661">
        <v>0</v>
      </c>
      <c r="AL128" s="661">
        <v>0</v>
      </c>
      <c r="AM128" s="662">
        <v>0</v>
      </c>
      <c r="AN128" s="663">
        <v>8590.19</v>
      </c>
      <c r="AO128" s="658">
        <v>8590.19</v>
      </c>
      <c r="AP128" s="658">
        <v>0</v>
      </c>
      <c r="AQ128" s="658">
        <v>0</v>
      </c>
      <c r="AR128" s="658">
        <v>0</v>
      </c>
      <c r="AS128" s="658">
        <v>0</v>
      </c>
      <c r="AT128" s="659">
        <v>0</v>
      </c>
      <c r="AU128" s="658">
        <v>0</v>
      </c>
      <c r="AV128" s="658">
        <v>0</v>
      </c>
      <c r="AW128" s="658">
        <v>0</v>
      </c>
      <c r="AX128" s="658">
        <v>0</v>
      </c>
      <c r="AY128" s="660">
        <v>0</v>
      </c>
      <c r="AZ128" s="644" t="s">
        <v>803</v>
      </c>
      <c r="BA128" s="664">
        <v>0</v>
      </c>
      <c r="BB128" s="665">
        <v>0</v>
      </c>
      <c r="BC128" s="665">
        <v>0</v>
      </c>
      <c r="BD128" s="665">
        <v>0</v>
      </c>
      <c r="BE128" s="665">
        <v>0</v>
      </c>
      <c r="BF128" s="665">
        <v>0</v>
      </c>
      <c r="BG128" s="665">
        <v>0</v>
      </c>
      <c r="BH128" s="665">
        <v>0</v>
      </c>
      <c r="BI128" s="665">
        <v>0</v>
      </c>
      <c r="BJ128" s="665">
        <v>0</v>
      </c>
      <c r="BK128" s="665">
        <v>0</v>
      </c>
      <c r="BL128" s="665">
        <v>0</v>
      </c>
      <c r="BM128" s="665">
        <v>0</v>
      </c>
      <c r="BN128" s="665">
        <v>0</v>
      </c>
      <c r="BO128" s="665">
        <v>0</v>
      </c>
      <c r="BP128" s="665">
        <v>0</v>
      </c>
      <c r="BQ128" s="665">
        <v>0</v>
      </c>
      <c r="BR128" s="665">
        <v>0</v>
      </c>
      <c r="BS128" s="666">
        <v>0</v>
      </c>
      <c r="BT128" s="667">
        <v>0</v>
      </c>
      <c r="BU128" s="649">
        <f t="shared" si="3"/>
        <v>0</v>
      </c>
    </row>
    <row r="129" spans="2:73" x14ac:dyDescent="0.2">
      <c r="B129" s="629">
        <v>119</v>
      </c>
      <c r="C129" s="630" t="s">
        <v>1781</v>
      </c>
      <c r="D129" s="630" t="s">
        <v>803</v>
      </c>
      <c r="E129" s="630" t="s">
        <v>1632</v>
      </c>
      <c r="F129" s="651">
        <v>12100091</v>
      </c>
      <c r="G129" s="652">
        <v>42716</v>
      </c>
      <c r="H129" s="652" t="s">
        <v>535</v>
      </c>
      <c r="I129" s="652" t="s">
        <v>535</v>
      </c>
      <c r="J129" s="653">
        <v>33</v>
      </c>
      <c r="K129" s="654" t="s">
        <v>535</v>
      </c>
      <c r="L129" s="655" t="s">
        <v>535</v>
      </c>
      <c r="M129" s="656">
        <v>0</v>
      </c>
      <c r="N129" s="657">
        <v>11498.68</v>
      </c>
      <c r="O129" s="658">
        <v>11498.68</v>
      </c>
      <c r="P129" s="658">
        <v>0</v>
      </c>
      <c r="Q129" s="658">
        <v>0</v>
      </c>
      <c r="R129" s="658">
        <v>0</v>
      </c>
      <c r="S129" s="658">
        <v>0</v>
      </c>
      <c r="T129" s="659">
        <v>0</v>
      </c>
      <c r="U129" s="658">
        <v>0</v>
      </c>
      <c r="V129" s="658">
        <v>0</v>
      </c>
      <c r="W129" s="658">
        <v>0</v>
      </c>
      <c r="X129" s="658">
        <v>0</v>
      </c>
      <c r="Y129" s="660">
        <v>0</v>
      </c>
      <c r="Z129" s="657">
        <v>0</v>
      </c>
      <c r="AA129" s="658">
        <v>0</v>
      </c>
      <c r="AB129" s="658">
        <v>0</v>
      </c>
      <c r="AC129" s="658">
        <v>0</v>
      </c>
      <c r="AD129" s="658">
        <v>0</v>
      </c>
      <c r="AE129" s="658">
        <v>0</v>
      </c>
      <c r="AF129" s="658">
        <v>0</v>
      </c>
      <c r="AG129" s="658">
        <v>0</v>
      </c>
      <c r="AH129" s="658">
        <v>0</v>
      </c>
      <c r="AI129" s="658">
        <v>0</v>
      </c>
      <c r="AJ129" s="658">
        <v>348.44484848484842</v>
      </c>
      <c r="AK129" s="661">
        <v>0</v>
      </c>
      <c r="AL129" s="661">
        <v>0</v>
      </c>
      <c r="AM129" s="662">
        <v>0</v>
      </c>
      <c r="AN129" s="663">
        <v>11498.68</v>
      </c>
      <c r="AO129" s="658">
        <v>11498.68</v>
      </c>
      <c r="AP129" s="658">
        <v>0</v>
      </c>
      <c r="AQ129" s="658">
        <v>0</v>
      </c>
      <c r="AR129" s="658">
        <v>0</v>
      </c>
      <c r="AS129" s="658">
        <v>0</v>
      </c>
      <c r="AT129" s="659">
        <v>0</v>
      </c>
      <c r="AU129" s="658">
        <v>0</v>
      </c>
      <c r="AV129" s="658">
        <v>0</v>
      </c>
      <c r="AW129" s="658">
        <v>0</v>
      </c>
      <c r="AX129" s="658">
        <v>0</v>
      </c>
      <c r="AY129" s="660">
        <v>0</v>
      </c>
      <c r="AZ129" s="644" t="s">
        <v>803</v>
      </c>
      <c r="BA129" s="664">
        <v>0</v>
      </c>
      <c r="BB129" s="665">
        <v>0</v>
      </c>
      <c r="BC129" s="665">
        <v>0</v>
      </c>
      <c r="BD129" s="665">
        <v>0</v>
      </c>
      <c r="BE129" s="665">
        <v>0</v>
      </c>
      <c r="BF129" s="665">
        <v>0</v>
      </c>
      <c r="BG129" s="665">
        <v>0</v>
      </c>
      <c r="BH129" s="665">
        <v>0</v>
      </c>
      <c r="BI129" s="665">
        <v>0</v>
      </c>
      <c r="BJ129" s="665">
        <v>0</v>
      </c>
      <c r="BK129" s="665">
        <v>0</v>
      </c>
      <c r="BL129" s="665">
        <v>0</v>
      </c>
      <c r="BM129" s="665">
        <v>0</v>
      </c>
      <c r="BN129" s="665">
        <v>0</v>
      </c>
      <c r="BO129" s="665">
        <v>0</v>
      </c>
      <c r="BP129" s="665">
        <v>0</v>
      </c>
      <c r="BQ129" s="665">
        <v>0</v>
      </c>
      <c r="BR129" s="665">
        <v>0</v>
      </c>
      <c r="BS129" s="666">
        <v>0</v>
      </c>
      <c r="BT129" s="667">
        <v>0</v>
      </c>
      <c r="BU129" s="649">
        <f t="shared" si="3"/>
        <v>0</v>
      </c>
    </row>
    <row r="130" spans="2:73" x14ac:dyDescent="0.2">
      <c r="B130" s="650">
        <v>120</v>
      </c>
      <c r="C130" s="630" t="s">
        <v>1780</v>
      </c>
      <c r="D130" s="630" t="s">
        <v>803</v>
      </c>
      <c r="E130" s="630" t="s">
        <v>1632</v>
      </c>
      <c r="F130" s="651">
        <v>12100092</v>
      </c>
      <c r="G130" s="652">
        <v>42716</v>
      </c>
      <c r="H130" s="652" t="s">
        <v>535</v>
      </c>
      <c r="I130" s="652" t="s">
        <v>535</v>
      </c>
      <c r="J130" s="653">
        <v>33</v>
      </c>
      <c r="K130" s="654" t="s">
        <v>535</v>
      </c>
      <c r="L130" s="655" t="s">
        <v>535</v>
      </c>
      <c r="M130" s="656">
        <v>0</v>
      </c>
      <c r="N130" s="657">
        <v>7865.49</v>
      </c>
      <c r="O130" s="658">
        <v>7865.49</v>
      </c>
      <c r="P130" s="658">
        <v>0</v>
      </c>
      <c r="Q130" s="658">
        <v>0</v>
      </c>
      <c r="R130" s="658">
        <v>0</v>
      </c>
      <c r="S130" s="658">
        <v>0</v>
      </c>
      <c r="T130" s="659">
        <v>0</v>
      </c>
      <c r="U130" s="658">
        <v>0</v>
      </c>
      <c r="V130" s="658">
        <v>0</v>
      </c>
      <c r="W130" s="658">
        <v>0</v>
      </c>
      <c r="X130" s="658">
        <v>0</v>
      </c>
      <c r="Y130" s="660">
        <v>0</v>
      </c>
      <c r="Z130" s="657">
        <v>0</v>
      </c>
      <c r="AA130" s="658">
        <v>0</v>
      </c>
      <c r="AB130" s="658">
        <v>0</v>
      </c>
      <c r="AC130" s="658">
        <v>0</v>
      </c>
      <c r="AD130" s="658">
        <v>0</v>
      </c>
      <c r="AE130" s="658">
        <v>0</v>
      </c>
      <c r="AF130" s="658">
        <v>0</v>
      </c>
      <c r="AG130" s="658">
        <v>0</v>
      </c>
      <c r="AH130" s="658">
        <v>0</v>
      </c>
      <c r="AI130" s="658">
        <v>0</v>
      </c>
      <c r="AJ130" s="658">
        <v>238.34818181818184</v>
      </c>
      <c r="AK130" s="661">
        <v>0</v>
      </c>
      <c r="AL130" s="661">
        <v>0</v>
      </c>
      <c r="AM130" s="662">
        <v>0</v>
      </c>
      <c r="AN130" s="663">
        <v>7865.49</v>
      </c>
      <c r="AO130" s="658">
        <v>7865.49</v>
      </c>
      <c r="AP130" s="658">
        <v>0</v>
      </c>
      <c r="AQ130" s="658">
        <v>0</v>
      </c>
      <c r="AR130" s="658">
        <v>0</v>
      </c>
      <c r="AS130" s="658">
        <v>0</v>
      </c>
      <c r="AT130" s="659">
        <v>0</v>
      </c>
      <c r="AU130" s="658">
        <v>0</v>
      </c>
      <c r="AV130" s="658">
        <v>0</v>
      </c>
      <c r="AW130" s="658">
        <v>0</v>
      </c>
      <c r="AX130" s="658">
        <v>0</v>
      </c>
      <c r="AY130" s="660">
        <v>0</v>
      </c>
      <c r="AZ130" s="644" t="s">
        <v>803</v>
      </c>
      <c r="BA130" s="664">
        <v>0</v>
      </c>
      <c r="BB130" s="665">
        <v>0</v>
      </c>
      <c r="BC130" s="665">
        <v>0</v>
      </c>
      <c r="BD130" s="665">
        <v>0</v>
      </c>
      <c r="BE130" s="665">
        <v>0</v>
      </c>
      <c r="BF130" s="665">
        <v>0</v>
      </c>
      <c r="BG130" s="665">
        <v>0</v>
      </c>
      <c r="BH130" s="665">
        <v>0</v>
      </c>
      <c r="BI130" s="665">
        <v>0</v>
      </c>
      <c r="BJ130" s="665">
        <v>0</v>
      </c>
      <c r="BK130" s="665">
        <v>0</v>
      </c>
      <c r="BL130" s="665">
        <v>0</v>
      </c>
      <c r="BM130" s="665">
        <v>0</v>
      </c>
      <c r="BN130" s="665">
        <v>0</v>
      </c>
      <c r="BO130" s="665">
        <v>0</v>
      </c>
      <c r="BP130" s="665">
        <v>0</v>
      </c>
      <c r="BQ130" s="665">
        <v>0</v>
      </c>
      <c r="BR130" s="665">
        <v>0</v>
      </c>
      <c r="BS130" s="666">
        <v>0</v>
      </c>
      <c r="BT130" s="667">
        <v>0</v>
      </c>
      <c r="BU130" s="649">
        <f t="shared" si="3"/>
        <v>0</v>
      </c>
    </row>
    <row r="131" spans="2:73" x14ac:dyDescent="0.2">
      <c r="B131" s="629">
        <v>121</v>
      </c>
      <c r="C131" s="630" t="s">
        <v>1782</v>
      </c>
      <c r="D131" s="630" t="s">
        <v>803</v>
      </c>
      <c r="E131" s="630" t="s">
        <v>1632</v>
      </c>
      <c r="F131" s="651">
        <v>12100093</v>
      </c>
      <c r="G131" s="652">
        <v>42716</v>
      </c>
      <c r="H131" s="652" t="s">
        <v>535</v>
      </c>
      <c r="I131" s="652" t="s">
        <v>535</v>
      </c>
      <c r="J131" s="653">
        <v>33</v>
      </c>
      <c r="K131" s="654" t="s">
        <v>535</v>
      </c>
      <c r="L131" s="655" t="s">
        <v>535</v>
      </c>
      <c r="M131" s="656">
        <v>0</v>
      </c>
      <c r="N131" s="657">
        <v>65513.51</v>
      </c>
      <c r="O131" s="658">
        <v>65513.51</v>
      </c>
      <c r="P131" s="658">
        <v>0</v>
      </c>
      <c r="Q131" s="658">
        <v>0</v>
      </c>
      <c r="R131" s="658">
        <v>0</v>
      </c>
      <c r="S131" s="658">
        <v>0</v>
      </c>
      <c r="T131" s="659">
        <v>0</v>
      </c>
      <c r="U131" s="658">
        <v>0</v>
      </c>
      <c r="V131" s="658">
        <v>0</v>
      </c>
      <c r="W131" s="658">
        <v>0</v>
      </c>
      <c r="X131" s="658">
        <v>0</v>
      </c>
      <c r="Y131" s="660">
        <v>0</v>
      </c>
      <c r="Z131" s="657">
        <v>0</v>
      </c>
      <c r="AA131" s="658">
        <v>0</v>
      </c>
      <c r="AB131" s="658">
        <v>0</v>
      </c>
      <c r="AC131" s="658">
        <v>0</v>
      </c>
      <c r="AD131" s="658">
        <v>0</v>
      </c>
      <c r="AE131" s="658">
        <v>0</v>
      </c>
      <c r="AF131" s="658">
        <v>0</v>
      </c>
      <c r="AG131" s="658">
        <v>0</v>
      </c>
      <c r="AH131" s="658">
        <v>0</v>
      </c>
      <c r="AI131" s="658">
        <v>0</v>
      </c>
      <c r="AJ131" s="658">
        <v>1985.2578787878783</v>
      </c>
      <c r="AK131" s="661">
        <v>0</v>
      </c>
      <c r="AL131" s="661">
        <v>0</v>
      </c>
      <c r="AM131" s="662">
        <v>0</v>
      </c>
      <c r="AN131" s="663">
        <v>65513.51</v>
      </c>
      <c r="AO131" s="658">
        <v>65513.51</v>
      </c>
      <c r="AP131" s="658">
        <v>0</v>
      </c>
      <c r="AQ131" s="658">
        <v>0</v>
      </c>
      <c r="AR131" s="658">
        <v>0</v>
      </c>
      <c r="AS131" s="658">
        <v>0</v>
      </c>
      <c r="AT131" s="659">
        <v>0</v>
      </c>
      <c r="AU131" s="658">
        <v>0</v>
      </c>
      <c r="AV131" s="658">
        <v>0</v>
      </c>
      <c r="AW131" s="658">
        <v>0</v>
      </c>
      <c r="AX131" s="658">
        <v>0</v>
      </c>
      <c r="AY131" s="660">
        <v>0</v>
      </c>
      <c r="AZ131" s="644" t="s">
        <v>803</v>
      </c>
      <c r="BA131" s="664">
        <v>0</v>
      </c>
      <c r="BB131" s="665">
        <v>0</v>
      </c>
      <c r="BC131" s="665">
        <v>0</v>
      </c>
      <c r="BD131" s="665">
        <v>0</v>
      </c>
      <c r="BE131" s="665">
        <v>0</v>
      </c>
      <c r="BF131" s="665">
        <v>0</v>
      </c>
      <c r="BG131" s="665">
        <v>0</v>
      </c>
      <c r="BH131" s="665">
        <v>0</v>
      </c>
      <c r="BI131" s="665">
        <v>0</v>
      </c>
      <c r="BJ131" s="665">
        <v>0</v>
      </c>
      <c r="BK131" s="665">
        <v>0</v>
      </c>
      <c r="BL131" s="665">
        <v>0</v>
      </c>
      <c r="BM131" s="665">
        <v>0</v>
      </c>
      <c r="BN131" s="665">
        <v>0</v>
      </c>
      <c r="BO131" s="665">
        <v>0</v>
      </c>
      <c r="BP131" s="665">
        <v>0</v>
      </c>
      <c r="BQ131" s="665">
        <v>0</v>
      </c>
      <c r="BR131" s="665">
        <v>0</v>
      </c>
      <c r="BS131" s="666">
        <v>0</v>
      </c>
      <c r="BT131" s="667">
        <v>0</v>
      </c>
      <c r="BU131" s="649">
        <f t="shared" si="3"/>
        <v>0</v>
      </c>
    </row>
    <row r="132" spans="2:73" x14ac:dyDescent="0.2">
      <c r="B132" s="650">
        <v>122</v>
      </c>
      <c r="C132" s="630" t="s">
        <v>1783</v>
      </c>
      <c r="D132" s="630" t="s">
        <v>803</v>
      </c>
      <c r="E132" s="630" t="s">
        <v>1632</v>
      </c>
      <c r="F132" s="651">
        <v>12100094</v>
      </c>
      <c r="G132" s="652">
        <v>42716</v>
      </c>
      <c r="H132" s="652" t="s">
        <v>535</v>
      </c>
      <c r="I132" s="652" t="s">
        <v>535</v>
      </c>
      <c r="J132" s="653">
        <v>55</v>
      </c>
      <c r="K132" s="654" t="s">
        <v>535</v>
      </c>
      <c r="L132" s="655" t="s">
        <v>535</v>
      </c>
      <c r="M132" s="656">
        <v>0</v>
      </c>
      <c r="N132" s="657">
        <v>20291.8</v>
      </c>
      <c r="O132" s="658">
        <v>20291.8</v>
      </c>
      <c r="P132" s="658">
        <v>0</v>
      </c>
      <c r="Q132" s="658">
        <v>0</v>
      </c>
      <c r="R132" s="658">
        <v>0</v>
      </c>
      <c r="S132" s="658">
        <v>0</v>
      </c>
      <c r="T132" s="659">
        <v>0</v>
      </c>
      <c r="U132" s="658">
        <v>0</v>
      </c>
      <c r="V132" s="658">
        <v>0</v>
      </c>
      <c r="W132" s="658">
        <v>0</v>
      </c>
      <c r="X132" s="658">
        <v>0</v>
      </c>
      <c r="Y132" s="660">
        <v>0</v>
      </c>
      <c r="Z132" s="657">
        <v>0</v>
      </c>
      <c r="AA132" s="658">
        <v>0</v>
      </c>
      <c r="AB132" s="658">
        <v>0</v>
      </c>
      <c r="AC132" s="658">
        <v>0</v>
      </c>
      <c r="AD132" s="658">
        <v>0</v>
      </c>
      <c r="AE132" s="658">
        <v>0</v>
      </c>
      <c r="AF132" s="658">
        <v>0</v>
      </c>
      <c r="AG132" s="658">
        <v>0</v>
      </c>
      <c r="AH132" s="658">
        <v>0</v>
      </c>
      <c r="AI132" s="658">
        <v>0</v>
      </c>
      <c r="AJ132" s="658">
        <v>368.94181818181812</v>
      </c>
      <c r="AK132" s="661">
        <v>0</v>
      </c>
      <c r="AL132" s="661">
        <v>0</v>
      </c>
      <c r="AM132" s="662">
        <v>0</v>
      </c>
      <c r="AN132" s="663">
        <v>20291.8</v>
      </c>
      <c r="AO132" s="658">
        <v>20291.8</v>
      </c>
      <c r="AP132" s="658">
        <v>0</v>
      </c>
      <c r="AQ132" s="658">
        <v>0</v>
      </c>
      <c r="AR132" s="658">
        <v>0</v>
      </c>
      <c r="AS132" s="658">
        <v>0</v>
      </c>
      <c r="AT132" s="659">
        <v>0</v>
      </c>
      <c r="AU132" s="658">
        <v>0</v>
      </c>
      <c r="AV132" s="658">
        <v>0</v>
      </c>
      <c r="AW132" s="658">
        <v>0</v>
      </c>
      <c r="AX132" s="658">
        <v>0</v>
      </c>
      <c r="AY132" s="660">
        <v>0</v>
      </c>
      <c r="AZ132" s="644" t="s">
        <v>803</v>
      </c>
      <c r="BA132" s="664">
        <v>0</v>
      </c>
      <c r="BB132" s="665">
        <v>0</v>
      </c>
      <c r="BC132" s="665">
        <v>0</v>
      </c>
      <c r="BD132" s="665">
        <v>0</v>
      </c>
      <c r="BE132" s="665">
        <v>0</v>
      </c>
      <c r="BF132" s="665">
        <v>0</v>
      </c>
      <c r="BG132" s="665">
        <v>0</v>
      </c>
      <c r="BH132" s="665">
        <v>0</v>
      </c>
      <c r="BI132" s="665">
        <v>0</v>
      </c>
      <c r="BJ132" s="665">
        <v>0</v>
      </c>
      <c r="BK132" s="665">
        <v>0</v>
      </c>
      <c r="BL132" s="665">
        <v>0</v>
      </c>
      <c r="BM132" s="665">
        <v>0</v>
      </c>
      <c r="BN132" s="665">
        <v>0</v>
      </c>
      <c r="BO132" s="665">
        <v>0</v>
      </c>
      <c r="BP132" s="665">
        <v>0</v>
      </c>
      <c r="BQ132" s="665">
        <v>0</v>
      </c>
      <c r="BR132" s="665">
        <v>0</v>
      </c>
      <c r="BS132" s="666">
        <v>0</v>
      </c>
      <c r="BT132" s="667">
        <v>0</v>
      </c>
      <c r="BU132" s="649">
        <f t="shared" si="3"/>
        <v>0</v>
      </c>
    </row>
    <row r="133" spans="2:73" x14ac:dyDescent="0.2">
      <c r="B133" s="629">
        <v>123</v>
      </c>
      <c r="C133" s="630" t="s">
        <v>1784</v>
      </c>
      <c r="D133" s="630" t="s">
        <v>803</v>
      </c>
      <c r="E133" s="630" t="s">
        <v>1632</v>
      </c>
      <c r="F133" s="651">
        <v>12100095</v>
      </c>
      <c r="G133" s="652">
        <v>42716</v>
      </c>
      <c r="H133" s="652" t="s">
        <v>535</v>
      </c>
      <c r="I133" s="652" t="s">
        <v>535</v>
      </c>
      <c r="J133" s="653">
        <v>55</v>
      </c>
      <c r="K133" s="654" t="s">
        <v>535</v>
      </c>
      <c r="L133" s="655" t="s">
        <v>535</v>
      </c>
      <c r="M133" s="656">
        <v>0</v>
      </c>
      <c r="N133" s="657">
        <v>21934.46</v>
      </c>
      <c r="O133" s="658">
        <v>21934.46</v>
      </c>
      <c r="P133" s="658">
        <v>0</v>
      </c>
      <c r="Q133" s="658">
        <v>0</v>
      </c>
      <c r="R133" s="658">
        <v>0</v>
      </c>
      <c r="S133" s="658">
        <v>0</v>
      </c>
      <c r="T133" s="659">
        <v>0</v>
      </c>
      <c r="U133" s="658">
        <v>0</v>
      </c>
      <c r="V133" s="658">
        <v>0</v>
      </c>
      <c r="W133" s="658">
        <v>0</v>
      </c>
      <c r="X133" s="658">
        <v>0</v>
      </c>
      <c r="Y133" s="660">
        <v>0</v>
      </c>
      <c r="Z133" s="657">
        <v>0</v>
      </c>
      <c r="AA133" s="658">
        <v>0</v>
      </c>
      <c r="AB133" s="658">
        <v>0</v>
      </c>
      <c r="AC133" s="658">
        <v>0</v>
      </c>
      <c r="AD133" s="658">
        <v>0</v>
      </c>
      <c r="AE133" s="658">
        <v>0</v>
      </c>
      <c r="AF133" s="658">
        <v>0</v>
      </c>
      <c r="AG133" s="658">
        <v>0</v>
      </c>
      <c r="AH133" s="658">
        <v>0</v>
      </c>
      <c r="AI133" s="658">
        <v>0</v>
      </c>
      <c r="AJ133" s="658">
        <v>398.80836363636371</v>
      </c>
      <c r="AK133" s="661">
        <v>0</v>
      </c>
      <c r="AL133" s="661">
        <v>0</v>
      </c>
      <c r="AM133" s="662">
        <v>0</v>
      </c>
      <c r="AN133" s="663">
        <v>21934.46</v>
      </c>
      <c r="AO133" s="658">
        <v>21934.46</v>
      </c>
      <c r="AP133" s="658">
        <v>0</v>
      </c>
      <c r="AQ133" s="658">
        <v>0</v>
      </c>
      <c r="AR133" s="658">
        <v>0</v>
      </c>
      <c r="AS133" s="658">
        <v>0</v>
      </c>
      <c r="AT133" s="659">
        <v>0</v>
      </c>
      <c r="AU133" s="658">
        <v>0</v>
      </c>
      <c r="AV133" s="658">
        <v>0</v>
      </c>
      <c r="AW133" s="658">
        <v>0</v>
      </c>
      <c r="AX133" s="658">
        <v>0</v>
      </c>
      <c r="AY133" s="660">
        <v>0</v>
      </c>
      <c r="AZ133" s="644" t="s">
        <v>803</v>
      </c>
      <c r="BA133" s="664">
        <v>0</v>
      </c>
      <c r="BB133" s="665">
        <v>0</v>
      </c>
      <c r="BC133" s="665">
        <v>0</v>
      </c>
      <c r="BD133" s="665">
        <v>0</v>
      </c>
      <c r="BE133" s="665">
        <v>0</v>
      </c>
      <c r="BF133" s="665">
        <v>0</v>
      </c>
      <c r="BG133" s="665">
        <v>0</v>
      </c>
      <c r="BH133" s="665">
        <v>0</v>
      </c>
      <c r="BI133" s="665">
        <v>0</v>
      </c>
      <c r="BJ133" s="665">
        <v>0</v>
      </c>
      <c r="BK133" s="665">
        <v>0</v>
      </c>
      <c r="BL133" s="665">
        <v>0</v>
      </c>
      <c r="BM133" s="665">
        <v>0</v>
      </c>
      <c r="BN133" s="665">
        <v>0</v>
      </c>
      <c r="BO133" s="665">
        <v>0</v>
      </c>
      <c r="BP133" s="665">
        <v>0</v>
      </c>
      <c r="BQ133" s="665">
        <v>0</v>
      </c>
      <c r="BR133" s="665">
        <v>0</v>
      </c>
      <c r="BS133" s="666">
        <v>0</v>
      </c>
      <c r="BT133" s="667">
        <v>0</v>
      </c>
      <c r="BU133" s="649">
        <f t="shared" si="3"/>
        <v>0</v>
      </c>
    </row>
    <row r="134" spans="2:73" x14ac:dyDescent="0.2">
      <c r="B134" s="650">
        <v>124</v>
      </c>
      <c r="C134" s="630" t="s">
        <v>1785</v>
      </c>
      <c r="D134" s="630" t="s">
        <v>803</v>
      </c>
      <c r="E134" s="630" t="s">
        <v>1632</v>
      </c>
      <c r="F134" s="651">
        <v>12100096</v>
      </c>
      <c r="G134" s="652">
        <v>42716</v>
      </c>
      <c r="H134" s="652" t="s">
        <v>535</v>
      </c>
      <c r="I134" s="652" t="s">
        <v>535</v>
      </c>
      <c r="J134" s="653">
        <v>55</v>
      </c>
      <c r="K134" s="654" t="s">
        <v>535</v>
      </c>
      <c r="L134" s="655" t="s">
        <v>535</v>
      </c>
      <c r="M134" s="656">
        <v>0</v>
      </c>
      <c r="N134" s="657">
        <v>9198.9500000000007</v>
      </c>
      <c r="O134" s="658">
        <v>9198.9500000000007</v>
      </c>
      <c r="P134" s="658">
        <v>0</v>
      </c>
      <c r="Q134" s="658">
        <v>0</v>
      </c>
      <c r="R134" s="658">
        <v>0</v>
      </c>
      <c r="S134" s="658">
        <v>0</v>
      </c>
      <c r="T134" s="659">
        <v>0</v>
      </c>
      <c r="U134" s="658">
        <v>0</v>
      </c>
      <c r="V134" s="658">
        <v>0</v>
      </c>
      <c r="W134" s="658">
        <v>0</v>
      </c>
      <c r="X134" s="658">
        <v>0</v>
      </c>
      <c r="Y134" s="660">
        <v>0</v>
      </c>
      <c r="Z134" s="657">
        <v>0</v>
      </c>
      <c r="AA134" s="658">
        <v>0</v>
      </c>
      <c r="AB134" s="658">
        <v>0</v>
      </c>
      <c r="AC134" s="658">
        <v>0</v>
      </c>
      <c r="AD134" s="658">
        <v>0</v>
      </c>
      <c r="AE134" s="658">
        <v>0</v>
      </c>
      <c r="AF134" s="658">
        <v>0</v>
      </c>
      <c r="AG134" s="658">
        <v>0</v>
      </c>
      <c r="AH134" s="658">
        <v>0</v>
      </c>
      <c r="AI134" s="658">
        <v>0</v>
      </c>
      <c r="AJ134" s="658">
        <v>167.25363636363633</v>
      </c>
      <c r="AK134" s="661">
        <v>0</v>
      </c>
      <c r="AL134" s="661">
        <v>0</v>
      </c>
      <c r="AM134" s="662">
        <v>0</v>
      </c>
      <c r="AN134" s="663">
        <v>9198.9500000000007</v>
      </c>
      <c r="AO134" s="658">
        <v>9198.9500000000007</v>
      </c>
      <c r="AP134" s="658">
        <v>0</v>
      </c>
      <c r="AQ134" s="658">
        <v>0</v>
      </c>
      <c r="AR134" s="658">
        <v>0</v>
      </c>
      <c r="AS134" s="658">
        <v>0</v>
      </c>
      <c r="AT134" s="659">
        <v>0</v>
      </c>
      <c r="AU134" s="658">
        <v>0</v>
      </c>
      <c r="AV134" s="658">
        <v>0</v>
      </c>
      <c r="AW134" s="658">
        <v>0</v>
      </c>
      <c r="AX134" s="658">
        <v>0</v>
      </c>
      <c r="AY134" s="660">
        <v>0</v>
      </c>
      <c r="AZ134" s="644" t="s">
        <v>803</v>
      </c>
      <c r="BA134" s="664">
        <v>0</v>
      </c>
      <c r="BB134" s="665">
        <v>0</v>
      </c>
      <c r="BC134" s="665">
        <v>0</v>
      </c>
      <c r="BD134" s="665">
        <v>0</v>
      </c>
      <c r="BE134" s="665">
        <v>0</v>
      </c>
      <c r="BF134" s="665">
        <v>0</v>
      </c>
      <c r="BG134" s="665">
        <v>0</v>
      </c>
      <c r="BH134" s="665">
        <v>0</v>
      </c>
      <c r="BI134" s="665">
        <v>0</v>
      </c>
      <c r="BJ134" s="665">
        <v>0</v>
      </c>
      <c r="BK134" s="665">
        <v>0</v>
      </c>
      <c r="BL134" s="665">
        <v>0</v>
      </c>
      <c r="BM134" s="665">
        <v>0</v>
      </c>
      <c r="BN134" s="665">
        <v>0</v>
      </c>
      <c r="BO134" s="665">
        <v>0</v>
      </c>
      <c r="BP134" s="665">
        <v>0</v>
      </c>
      <c r="BQ134" s="665">
        <v>0</v>
      </c>
      <c r="BR134" s="665">
        <v>0</v>
      </c>
      <c r="BS134" s="666">
        <v>0</v>
      </c>
      <c r="BT134" s="667">
        <v>0</v>
      </c>
      <c r="BU134" s="649">
        <f t="shared" si="3"/>
        <v>0</v>
      </c>
    </row>
    <row r="135" spans="2:73" x14ac:dyDescent="0.2">
      <c r="B135" s="629">
        <v>125</v>
      </c>
      <c r="C135" s="630" t="s">
        <v>1786</v>
      </c>
      <c r="D135" s="630" t="s">
        <v>803</v>
      </c>
      <c r="E135" s="630" t="s">
        <v>1632</v>
      </c>
      <c r="F135" s="651">
        <v>12100097</v>
      </c>
      <c r="G135" s="652">
        <v>42716</v>
      </c>
      <c r="H135" s="652" t="s">
        <v>535</v>
      </c>
      <c r="I135" s="652" t="s">
        <v>535</v>
      </c>
      <c r="J135" s="653">
        <v>55</v>
      </c>
      <c r="K135" s="654" t="s">
        <v>535</v>
      </c>
      <c r="L135" s="655" t="s">
        <v>535</v>
      </c>
      <c r="M135" s="656">
        <v>0</v>
      </c>
      <c r="N135" s="657">
        <v>20485.05</v>
      </c>
      <c r="O135" s="658">
        <v>20485.05</v>
      </c>
      <c r="P135" s="658">
        <v>0</v>
      </c>
      <c r="Q135" s="658">
        <v>0</v>
      </c>
      <c r="R135" s="658">
        <v>0</v>
      </c>
      <c r="S135" s="658">
        <v>0</v>
      </c>
      <c r="T135" s="659">
        <v>0</v>
      </c>
      <c r="U135" s="658">
        <v>0</v>
      </c>
      <c r="V135" s="658">
        <v>0</v>
      </c>
      <c r="W135" s="658">
        <v>0</v>
      </c>
      <c r="X135" s="658">
        <v>0</v>
      </c>
      <c r="Y135" s="660">
        <v>0</v>
      </c>
      <c r="Z135" s="657">
        <v>0</v>
      </c>
      <c r="AA135" s="658">
        <v>0</v>
      </c>
      <c r="AB135" s="658">
        <v>0</v>
      </c>
      <c r="AC135" s="658">
        <v>0</v>
      </c>
      <c r="AD135" s="658">
        <v>0</v>
      </c>
      <c r="AE135" s="658">
        <v>0</v>
      </c>
      <c r="AF135" s="658">
        <v>0</v>
      </c>
      <c r="AG135" s="658">
        <v>0</v>
      </c>
      <c r="AH135" s="658">
        <v>0</v>
      </c>
      <c r="AI135" s="658">
        <v>0</v>
      </c>
      <c r="AJ135" s="658">
        <v>372.45545454545436</v>
      </c>
      <c r="AK135" s="661">
        <v>0</v>
      </c>
      <c r="AL135" s="661">
        <v>0</v>
      </c>
      <c r="AM135" s="662">
        <v>0</v>
      </c>
      <c r="AN135" s="663">
        <v>20485.05</v>
      </c>
      <c r="AO135" s="658">
        <v>20485.05</v>
      </c>
      <c r="AP135" s="658">
        <v>0</v>
      </c>
      <c r="AQ135" s="658">
        <v>0</v>
      </c>
      <c r="AR135" s="658">
        <v>0</v>
      </c>
      <c r="AS135" s="658">
        <v>0</v>
      </c>
      <c r="AT135" s="659">
        <v>0</v>
      </c>
      <c r="AU135" s="658">
        <v>0</v>
      </c>
      <c r="AV135" s="658">
        <v>0</v>
      </c>
      <c r="AW135" s="658">
        <v>0</v>
      </c>
      <c r="AX135" s="658">
        <v>0</v>
      </c>
      <c r="AY135" s="660">
        <v>0</v>
      </c>
      <c r="AZ135" s="644" t="s">
        <v>803</v>
      </c>
      <c r="BA135" s="664">
        <v>0</v>
      </c>
      <c r="BB135" s="665">
        <v>0</v>
      </c>
      <c r="BC135" s="665">
        <v>0</v>
      </c>
      <c r="BD135" s="665">
        <v>0</v>
      </c>
      <c r="BE135" s="665">
        <v>0</v>
      </c>
      <c r="BF135" s="665">
        <v>0</v>
      </c>
      <c r="BG135" s="665">
        <v>0</v>
      </c>
      <c r="BH135" s="665">
        <v>0</v>
      </c>
      <c r="BI135" s="665">
        <v>0</v>
      </c>
      <c r="BJ135" s="665">
        <v>0</v>
      </c>
      <c r="BK135" s="665">
        <v>0</v>
      </c>
      <c r="BL135" s="665">
        <v>0</v>
      </c>
      <c r="BM135" s="665">
        <v>0</v>
      </c>
      <c r="BN135" s="665">
        <v>0</v>
      </c>
      <c r="BO135" s="665">
        <v>0</v>
      </c>
      <c r="BP135" s="665">
        <v>0</v>
      </c>
      <c r="BQ135" s="665">
        <v>0</v>
      </c>
      <c r="BR135" s="665">
        <v>0</v>
      </c>
      <c r="BS135" s="666">
        <v>0</v>
      </c>
      <c r="BT135" s="667">
        <v>0</v>
      </c>
      <c r="BU135" s="649">
        <f t="shared" si="3"/>
        <v>0</v>
      </c>
    </row>
    <row r="136" spans="2:73" x14ac:dyDescent="0.2">
      <c r="B136" s="650">
        <v>126</v>
      </c>
      <c r="C136" s="630" t="s">
        <v>1787</v>
      </c>
      <c r="D136" s="630" t="s">
        <v>803</v>
      </c>
      <c r="E136" s="630" t="s">
        <v>1632</v>
      </c>
      <c r="F136" s="651">
        <v>12100098</v>
      </c>
      <c r="G136" s="652">
        <v>42716</v>
      </c>
      <c r="H136" s="652" t="s">
        <v>535</v>
      </c>
      <c r="I136" s="652" t="s">
        <v>535</v>
      </c>
      <c r="J136" s="653">
        <v>55</v>
      </c>
      <c r="K136" s="654" t="s">
        <v>535</v>
      </c>
      <c r="L136" s="655" t="s">
        <v>535</v>
      </c>
      <c r="M136" s="656">
        <v>0</v>
      </c>
      <c r="N136" s="657">
        <v>28795.02</v>
      </c>
      <c r="O136" s="658">
        <v>28795.02</v>
      </c>
      <c r="P136" s="658">
        <v>0</v>
      </c>
      <c r="Q136" s="658">
        <v>0</v>
      </c>
      <c r="R136" s="658">
        <v>0</v>
      </c>
      <c r="S136" s="658">
        <v>0</v>
      </c>
      <c r="T136" s="659">
        <v>0</v>
      </c>
      <c r="U136" s="658">
        <v>0</v>
      </c>
      <c r="V136" s="658">
        <v>0</v>
      </c>
      <c r="W136" s="658">
        <v>0</v>
      </c>
      <c r="X136" s="658">
        <v>0</v>
      </c>
      <c r="Y136" s="660">
        <v>0</v>
      </c>
      <c r="Z136" s="657">
        <v>0</v>
      </c>
      <c r="AA136" s="658">
        <v>0</v>
      </c>
      <c r="AB136" s="658">
        <v>0</v>
      </c>
      <c r="AC136" s="658">
        <v>0</v>
      </c>
      <c r="AD136" s="658">
        <v>0</v>
      </c>
      <c r="AE136" s="658">
        <v>0</v>
      </c>
      <c r="AF136" s="658">
        <v>0</v>
      </c>
      <c r="AG136" s="658">
        <v>0</v>
      </c>
      <c r="AH136" s="658">
        <v>0</v>
      </c>
      <c r="AI136" s="658">
        <v>0</v>
      </c>
      <c r="AJ136" s="658">
        <v>523.54581818181816</v>
      </c>
      <c r="AK136" s="661">
        <v>0</v>
      </c>
      <c r="AL136" s="661">
        <v>0</v>
      </c>
      <c r="AM136" s="662">
        <v>0</v>
      </c>
      <c r="AN136" s="663">
        <v>28795.02</v>
      </c>
      <c r="AO136" s="658">
        <v>28795.02</v>
      </c>
      <c r="AP136" s="658">
        <v>0</v>
      </c>
      <c r="AQ136" s="658">
        <v>0</v>
      </c>
      <c r="AR136" s="658">
        <v>0</v>
      </c>
      <c r="AS136" s="658">
        <v>0</v>
      </c>
      <c r="AT136" s="659">
        <v>0</v>
      </c>
      <c r="AU136" s="658">
        <v>0</v>
      </c>
      <c r="AV136" s="658">
        <v>0</v>
      </c>
      <c r="AW136" s="658">
        <v>0</v>
      </c>
      <c r="AX136" s="658">
        <v>0</v>
      </c>
      <c r="AY136" s="660">
        <v>0</v>
      </c>
      <c r="AZ136" s="644" t="s">
        <v>803</v>
      </c>
      <c r="BA136" s="664">
        <v>0</v>
      </c>
      <c r="BB136" s="665">
        <v>0</v>
      </c>
      <c r="BC136" s="665">
        <v>0</v>
      </c>
      <c r="BD136" s="665">
        <v>0</v>
      </c>
      <c r="BE136" s="665">
        <v>0</v>
      </c>
      <c r="BF136" s="665">
        <v>0</v>
      </c>
      <c r="BG136" s="665">
        <v>0</v>
      </c>
      <c r="BH136" s="665">
        <v>0</v>
      </c>
      <c r="BI136" s="665">
        <v>0</v>
      </c>
      <c r="BJ136" s="665">
        <v>0</v>
      </c>
      <c r="BK136" s="665">
        <v>0</v>
      </c>
      <c r="BL136" s="665">
        <v>0</v>
      </c>
      <c r="BM136" s="665">
        <v>0</v>
      </c>
      <c r="BN136" s="665">
        <v>0</v>
      </c>
      <c r="BO136" s="665">
        <v>0</v>
      </c>
      <c r="BP136" s="665">
        <v>0</v>
      </c>
      <c r="BQ136" s="665">
        <v>0</v>
      </c>
      <c r="BR136" s="665">
        <v>0</v>
      </c>
      <c r="BS136" s="666">
        <v>0</v>
      </c>
      <c r="BT136" s="667">
        <v>0</v>
      </c>
      <c r="BU136" s="649">
        <f t="shared" si="3"/>
        <v>0</v>
      </c>
    </row>
    <row r="137" spans="2:73" x14ac:dyDescent="0.2">
      <c r="B137" s="629">
        <v>127</v>
      </c>
      <c r="C137" s="630" t="s">
        <v>1788</v>
      </c>
      <c r="D137" s="630" t="s">
        <v>803</v>
      </c>
      <c r="E137" s="630" t="s">
        <v>1632</v>
      </c>
      <c r="F137" s="651">
        <v>12100099</v>
      </c>
      <c r="G137" s="652">
        <v>42716</v>
      </c>
      <c r="H137" s="652" t="s">
        <v>535</v>
      </c>
      <c r="I137" s="652" t="s">
        <v>535</v>
      </c>
      <c r="J137" s="653">
        <v>55</v>
      </c>
      <c r="K137" s="654" t="s">
        <v>535</v>
      </c>
      <c r="L137" s="655" t="s">
        <v>535</v>
      </c>
      <c r="M137" s="656">
        <v>0</v>
      </c>
      <c r="N137" s="657">
        <v>99526.43</v>
      </c>
      <c r="O137" s="658">
        <v>99526.43</v>
      </c>
      <c r="P137" s="658">
        <v>0</v>
      </c>
      <c r="Q137" s="658">
        <v>0</v>
      </c>
      <c r="R137" s="658">
        <v>0</v>
      </c>
      <c r="S137" s="658">
        <v>0</v>
      </c>
      <c r="T137" s="659">
        <v>0</v>
      </c>
      <c r="U137" s="658">
        <v>0</v>
      </c>
      <c r="V137" s="658">
        <v>0</v>
      </c>
      <c r="W137" s="658">
        <v>0</v>
      </c>
      <c r="X137" s="658">
        <v>0</v>
      </c>
      <c r="Y137" s="660">
        <v>0</v>
      </c>
      <c r="Z137" s="657">
        <v>0</v>
      </c>
      <c r="AA137" s="658">
        <v>0</v>
      </c>
      <c r="AB137" s="658">
        <v>0</v>
      </c>
      <c r="AC137" s="658">
        <v>0</v>
      </c>
      <c r="AD137" s="658">
        <v>0</v>
      </c>
      <c r="AE137" s="658">
        <v>0</v>
      </c>
      <c r="AF137" s="658">
        <v>0</v>
      </c>
      <c r="AG137" s="658">
        <v>0</v>
      </c>
      <c r="AH137" s="658">
        <v>0</v>
      </c>
      <c r="AI137" s="658">
        <v>0</v>
      </c>
      <c r="AJ137" s="658">
        <v>1809.5714545454546</v>
      </c>
      <c r="AK137" s="661">
        <v>0</v>
      </c>
      <c r="AL137" s="661">
        <v>0</v>
      </c>
      <c r="AM137" s="662">
        <v>0</v>
      </c>
      <c r="AN137" s="663">
        <v>99526.43</v>
      </c>
      <c r="AO137" s="658">
        <v>99526.43</v>
      </c>
      <c r="AP137" s="658">
        <v>0</v>
      </c>
      <c r="AQ137" s="658">
        <v>0</v>
      </c>
      <c r="AR137" s="658">
        <v>0</v>
      </c>
      <c r="AS137" s="658">
        <v>0</v>
      </c>
      <c r="AT137" s="659">
        <v>0</v>
      </c>
      <c r="AU137" s="658">
        <v>0</v>
      </c>
      <c r="AV137" s="658">
        <v>0</v>
      </c>
      <c r="AW137" s="658">
        <v>0</v>
      </c>
      <c r="AX137" s="658">
        <v>0</v>
      </c>
      <c r="AY137" s="660">
        <v>0</v>
      </c>
      <c r="AZ137" s="644" t="s">
        <v>803</v>
      </c>
      <c r="BA137" s="664">
        <v>0</v>
      </c>
      <c r="BB137" s="665">
        <v>0</v>
      </c>
      <c r="BC137" s="665">
        <v>0</v>
      </c>
      <c r="BD137" s="665">
        <v>0</v>
      </c>
      <c r="BE137" s="665">
        <v>0</v>
      </c>
      <c r="BF137" s="665">
        <v>0</v>
      </c>
      <c r="BG137" s="665">
        <v>0</v>
      </c>
      <c r="BH137" s="665">
        <v>0</v>
      </c>
      <c r="BI137" s="665">
        <v>0</v>
      </c>
      <c r="BJ137" s="665">
        <v>0</v>
      </c>
      <c r="BK137" s="665">
        <v>0</v>
      </c>
      <c r="BL137" s="665">
        <v>0</v>
      </c>
      <c r="BM137" s="665">
        <v>0</v>
      </c>
      <c r="BN137" s="665">
        <v>0</v>
      </c>
      <c r="BO137" s="665">
        <v>0</v>
      </c>
      <c r="BP137" s="665">
        <v>0</v>
      </c>
      <c r="BQ137" s="665">
        <v>0</v>
      </c>
      <c r="BR137" s="665">
        <v>0</v>
      </c>
      <c r="BS137" s="666">
        <v>0</v>
      </c>
      <c r="BT137" s="667">
        <v>0</v>
      </c>
      <c r="BU137" s="649">
        <f t="shared" si="3"/>
        <v>0</v>
      </c>
    </row>
    <row r="138" spans="2:73" x14ac:dyDescent="0.2">
      <c r="B138" s="650">
        <v>128</v>
      </c>
      <c r="C138" s="630" t="s">
        <v>1789</v>
      </c>
      <c r="D138" s="630" t="s">
        <v>788</v>
      </c>
      <c r="E138" s="630" t="s">
        <v>1790</v>
      </c>
      <c r="F138" s="651" t="s">
        <v>1791</v>
      </c>
      <c r="G138" s="652">
        <v>41152</v>
      </c>
      <c r="H138" s="652" t="s">
        <v>535</v>
      </c>
      <c r="I138" s="652" t="s">
        <v>535</v>
      </c>
      <c r="J138" s="653">
        <v>16</v>
      </c>
      <c r="K138" s="654" t="s">
        <v>535</v>
      </c>
      <c r="L138" s="655" t="s">
        <v>535</v>
      </c>
      <c r="M138" s="656" t="s">
        <v>1694</v>
      </c>
      <c r="N138" s="657">
        <v>53642.55</v>
      </c>
      <c r="O138" s="658">
        <v>0</v>
      </c>
      <c r="P138" s="658">
        <v>0</v>
      </c>
      <c r="Q138" s="658">
        <v>0</v>
      </c>
      <c r="R138" s="658">
        <v>0</v>
      </c>
      <c r="S138" s="658">
        <v>0</v>
      </c>
      <c r="T138" s="659">
        <v>53642.55</v>
      </c>
      <c r="U138" s="658">
        <v>38882.550000000003</v>
      </c>
      <c r="V138" s="658">
        <v>0</v>
      </c>
      <c r="W138" s="658">
        <v>14760</v>
      </c>
      <c r="X138" s="658">
        <v>11377.5</v>
      </c>
      <c r="Y138" s="660">
        <v>3382.5</v>
      </c>
      <c r="Z138" s="657">
        <v>0</v>
      </c>
      <c r="AA138" s="658">
        <v>0</v>
      </c>
      <c r="AB138" s="658">
        <v>0</v>
      </c>
      <c r="AC138" s="658">
        <v>0</v>
      </c>
      <c r="AD138" s="658">
        <v>0</v>
      </c>
      <c r="AE138" s="658">
        <v>0</v>
      </c>
      <c r="AF138" s="658">
        <v>0</v>
      </c>
      <c r="AG138" s="658">
        <v>0</v>
      </c>
      <c r="AH138" s="658">
        <v>0</v>
      </c>
      <c r="AI138" s="658">
        <v>922.50000000000011</v>
      </c>
      <c r="AJ138" s="658">
        <v>2430.1593750000002</v>
      </c>
      <c r="AK138" s="661">
        <v>0</v>
      </c>
      <c r="AL138" s="661">
        <v>922.5</v>
      </c>
      <c r="AM138" s="662">
        <v>-922.5</v>
      </c>
      <c r="AN138" s="663">
        <v>53642.55</v>
      </c>
      <c r="AO138" s="658">
        <v>0</v>
      </c>
      <c r="AP138" s="658">
        <v>0</v>
      </c>
      <c r="AQ138" s="658">
        <v>0</v>
      </c>
      <c r="AR138" s="658">
        <v>0</v>
      </c>
      <c r="AS138" s="658">
        <v>0</v>
      </c>
      <c r="AT138" s="659">
        <v>53642.55</v>
      </c>
      <c r="AU138" s="658">
        <v>38882.550000000003</v>
      </c>
      <c r="AV138" s="658">
        <v>0</v>
      </c>
      <c r="AW138" s="658">
        <v>14760</v>
      </c>
      <c r="AX138" s="658">
        <v>12300</v>
      </c>
      <c r="AY138" s="660">
        <v>2460</v>
      </c>
      <c r="AZ138" s="644" t="s">
        <v>788</v>
      </c>
      <c r="BA138" s="664">
        <v>2460</v>
      </c>
      <c r="BB138" s="665">
        <v>0</v>
      </c>
      <c r="BC138" s="665">
        <v>0</v>
      </c>
      <c r="BD138" s="665">
        <v>0</v>
      </c>
      <c r="BE138" s="665">
        <v>0</v>
      </c>
      <c r="BF138" s="665">
        <v>0</v>
      </c>
      <c r="BG138" s="665">
        <v>0</v>
      </c>
      <c r="BH138" s="665">
        <v>0</v>
      </c>
      <c r="BI138" s="665">
        <v>0</v>
      </c>
      <c r="BJ138" s="665">
        <v>0</v>
      </c>
      <c r="BK138" s="665">
        <v>0</v>
      </c>
      <c r="BL138" s="665">
        <v>0</v>
      </c>
      <c r="BM138" s="665">
        <v>0</v>
      </c>
      <c r="BN138" s="665">
        <v>0</v>
      </c>
      <c r="BO138" s="665">
        <v>0</v>
      </c>
      <c r="BP138" s="665">
        <v>0</v>
      </c>
      <c r="BQ138" s="665">
        <v>0</v>
      </c>
      <c r="BR138" s="665">
        <v>0</v>
      </c>
      <c r="BS138" s="666">
        <v>0</v>
      </c>
      <c r="BT138" s="667">
        <v>0</v>
      </c>
      <c r="BU138" s="649">
        <f t="shared" si="3"/>
        <v>0</v>
      </c>
    </row>
    <row r="139" spans="2:73" x14ac:dyDescent="0.2">
      <c r="B139" s="629">
        <v>129</v>
      </c>
      <c r="C139" s="630" t="s">
        <v>1792</v>
      </c>
      <c r="D139" s="630" t="s">
        <v>788</v>
      </c>
      <c r="E139" s="630" t="s">
        <v>1790</v>
      </c>
      <c r="F139" s="651" t="s">
        <v>1793</v>
      </c>
      <c r="G139" s="652">
        <v>41577</v>
      </c>
      <c r="H139" s="652" t="s">
        <v>535</v>
      </c>
      <c r="I139" s="652" t="s">
        <v>535</v>
      </c>
      <c r="J139" s="653">
        <v>16</v>
      </c>
      <c r="K139" s="654" t="s">
        <v>535</v>
      </c>
      <c r="L139" s="655" t="s">
        <v>535</v>
      </c>
      <c r="M139" s="656" t="s">
        <v>1794</v>
      </c>
      <c r="N139" s="657">
        <v>22529.54</v>
      </c>
      <c r="O139" s="658">
        <v>0</v>
      </c>
      <c r="P139" s="658">
        <v>0</v>
      </c>
      <c r="Q139" s="658">
        <v>0</v>
      </c>
      <c r="R139" s="658">
        <v>0</v>
      </c>
      <c r="S139" s="658">
        <v>0</v>
      </c>
      <c r="T139" s="659">
        <v>22529.54</v>
      </c>
      <c r="U139" s="658">
        <v>0</v>
      </c>
      <c r="V139" s="658">
        <v>0</v>
      </c>
      <c r="W139" s="658">
        <v>22529.54</v>
      </c>
      <c r="X139" s="658">
        <v>15723.741458333334</v>
      </c>
      <c r="Y139" s="660">
        <v>6805.798541666667</v>
      </c>
      <c r="Z139" s="657">
        <v>0</v>
      </c>
      <c r="AA139" s="658">
        <v>0</v>
      </c>
      <c r="AB139" s="658">
        <v>0</v>
      </c>
      <c r="AC139" s="658">
        <v>0</v>
      </c>
      <c r="AD139" s="658">
        <v>0</v>
      </c>
      <c r="AE139" s="658">
        <v>0</v>
      </c>
      <c r="AF139" s="658">
        <v>0</v>
      </c>
      <c r="AG139" s="658">
        <v>0</v>
      </c>
      <c r="AH139" s="658">
        <v>0</v>
      </c>
      <c r="AI139" s="658">
        <v>1408.0962500000001</v>
      </c>
      <c r="AJ139" s="658">
        <v>0</v>
      </c>
      <c r="AK139" s="661">
        <v>0</v>
      </c>
      <c r="AL139" s="661">
        <v>1408.0962499999987</v>
      </c>
      <c r="AM139" s="662">
        <v>-1408.0962499999987</v>
      </c>
      <c r="AN139" s="663">
        <v>22529.54</v>
      </c>
      <c r="AO139" s="658">
        <v>0</v>
      </c>
      <c r="AP139" s="658">
        <v>0</v>
      </c>
      <c r="AQ139" s="658">
        <v>0</v>
      </c>
      <c r="AR139" s="658">
        <v>0</v>
      </c>
      <c r="AS139" s="658">
        <v>0</v>
      </c>
      <c r="AT139" s="659">
        <v>22529.54</v>
      </c>
      <c r="AU139" s="658">
        <v>0</v>
      </c>
      <c r="AV139" s="658">
        <v>0</v>
      </c>
      <c r="AW139" s="658">
        <v>22529.54</v>
      </c>
      <c r="AX139" s="658">
        <v>17131.837708333333</v>
      </c>
      <c r="AY139" s="660">
        <v>5397.7022916666683</v>
      </c>
      <c r="AZ139" s="644" t="s">
        <v>788</v>
      </c>
      <c r="BA139" s="664">
        <v>5397.7022916666683</v>
      </c>
      <c r="BB139" s="665">
        <v>0</v>
      </c>
      <c r="BC139" s="665">
        <v>0</v>
      </c>
      <c r="BD139" s="665">
        <v>0</v>
      </c>
      <c r="BE139" s="665">
        <v>0</v>
      </c>
      <c r="BF139" s="665">
        <v>0</v>
      </c>
      <c r="BG139" s="665">
        <v>0</v>
      </c>
      <c r="BH139" s="665">
        <v>0</v>
      </c>
      <c r="BI139" s="665">
        <v>0</v>
      </c>
      <c r="BJ139" s="665">
        <v>0</v>
      </c>
      <c r="BK139" s="665">
        <v>0</v>
      </c>
      <c r="BL139" s="665">
        <v>0</v>
      </c>
      <c r="BM139" s="665">
        <v>0</v>
      </c>
      <c r="BN139" s="665">
        <v>0</v>
      </c>
      <c r="BO139" s="665">
        <v>0</v>
      </c>
      <c r="BP139" s="665">
        <v>0</v>
      </c>
      <c r="BQ139" s="665">
        <v>0</v>
      </c>
      <c r="BR139" s="665">
        <v>0</v>
      </c>
      <c r="BS139" s="666">
        <v>0</v>
      </c>
      <c r="BT139" s="667">
        <v>0</v>
      </c>
      <c r="BU139" s="649">
        <f t="shared" si="3"/>
        <v>0</v>
      </c>
    </row>
    <row r="140" spans="2:73" x14ac:dyDescent="0.2">
      <c r="B140" s="650">
        <v>130</v>
      </c>
      <c r="C140" s="630" t="s">
        <v>1795</v>
      </c>
      <c r="D140" s="630" t="s">
        <v>788</v>
      </c>
      <c r="E140" s="630" t="s">
        <v>1790</v>
      </c>
      <c r="F140" s="651" t="s">
        <v>1796</v>
      </c>
      <c r="G140" s="652">
        <v>41885</v>
      </c>
      <c r="H140" s="652" t="s">
        <v>535</v>
      </c>
      <c r="I140" s="652" t="s">
        <v>535</v>
      </c>
      <c r="J140" s="653">
        <v>16</v>
      </c>
      <c r="K140" s="654" t="s">
        <v>535</v>
      </c>
      <c r="L140" s="655" t="s">
        <v>535</v>
      </c>
      <c r="M140" s="656" t="s">
        <v>1794</v>
      </c>
      <c r="N140" s="657">
        <v>7066.73</v>
      </c>
      <c r="O140" s="658">
        <v>0</v>
      </c>
      <c r="P140" s="658">
        <v>0</v>
      </c>
      <c r="Q140" s="658">
        <v>0</v>
      </c>
      <c r="R140" s="658">
        <v>0</v>
      </c>
      <c r="S140" s="658">
        <v>0</v>
      </c>
      <c r="T140" s="659">
        <v>7066.73</v>
      </c>
      <c r="U140" s="658">
        <v>0</v>
      </c>
      <c r="V140" s="658">
        <v>0</v>
      </c>
      <c r="W140" s="658">
        <v>7066.73</v>
      </c>
      <c r="X140" s="658">
        <v>4527.1239062499999</v>
      </c>
      <c r="Y140" s="660">
        <v>2539.6060937499997</v>
      </c>
      <c r="Z140" s="657">
        <v>0</v>
      </c>
      <c r="AA140" s="658">
        <v>0</v>
      </c>
      <c r="AB140" s="658">
        <v>0</v>
      </c>
      <c r="AC140" s="658">
        <v>0</v>
      </c>
      <c r="AD140" s="658">
        <v>0</v>
      </c>
      <c r="AE140" s="658">
        <v>0</v>
      </c>
      <c r="AF140" s="658">
        <v>0</v>
      </c>
      <c r="AG140" s="658">
        <v>0</v>
      </c>
      <c r="AH140" s="658">
        <v>0</v>
      </c>
      <c r="AI140" s="658">
        <v>441.67062499999997</v>
      </c>
      <c r="AJ140" s="658">
        <v>0</v>
      </c>
      <c r="AK140" s="661">
        <v>0</v>
      </c>
      <c r="AL140" s="661">
        <v>441.67062499999975</v>
      </c>
      <c r="AM140" s="662">
        <v>-441.67062499999975</v>
      </c>
      <c r="AN140" s="663">
        <v>7066.73</v>
      </c>
      <c r="AO140" s="658">
        <v>0</v>
      </c>
      <c r="AP140" s="658">
        <v>0</v>
      </c>
      <c r="AQ140" s="658">
        <v>0</v>
      </c>
      <c r="AR140" s="658">
        <v>0</v>
      </c>
      <c r="AS140" s="658">
        <v>0</v>
      </c>
      <c r="AT140" s="659">
        <v>7066.73</v>
      </c>
      <c r="AU140" s="658">
        <v>0</v>
      </c>
      <c r="AV140" s="658">
        <v>0</v>
      </c>
      <c r="AW140" s="658">
        <v>7066.73</v>
      </c>
      <c r="AX140" s="658">
        <v>4968.7945312499996</v>
      </c>
      <c r="AY140" s="660">
        <v>2097.9354687499999</v>
      </c>
      <c r="AZ140" s="644" t="s">
        <v>788</v>
      </c>
      <c r="BA140" s="664">
        <v>2097.9354687499999</v>
      </c>
      <c r="BB140" s="665">
        <v>0</v>
      </c>
      <c r="BC140" s="665">
        <v>0</v>
      </c>
      <c r="BD140" s="665">
        <v>0</v>
      </c>
      <c r="BE140" s="665">
        <v>0</v>
      </c>
      <c r="BF140" s="665">
        <v>0</v>
      </c>
      <c r="BG140" s="665">
        <v>0</v>
      </c>
      <c r="BH140" s="665">
        <v>0</v>
      </c>
      <c r="BI140" s="665">
        <v>0</v>
      </c>
      <c r="BJ140" s="665">
        <v>0</v>
      </c>
      <c r="BK140" s="665">
        <v>0</v>
      </c>
      <c r="BL140" s="665">
        <v>0</v>
      </c>
      <c r="BM140" s="665">
        <v>0</v>
      </c>
      <c r="BN140" s="665">
        <v>0</v>
      </c>
      <c r="BO140" s="665">
        <v>0</v>
      </c>
      <c r="BP140" s="665">
        <v>0</v>
      </c>
      <c r="BQ140" s="665">
        <v>0</v>
      </c>
      <c r="BR140" s="665">
        <v>0</v>
      </c>
      <c r="BS140" s="666">
        <v>0</v>
      </c>
      <c r="BT140" s="667">
        <v>0</v>
      </c>
      <c r="BU140" s="649">
        <f t="shared" ref="BU140:BU203" si="4">+AY140-SUM(BA140:BT140)</f>
        <v>0</v>
      </c>
    </row>
    <row r="141" spans="2:73" x14ac:dyDescent="0.2">
      <c r="B141" s="629">
        <v>131</v>
      </c>
      <c r="C141" s="630" t="s">
        <v>1797</v>
      </c>
      <c r="D141" s="630" t="s">
        <v>788</v>
      </c>
      <c r="E141" s="630" t="s">
        <v>1790</v>
      </c>
      <c r="F141" s="651" t="s">
        <v>1798</v>
      </c>
      <c r="G141" s="652">
        <v>41899</v>
      </c>
      <c r="H141" s="652" t="s">
        <v>535</v>
      </c>
      <c r="I141" s="652" t="s">
        <v>535</v>
      </c>
      <c r="J141" s="653">
        <v>16</v>
      </c>
      <c r="K141" s="654" t="s">
        <v>535</v>
      </c>
      <c r="L141" s="655" t="s">
        <v>535</v>
      </c>
      <c r="M141" s="656" t="s">
        <v>1794</v>
      </c>
      <c r="N141" s="657">
        <v>772.88</v>
      </c>
      <c r="O141" s="658">
        <v>0</v>
      </c>
      <c r="P141" s="658">
        <v>0</v>
      </c>
      <c r="Q141" s="658">
        <v>0</v>
      </c>
      <c r="R141" s="658">
        <v>0</v>
      </c>
      <c r="S141" s="658">
        <v>0</v>
      </c>
      <c r="T141" s="659">
        <v>772.88</v>
      </c>
      <c r="U141" s="658">
        <v>0</v>
      </c>
      <c r="V141" s="658">
        <v>0</v>
      </c>
      <c r="W141" s="658">
        <v>772.88</v>
      </c>
      <c r="X141" s="658">
        <v>495.12625000000003</v>
      </c>
      <c r="Y141" s="660">
        <v>277.75374999999997</v>
      </c>
      <c r="Z141" s="657">
        <v>0</v>
      </c>
      <c r="AA141" s="658">
        <v>0</v>
      </c>
      <c r="AB141" s="658">
        <v>0</v>
      </c>
      <c r="AC141" s="658">
        <v>0</v>
      </c>
      <c r="AD141" s="658">
        <v>0</v>
      </c>
      <c r="AE141" s="658">
        <v>0</v>
      </c>
      <c r="AF141" s="658">
        <v>0</v>
      </c>
      <c r="AG141" s="658">
        <v>0</v>
      </c>
      <c r="AH141" s="658">
        <v>0</v>
      </c>
      <c r="AI141" s="658">
        <v>48.305</v>
      </c>
      <c r="AJ141" s="658">
        <v>0</v>
      </c>
      <c r="AK141" s="661">
        <v>0</v>
      </c>
      <c r="AL141" s="661">
        <v>48.305000000000064</v>
      </c>
      <c r="AM141" s="662">
        <v>-48.305000000000064</v>
      </c>
      <c r="AN141" s="663">
        <v>772.88</v>
      </c>
      <c r="AO141" s="658">
        <v>0</v>
      </c>
      <c r="AP141" s="658">
        <v>0</v>
      </c>
      <c r="AQ141" s="658">
        <v>0</v>
      </c>
      <c r="AR141" s="658">
        <v>0</v>
      </c>
      <c r="AS141" s="658">
        <v>0</v>
      </c>
      <c r="AT141" s="659">
        <v>772.88</v>
      </c>
      <c r="AU141" s="658">
        <v>0</v>
      </c>
      <c r="AV141" s="658">
        <v>0</v>
      </c>
      <c r="AW141" s="658">
        <v>772.88</v>
      </c>
      <c r="AX141" s="658">
        <v>543.43125000000009</v>
      </c>
      <c r="AY141" s="660">
        <v>229.4487499999999</v>
      </c>
      <c r="AZ141" s="644" t="s">
        <v>788</v>
      </c>
      <c r="BA141" s="664">
        <v>229.4487499999999</v>
      </c>
      <c r="BB141" s="665">
        <v>0</v>
      </c>
      <c r="BC141" s="665">
        <v>0</v>
      </c>
      <c r="BD141" s="665">
        <v>0</v>
      </c>
      <c r="BE141" s="665">
        <v>0</v>
      </c>
      <c r="BF141" s="665">
        <v>0</v>
      </c>
      <c r="BG141" s="665">
        <v>0</v>
      </c>
      <c r="BH141" s="665">
        <v>0</v>
      </c>
      <c r="BI141" s="665">
        <v>0</v>
      </c>
      <c r="BJ141" s="665">
        <v>0</v>
      </c>
      <c r="BK141" s="665">
        <v>0</v>
      </c>
      <c r="BL141" s="665">
        <v>0</v>
      </c>
      <c r="BM141" s="665">
        <v>0</v>
      </c>
      <c r="BN141" s="665">
        <v>0</v>
      </c>
      <c r="BO141" s="665">
        <v>0</v>
      </c>
      <c r="BP141" s="665">
        <v>0</v>
      </c>
      <c r="BQ141" s="665">
        <v>0</v>
      </c>
      <c r="BR141" s="665">
        <v>0</v>
      </c>
      <c r="BS141" s="666">
        <v>0</v>
      </c>
      <c r="BT141" s="667">
        <v>0</v>
      </c>
      <c r="BU141" s="649">
        <f t="shared" si="4"/>
        <v>0</v>
      </c>
    </row>
    <row r="142" spans="2:73" x14ac:dyDescent="0.2">
      <c r="B142" s="650">
        <v>132</v>
      </c>
      <c r="C142" s="630" t="s">
        <v>1797</v>
      </c>
      <c r="D142" s="630" t="s">
        <v>788</v>
      </c>
      <c r="E142" s="630" t="s">
        <v>1790</v>
      </c>
      <c r="F142" s="651" t="s">
        <v>1799</v>
      </c>
      <c r="G142" s="652">
        <v>41899</v>
      </c>
      <c r="H142" s="652" t="s">
        <v>535</v>
      </c>
      <c r="I142" s="652" t="s">
        <v>535</v>
      </c>
      <c r="J142" s="653">
        <v>16</v>
      </c>
      <c r="K142" s="654" t="s">
        <v>535</v>
      </c>
      <c r="L142" s="655" t="s">
        <v>535</v>
      </c>
      <c r="M142" s="656" t="s">
        <v>1794</v>
      </c>
      <c r="N142" s="657">
        <v>772.88</v>
      </c>
      <c r="O142" s="658">
        <v>0</v>
      </c>
      <c r="P142" s="658">
        <v>0</v>
      </c>
      <c r="Q142" s="658">
        <v>0</v>
      </c>
      <c r="R142" s="658">
        <v>0</v>
      </c>
      <c r="S142" s="658">
        <v>0</v>
      </c>
      <c r="T142" s="659">
        <v>772.88</v>
      </c>
      <c r="U142" s="658">
        <v>0</v>
      </c>
      <c r="V142" s="658">
        <v>0</v>
      </c>
      <c r="W142" s="658">
        <v>772.88</v>
      </c>
      <c r="X142" s="658">
        <v>495.12625000000003</v>
      </c>
      <c r="Y142" s="660">
        <v>277.75374999999997</v>
      </c>
      <c r="Z142" s="657">
        <v>0</v>
      </c>
      <c r="AA142" s="658">
        <v>0</v>
      </c>
      <c r="AB142" s="658">
        <v>0</v>
      </c>
      <c r="AC142" s="658">
        <v>0</v>
      </c>
      <c r="AD142" s="658">
        <v>0</v>
      </c>
      <c r="AE142" s="658">
        <v>0</v>
      </c>
      <c r="AF142" s="658">
        <v>0</v>
      </c>
      <c r="AG142" s="658">
        <v>0</v>
      </c>
      <c r="AH142" s="658">
        <v>0</v>
      </c>
      <c r="AI142" s="658">
        <v>48.305</v>
      </c>
      <c r="AJ142" s="658">
        <v>0</v>
      </c>
      <c r="AK142" s="661">
        <v>0</v>
      </c>
      <c r="AL142" s="661">
        <v>48.305000000000064</v>
      </c>
      <c r="AM142" s="662">
        <v>-48.305000000000064</v>
      </c>
      <c r="AN142" s="663">
        <v>772.88</v>
      </c>
      <c r="AO142" s="658">
        <v>0</v>
      </c>
      <c r="AP142" s="658">
        <v>0</v>
      </c>
      <c r="AQ142" s="658">
        <v>0</v>
      </c>
      <c r="AR142" s="658">
        <v>0</v>
      </c>
      <c r="AS142" s="658">
        <v>0</v>
      </c>
      <c r="AT142" s="659">
        <v>772.88</v>
      </c>
      <c r="AU142" s="658">
        <v>0</v>
      </c>
      <c r="AV142" s="658">
        <v>0</v>
      </c>
      <c r="AW142" s="658">
        <v>772.88</v>
      </c>
      <c r="AX142" s="658">
        <v>543.43125000000009</v>
      </c>
      <c r="AY142" s="660">
        <v>229.4487499999999</v>
      </c>
      <c r="AZ142" s="644" t="s">
        <v>788</v>
      </c>
      <c r="BA142" s="664">
        <v>229.4487499999999</v>
      </c>
      <c r="BB142" s="665">
        <v>0</v>
      </c>
      <c r="BC142" s="665">
        <v>0</v>
      </c>
      <c r="BD142" s="665">
        <v>0</v>
      </c>
      <c r="BE142" s="665">
        <v>0</v>
      </c>
      <c r="BF142" s="665">
        <v>0</v>
      </c>
      <c r="BG142" s="665">
        <v>0</v>
      </c>
      <c r="BH142" s="665">
        <v>0</v>
      </c>
      <c r="BI142" s="665">
        <v>0</v>
      </c>
      <c r="BJ142" s="665">
        <v>0</v>
      </c>
      <c r="BK142" s="665">
        <v>0</v>
      </c>
      <c r="BL142" s="665">
        <v>0</v>
      </c>
      <c r="BM142" s="665">
        <v>0</v>
      </c>
      <c r="BN142" s="665">
        <v>0</v>
      </c>
      <c r="BO142" s="665">
        <v>0</v>
      </c>
      <c r="BP142" s="665">
        <v>0</v>
      </c>
      <c r="BQ142" s="665">
        <v>0</v>
      </c>
      <c r="BR142" s="665">
        <v>0</v>
      </c>
      <c r="BS142" s="666">
        <v>0</v>
      </c>
      <c r="BT142" s="667">
        <v>0</v>
      </c>
      <c r="BU142" s="649">
        <f t="shared" si="4"/>
        <v>0</v>
      </c>
    </row>
    <row r="143" spans="2:73" x14ac:dyDescent="0.2">
      <c r="B143" s="629">
        <v>133</v>
      </c>
      <c r="C143" s="630" t="s">
        <v>1800</v>
      </c>
      <c r="D143" s="630" t="s">
        <v>788</v>
      </c>
      <c r="E143" s="630" t="s">
        <v>1790</v>
      </c>
      <c r="F143" s="651" t="s">
        <v>1801</v>
      </c>
      <c r="G143" s="652">
        <v>41904</v>
      </c>
      <c r="H143" s="652" t="s">
        <v>535</v>
      </c>
      <c r="I143" s="652" t="s">
        <v>535</v>
      </c>
      <c r="J143" s="653">
        <v>16</v>
      </c>
      <c r="K143" s="654" t="s">
        <v>535</v>
      </c>
      <c r="L143" s="655" t="s">
        <v>535</v>
      </c>
      <c r="M143" s="656" t="s">
        <v>1794</v>
      </c>
      <c r="N143" s="657">
        <v>3765.06</v>
      </c>
      <c r="O143" s="658">
        <v>0</v>
      </c>
      <c r="P143" s="658">
        <v>0</v>
      </c>
      <c r="Q143" s="658">
        <v>0</v>
      </c>
      <c r="R143" s="658">
        <v>0</v>
      </c>
      <c r="S143" s="658">
        <v>0</v>
      </c>
      <c r="T143" s="659">
        <v>3765.06</v>
      </c>
      <c r="U143" s="658">
        <v>0</v>
      </c>
      <c r="V143" s="658">
        <v>0</v>
      </c>
      <c r="W143" s="658">
        <v>3765.06</v>
      </c>
      <c r="X143" s="658">
        <v>2411.9915625000003</v>
      </c>
      <c r="Y143" s="660">
        <v>1353.0684374999996</v>
      </c>
      <c r="Z143" s="657">
        <v>0</v>
      </c>
      <c r="AA143" s="658">
        <v>0</v>
      </c>
      <c r="AB143" s="658">
        <v>0</v>
      </c>
      <c r="AC143" s="658">
        <v>0</v>
      </c>
      <c r="AD143" s="658">
        <v>0</v>
      </c>
      <c r="AE143" s="658">
        <v>0</v>
      </c>
      <c r="AF143" s="658">
        <v>0</v>
      </c>
      <c r="AG143" s="658">
        <v>0</v>
      </c>
      <c r="AH143" s="658">
        <v>0</v>
      </c>
      <c r="AI143" s="658">
        <v>235.31624999999997</v>
      </c>
      <c r="AJ143" s="658">
        <v>0</v>
      </c>
      <c r="AK143" s="661">
        <v>0</v>
      </c>
      <c r="AL143" s="661">
        <v>235.31624999999985</v>
      </c>
      <c r="AM143" s="662">
        <v>-235.31624999999985</v>
      </c>
      <c r="AN143" s="663">
        <v>3765.06</v>
      </c>
      <c r="AO143" s="658">
        <v>0</v>
      </c>
      <c r="AP143" s="658">
        <v>0</v>
      </c>
      <c r="AQ143" s="658">
        <v>0</v>
      </c>
      <c r="AR143" s="658">
        <v>0</v>
      </c>
      <c r="AS143" s="658">
        <v>0</v>
      </c>
      <c r="AT143" s="659">
        <v>3765.06</v>
      </c>
      <c r="AU143" s="658">
        <v>0</v>
      </c>
      <c r="AV143" s="658">
        <v>0</v>
      </c>
      <c r="AW143" s="658">
        <v>3765.06</v>
      </c>
      <c r="AX143" s="658">
        <v>2647.3078125000002</v>
      </c>
      <c r="AY143" s="660">
        <v>1117.7521874999998</v>
      </c>
      <c r="AZ143" s="644" t="s">
        <v>788</v>
      </c>
      <c r="BA143" s="664">
        <v>1117.7521874999998</v>
      </c>
      <c r="BB143" s="665">
        <v>0</v>
      </c>
      <c r="BC143" s="665">
        <v>0</v>
      </c>
      <c r="BD143" s="665">
        <v>0</v>
      </c>
      <c r="BE143" s="665">
        <v>0</v>
      </c>
      <c r="BF143" s="665">
        <v>0</v>
      </c>
      <c r="BG143" s="665">
        <v>0</v>
      </c>
      <c r="BH143" s="665">
        <v>0</v>
      </c>
      <c r="BI143" s="665">
        <v>0</v>
      </c>
      <c r="BJ143" s="665">
        <v>0</v>
      </c>
      <c r="BK143" s="665">
        <v>0</v>
      </c>
      <c r="BL143" s="665">
        <v>0</v>
      </c>
      <c r="BM143" s="665">
        <v>0</v>
      </c>
      <c r="BN143" s="665">
        <v>0</v>
      </c>
      <c r="BO143" s="665">
        <v>0</v>
      </c>
      <c r="BP143" s="665">
        <v>0</v>
      </c>
      <c r="BQ143" s="665">
        <v>0</v>
      </c>
      <c r="BR143" s="665">
        <v>0</v>
      </c>
      <c r="BS143" s="666">
        <v>0</v>
      </c>
      <c r="BT143" s="667">
        <v>0</v>
      </c>
      <c r="BU143" s="649">
        <f t="shared" si="4"/>
        <v>0</v>
      </c>
    </row>
    <row r="144" spans="2:73" x14ac:dyDescent="0.2">
      <c r="B144" s="650">
        <v>134</v>
      </c>
      <c r="C144" s="630" t="s">
        <v>1802</v>
      </c>
      <c r="D144" s="630" t="s">
        <v>803</v>
      </c>
      <c r="E144" s="630" t="s">
        <v>1803</v>
      </c>
      <c r="F144" s="651">
        <v>12200032</v>
      </c>
      <c r="G144" s="652">
        <v>42292</v>
      </c>
      <c r="H144" s="652" t="s">
        <v>535</v>
      </c>
      <c r="I144" s="652" t="s">
        <v>535</v>
      </c>
      <c r="J144" s="653">
        <v>10</v>
      </c>
      <c r="K144" s="654" t="s">
        <v>535</v>
      </c>
      <c r="L144" s="655" t="s">
        <v>535</v>
      </c>
      <c r="M144" s="656">
        <v>0</v>
      </c>
      <c r="N144" s="657">
        <v>1131.17</v>
      </c>
      <c r="O144" s="658">
        <v>0</v>
      </c>
      <c r="P144" s="658">
        <v>0</v>
      </c>
      <c r="Q144" s="658">
        <v>0</v>
      </c>
      <c r="R144" s="658">
        <v>0</v>
      </c>
      <c r="S144" s="658">
        <v>0</v>
      </c>
      <c r="T144" s="659">
        <v>1131.17</v>
      </c>
      <c r="U144" s="658">
        <v>0</v>
      </c>
      <c r="V144" s="658">
        <v>0</v>
      </c>
      <c r="W144" s="658">
        <v>1131.17</v>
      </c>
      <c r="X144" s="658">
        <v>1036.9058333333335</v>
      </c>
      <c r="Y144" s="660">
        <v>94.264166666666597</v>
      </c>
      <c r="Z144" s="657">
        <v>0</v>
      </c>
      <c r="AA144" s="658">
        <v>0</v>
      </c>
      <c r="AB144" s="658">
        <v>0</v>
      </c>
      <c r="AC144" s="658">
        <v>0</v>
      </c>
      <c r="AD144" s="658">
        <v>0</v>
      </c>
      <c r="AE144" s="658">
        <v>0</v>
      </c>
      <c r="AF144" s="658">
        <v>0</v>
      </c>
      <c r="AG144" s="658">
        <v>0</v>
      </c>
      <c r="AH144" s="658">
        <v>0</v>
      </c>
      <c r="AI144" s="658">
        <v>94.264166666666682</v>
      </c>
      <c r="AJ144" s="658">
        <v>0</v>
      </c>
      <c r="AK144" s="661">
        <v>0</v>
      </c>
      <c r="AL144" s="661">
        <v>94.264166666666597</v>
      </c>
      <c r="AM144" s="662">
        <v>-94.264166666666597</v>
      </c>
      <c r="AN144" s="663">
        <v>1131.17</v>
      </c>
      <c r="AO144" s="658">
        <v>0</v>
      </c>
      <c r="AP144" s="658">
        <v>0</v>
      </c>
      <c r="AQ144" s="658">
        <v>0</v>
      </c>
      <c r="AR144" s="658">
        <v>0</v>
      </c>
      <c r="AS144" s="658">
        <v>0</v>
      </c>
      <c r="AT144" s="659">
        <v>1131.17</v>
      </c>
      <c r="AU144" s="658">
        <v>0</v>
      </c>
      <c r="AV144" s="658">
        <v>0</v>
      </c>
      <c r="AW144" s="658">
        <v>1131.17</v>
      </c>
      <c r="AX144" s="658">
        <v>1131.17</v>
      </c>
      <c r="AY144" s="660">
        <v>0</v>
      </c>
      <c r="AZ144" s="644" t="s">
        <v>803</v>
      </c>
      <c r="BA144" s="664">
        <v>0</v>
      </c>
      <c r="BB144" s="665">
        <v>0</v>
      </c>
      <c r="BC144" s="665">
        <v>0</v>
      </c>
      <c r="BD144" s="665">
        <v>0</v>
      </c>
      <c r="BE144" s="665">
        <v>0</v>
      </c>
      <c r="BF144" s="665">
        <v>0</v>
      </c>
      <c r="BG144" s="665">
        <v>0</v>
      </c>
      <c r="BH144" s="665">
        <v>0</v>
      </c>
      <c r="BI144" s="665">
        <v>0</v>
      </c>
      <c r="BJ144" s="665">
        <v>0</v>
      </c>
      <c r="BK144" s="665">
        <v>0</v>
      </c>
      <c r="BL144" s="665">
        <v>0</v>
      </c>
      <c r="BM144" s="665">
        <v>0</v>
      </c>
      <c r="BN144" s="665">
        <v>0</v>
      </c>
      <c r="BO144" s="665">
        <v>0</v>
      </c>
      <c r="BP144" s="665">
        <v>0</v>
      </c>
      <c r="BQ144" s="665">
        <v>0</v>
      </c>
      <c r="BR144" s="665">
        <v>0</v>
      </c>
      <c r="BS144" s="666">
        <v>0</v>
      </c>
      <c r="BT144" s="667">
        <v>0</v>
      </c>
      <c r="BU144" s="649">
        <f t="shared" si="4"/>
        <v>0</v>
      </c>
    </row>
    <row r="145" spans="2:73" x14ac:dyDescent="0.2">
      <c r="B145" s="629">
        <v>135</v>
      </c>
      <c r="C145" s="630" t="s">
        <v>1804</v>
      </c>
      <c r="D145" s="630" t="s">
        <v>803</v>
      </c>
      <c r="E145" s="630" t="s">
        <v>1803</v>
      </c>
      <c r="F145" s="651">
        <v>12200033</v>
      </c>
      <c r="G145" s="652">
        <v>42292</v>
      </c>
      <c r="H145" s="652" t="s">
        <v>535</v>
      </c>
      <c r="I145" s="652" t="s">
        <v>535</v>
      </c>
      <c r="J145" s="653">
        <v>10</v>
      </c>
      <c r="K145" s="654" t="s">
        <v>535</v>
      </c>
      <c r="L145" s="655" t="s">
        <v>535</v>
      </c>
      <c r="M145" s="656">
        <v>0</v>
      </c>
      <c r="N145" s="657">
        <v>1244.32</v>
      </c>
      <c r="O145" s="658">
        <v>0</v>
      </c>
      <c r="P145" s="658">
        <v>0</v>
      </c>
      <c r="Q145" s="658">
        <v>0</v>
      </c>
      <c r="R145" s="658">
        <v>0</v>
      </c>
      <c r="S145" s="658">
        <v>0</v>
      </c>
      <c r="T145" s="659">
        <v>1244.32</v>
      </c>
      <c r="U145" s="658">
        <v>0</v>
      </c>
      <c r="V145" s="658">
        <v>0</v>
      </c>
      <c r="W145" s="658">
        <v>1244.32</v>
      </c>
      <c r="X145" s="658">
        <v>1140.46</v>
      </c>
      <c r="Y145" s="660">
        <v>103.8599999999999</v>
      </c>
      <c r="Z145" s="657">
        <v>0</v>
      </c>
      <c r="AA145" s="658">
        <v>0</v>
      </c>
      <c r="AB145" s="658">
        <v>0</v>
      </c>
      <c r="AC145" s="658">
        <v>0</v>
      </c>
      <c r="AD145" s="658">
        <v>0</v>
      </c>
      <c r="AE145" s="658">
        <v>0</v>
      </c>
      <c r="AF145" s="658">
        <v>0</v>
      </c>
      <c r="AG145" s="658">
        <v>0</v>
      </c>
      <c r="AH145" s="658">
        <v>0</v>
      </c>
      <c r="AI145" s="658">
        <v>103.86000000000001</v>
      </c>
      <c r="AJ145" s="658">
        <v>0</v>
      </c>
      <c r="AK145" s="661">
        <v>0</v>
      </c>
      <c r="AL145" s="661">
        <v>103.8599999999999</v>
      </c>
      <c r="AM145" s="662">
        <v>-103.8599999999999</v>
      </c>
      <c r="AN145" s="663">
        <v>1244.32</v>
      </c>
      <c r="AO145" s="658">
        <v>0</v>
      </c>
      <c r="AP145" s="658">
        <v>0</v>
      </c>
      <c r="AQ145" s="658">
        <v>0</v>
      </c>
      <c r="AR145" s="658">
        <v>0</v>
      </c>
      <c r="AS145" s="658">
        <v>0</v>
      </c>
      <c r="AT145" s="659">
        <v>1244.32</v>
      </c>
      <c r="AU145" s="658">
        <v>0</v>
      </c>
      <c r="AV145" s="658">
        <v>0</v>
      </c>
      <c r="AW145" s="658">
        <v>1244.32</v>
      </c>
      <c r="AX145" s="658">
        <v>1244.32</v>
      </c>
      <c r="AY145" s="660">
        <v>0</v>
      </c>
      <c r="AZ145" s="644" t="s">
        <v>803</v>
      </c>
      <c r="BA145" s="664">
        <v>0</v>
      </c>
      <c r="BB145" s="665">
        <v>0</v>
      </c>
      <c r="BC145" s="665">
        <v>0</v>
      </c>
      <c r="BD145" s="665">
        <v>0</v>
      </c>
      <c r="BE145" s="665">
        <v>0</v>
      </c>
      <c r="BF145" s="665">
        <v>0</v>
      </c>
      <c r="BG145" s="665">
        <v>0</v>
      </c>
      <c r="BH145" s="665">
        <v>0</v>
      </c>
      <c r="BI145" s="665">
        <v>0</v>
      </c>
      <c r="BJ145" s="665">
        <v>0</v>
      </c>
      <c r="BK145" s="665">
        <v>0</v>
      </c>
      <c r="BL145" s="665">
        <v>0</v>
      </c>
      <c r="BM145" s="665">
        <v>0</v>
      </c>
      <c r="BN145" s="665">
        <v>0</v>
      </c>
      <c r="BO145" s="665">
        <v>0</v>
      </c>
      <c r="BP145" s="665">
        <v>0</v>
      </c>
      <c r="BQ145" s="665">
        <v>0</v>
      </c>
      <c r="BR145" s="665">
        <v>0</v>
      </c>
      <c r="BS145" s="666">
        <v>0</v>
      </c>
      <c r="BT145" s="667">
        <v>0</v>
      </c>
      <c r="BU145" s="649">
        <f t="shared" si="4"/>
        <v>0</v>
      </c>
    </row>
    <row r="146" spans="2:73" x14ac:dyDescent="0.2">
      <c r="B146" s="650">
        <v>136</v>
      </c>
      <c r="C146" s="630" t="s">
        <v>1805</v>
      </c>
      <c r="D146" s="630" t="s">
        <v>806</v>
      </c>
      <c r="E146" s="630" t="s">
        <v>1806</v>
      </c>
      <c r="F146" s="651" t="s">
        <v>1807</v>
      </c>
      <c r="G146" s="652">
        <v>41152</v>
      </c>
      <c r="H146" s="652" t="s">
        <v>535</v>
      </c>
      <c r="I146" s="652" t="s">
        <v>535</v>
      </c>
      <c r="J146" s="653">
        <v>10</v>
      </c>
      <c r="K146" s="654" t="s">
        <v>535</v>
      </c>
      <c r="L146" s="655" t="s">
        <v>535</v>
      </c>
      <c r="M146" s="656">
        <v>0</v>
      </c>
      <c r="N146" s="657">
        <v>2138.5500000000002</v>
      </c>
      <c r="O146" s="658">
        <v>0</v>
      </c>
      <c r="P146" s="658">
        <v>0</v>
      </c>
      <c r="Q146" s="658">
        <v>0</v>
      </c>
      <c r="R146" s="658">
        <v>0</v>
      </c>
      <c r="S146" s="658">
        <v>0</v>
      </c>
      <c r="T146" s="659">
        <v>2138.5500000000002</v>
      </c>
      <c r="U146" s="658">
        <v>0</v>
      </c>
      <c r="V146" s="658">
        <v>0</v>
      </c>
      <c r="W146" s="658">
        <v>2138.5500000000002</v>
      </c>
      <c r="X146" s="658">
        <v>2138.5500000000002</v>
      </c>
      <c r="Y146" s="660">
        <v>0</v>
      </c>
      <c r="Z146" s="657">
        <v>-2138.5500000000002</v>
      </c>
      <c r="AA146" s="658">
        <v>0</v>
      </c>
      <c r="AB146" s="658">
        <v>0</v>
      </c>
      <c r="AC146" s="658">
        <v>0</v>
      </c>
      <c r="AD146" s="658">
        <v>0</v>
      </c>
      <c r="AE146" s="658">
        <v>0</v>
      </c>
      <c r="AF146" s="658">
        <v>-2138.5500000000002</v>
      </c>
      <c r="AG146" s="658">
        <v>0</v>
      </c>
      <c r="AH146" s="658">
        <v>0</v>
      </c>
      <c r="AI146" s="658">
        <v>0</v>
      </c>
      <c r="AJ146" s="658">
        <v>0</v>
      </c>
      <c r="AK146" s="661">
        <v>-2138.5500000000002</v>
      </c>
      <c r="AL146" s="661">
        <v>-2138.5500000000002</v>
      </c>
      <c r="AM146" s="662">
        <v>0</v>
      </c>
      <c r="AN146" s="663">
        <v>0</v>
      </c>
      <c r="AO146" s="658">
        <v>0</v>
      </c>
      <c r="AP146" s="658">
        <v>0</v>
      </c>
      <c r="AQ146" s="658">
        <v>0</v>
      </c>
      <c r="AR146" s="658">
        <v>0</v>
      </c>
      <c r="AS146" s="658">
        <v>0</v>
      </c>
      <c r="AT146" s="659">
        <v>0</v>
      </c>
      <c r="AU146" s="658">
        <v>0</v>
      </c>
      <c r="AV146" s="658">
        <v>0</v>
      </c>
      <c r="AW146" s="658">
        <v>0</v>
      </c>
      <c r="AX146" s="658">
        <v>0</v>
      </c>
      <c r="AY146" s="660">
        <v>0</v>
      </c>
      <c r="AZ146" s="644" t="s">
        <v>806</v>
      </c>
      <c r="BA146" s="664">
        <v>0</v>
      </c>
      <c r="BB146" s="665">
        <v>0</v>
      </c>
      <c r="BC146" s="665">
        <v>0</v>
      </c>
      <c r="BD146" s="665">
        <v>0</v>
      </c>
      <c r="BE146" s="665">
        <v>0</v>
      </c>
      <c r="BF146" s="665">
        <v>0</v>
      </c>
      <c r="BG146" s="665">
        <v>0</v>
      </c>
      <c r="BH146" s="665">
        <v>0</v>
      </c>
      <c r="BI146" s="665">
        <v>0</v>
      </c>
      <c r="BJ146" s="665">
        <v>0</v>
      </c>
      <c r="BK146" s="665">
        <v>0</v>
      </c>
      <c r="BL146" s="665">
        <v>0</v>
      </c>
      <c r="BM146" s="665">
        <v>0</v>
      </c>
      <c r="BN146" s="665">
        <v>0</v>
      </c>
      <c r="BO146" s="665">
        <v>0</v>
      </c>
      <c r="BP146" s="665">
        <v>0</v>
      </c>
      <c r="BQ146" s="665">
        <v>0</v>
      </c>
      <c r="BR146" s="665">
        <v>0</v>
      </c>
      <c r="BS146" s="666">
        <v>0</v>
      </c>
      <c r="BT146" s="667">
        <v>0</v>
      </c>
      <c r="BU146" s="649">
        <f t="shared" si="4"/>
        <v>0</v>
      </c>
    </row>
    <row r="147" spans="2:73" x14ac:dyDescent="0.2">
      <c r="B147" s="629">
        <v>137</v>
      </c>
      <c r="C147" s="630" t="s">
        <v>1808</v>
      </c>
      <c r="D147" s="630" t="s">
        <v>806</v>
      </c>
      <c r="E147" s="630" t="s">
        <v>1806</v>
      </c>
      <c r="F147" s="651" t="s">
        <v>1809</v>
      </c>
      <c r="G147" s="652">
        <v>41152</v>
      </c>
      <c r="H147" s="652" t="s">
        <v>535</v>
      </c>
      <c r="I147" s="652" t="s">
        <v>535</v>
      </c>
      <c r="J147" s="653">
        <v>10</v>
      </c>
      <c r="K147" s="654" t="s">
        <v>535</v>
      </c>
      <c r="L147" s="655" t="s">
        <v>535</v>
      </c>
      <c r="M147" s="656">
        <v>0</v>
      </c>
      <c r="N147" s="657">
        <v>189.12</v>
      </c>
      <c r="O147" s="658">
        <v>0</v>
      </c>
      <c r="P147" s="658">
        <v>0</v>
      </c>
      <c r="Q147" s="658">
        <v>0</v>
      </c>
      <c r="R147" s="658">
        <v>0</v>
      </c>
      <c r="S147" s="658">
        <v>0</v>
      </c>
      <c r="T147" s="659">
        <v>189.12</v>
      </c>
      <c r="U147" s="658">
        <v>0</v>
      </c>
      <c r="V147" s="658">
        <v>0</v>
      </c>
      <c r="W147" s="658">
        <v>189.12</v>
      </c>
      <c r="X147" s="658">
        <v>189.12</v>
      </c>
      <c r="Y147" s="660">
        <v>0</v>
      </c>
      <c r="Z147" s="657">
        <v>0</v>
      </c>
      <c r="AA147" s="658">
        <v>0</v>
      </c>
      <c r="AB147" s="658">
        <v>0</v>
      </c>
      <c r="AC147" s="658">
        <v>0</v>
      </c>
      <c r="AD147" s="658">
        <v>0</v>
      </c>
      <c r="AE147" s="658">
        <v>0</v>
      </c>
      <c r="AF147" s="658">
        <v>0</v>
      </c>
      <c r="AG147" s="658">
        <v>0</v>
      </c>
      <c r="AH147" s="658">
        <v>0</v>
      </c>
      <c r="AI147" s="658">
        <v>0</v>
      </c>
      <c r="AJ147" s="658">
        <v>0</v>
      </c>
      <c r="AK147" s="661">
        <v>0</v>
      </c>
      <c r="AL147" s="661">
        <v>0</v>
      </c>
      <c r="AM147" s="662">
        <v>0</v>
      </c>
      <c r="AN147" s="663">
        <v>189.12</v>
      </c>
      <c r="AO147" s="658">
        <v>0</v>
      </c>
      <c r="AP147" s="658">
        <v>0</v>
      </c>
      <c r="AQ147" s="658">
        <v>0</v>
      </c>
      <c r="AR147" s="658">
        <v>0</v>
      </c>
      <c r="AS147" s="658">
        <v>0</v>
      </c>
      <c r="AT147" s="659">
        <v>189.12</v>
      </c>
      <c r="AU147" s="658">
        <v>0</v>
      </c>
      <c r="AV147" s="658">
        <v>0</v>
      </c>
      <c r="AW147" s="658">
        <v>189.12</v>
      </c>
      <c r="AX147" s="658">
        <v>189.12</v>
      </c>
      <c r="AY147" s="660">
        <v>0</v>
      </c>
      <c r="AZ147" s="644" t="s">
        <v>806</v>
      </c>
      <c r="BA147" s="664">
        <v>0</v>
      </c>
      <c r="BB147" s="665">
        <v>0</v>
      </c>
      <c r="BC147" s="665">
        <v>0</v>
      </c>
      <c r="BD147" s="665">
        <v>0</v>
      </c>
      <c r="BE147" s="665">
        <v>0</v>
      </c>
      <c r="BF147" s="665">
        <v>0</v>
      </c>
      <c r="BG147" s="665">
        <v>0</v>
      </c>
      <c r="BH147" s="665">
        <v>0</v>
      </c>
      <c r="BI147" s="665">
        <v>0</v>
      </c>
      <c r="BJ147" s="665">
        <v>0</v>
      </c>
      <c r="BK147" s="665">
        <v>0</v>
      </c>
      <c r="BL147" s="665">
        <v>0</v>
      </c>
      <c r="BM147" s="665">
        <v>0</v>
      </c>
      <c r="BN147" s="665">
        <v>0</v>
      </c>
      <c r="BO147" s="665">
        <v>0</v>
      </c>
      <c r="BP147" s="665">
        <v>0</v>
      </c>
      <c r="BQ147" s="665">
        <v>0</v>
      </c>
      <c r="BR147" s="665">
        <v>0</v>
      </c>
      <c r="BS147" s="666">
        <v>0</v>
      </c>
      <c r="BT147" s="667">
        <v>0</v>
      </c>
      <c r="BU147" s="649">
        <f t="shared" si="4"/>
        <v>0</v>
      </c>
    </row>
    <row r="148" spans="2:73" x14ac:dyDescent="0.2">
      <c r="B148" s="650">
        <v>138</v>
      </c>
      <c r="C148" s="630" t="s">
        <v>1810</v>
      </c>
      <c r="D148" s="630" t="s">
        <v>803</v>
      </c>
      <c r="E148" s="630" t="s">
        <v>1632</v>
      </c>
      <c r="F148" s="651" t="s">
        <v>1811</v>
      </c>
      <c r="G148" s="652">
        <v>41486</v>
      </c>
      <c r="H148" s="652" t="s">
        <v>535</v>
      </c>
      <c r="I148" s="652" t="s">
        <v>535</v>
      </c>
      <c r="J148" s="653">
        <v>20</v>
      </c>
      <c r="K148" s="654" t="s">
        <v>535</v>
      </c>
      <c r="L148" s="655" t="s">
        <v>535</v>
      </c>
      <c r="M148" s="656">
        <v>0</v>
      </c>
      <c r="N148" s="657">
        <v>5761.4</v>
      </c>
      <c r="O148" s="658">
        <v>5761.4</v>
      </c>
      <c r="P148" s="658">
        <v>0</v>
      </c>
      <c r="Q148" s="658">
        <v>0</v>
      </c>
      <c r="R148" s="658">
        <v>0</v>
      </c>
      <c r="S148" s="658">
        <v>0</v>
      </c>
      <c r="T148" s="659">
        <v>0</v>
      </c>
      <c r="U148" s="658">
        <v>0</v>
      </c>
      <c r="V148" s="658">
        <v>0</v>
      </c>
      <c r="W148" s="658">
        <v>0</v>
      </c>
      <c r="X148" s="658">
        <v>0</v>
      </c>
      <c r="Y148" s="660">
        <v>0</v>
      </c>
      <c r="Z148" s="657">
        <v>0</v>
      </c>
      <c r="AA148" s="658">
        <v>0</v>
      </c>
      <c r="AB148" s="658">
        <v>0</v>
      </c>
      <c r="AC148" s="658">
        <v>0</v>
      </c>
      <c r="AD148" s="658">
        <v>0</v>
      </c>
      <c r="AE148" s="658">
        <v>0</v>
      </c>
      <c r="AF148" s="658">
        <v>0</v>
      </c>
      <c r="AG148" s="658">
        <v>0</v>
      </c>
      <c r="AH148" s="658">
        <v>0</v>
      </c>
      <c r="AI148" s="658">
        <v>0</v>
      </c>
      <c r="AJ148" s="658">
        <v>288.06999999999994</v>
      </c>
      <c r="AK148" s="661">
        <v>0</v>
      </c>
      <c r="AL148" s="661">
        <v>0</v>
      </c>
      <c r="AM148" s="662">
        <v>0</v>
      </c>
      <c r="AN148" s="663">
        <v>5761.4</v>
      </c>
      <c r="AO148" s="658">
        <v>5761.4</v>
      </c>
      <c r="AP148" s="658">
        <v>0</v>
      </c>
      <c r="AQ148" s="658">
        <v>0</v>
      </c>
      <c r="AR148" s="658">
        <v>0</v>
      </c>
      <c r="AS148" s="658">
        <v>0</v>
      </c>
      <c r="AT148" s="659">
        <v>0</v>
      </c>
      <c r="AU148" s="658">
        <v>0</v>
      </c>
      <c r="AV148" s="658">
        <v>0</v>
      </c>
      <c r="AW148" s="658">
        <v>0</v>
      </c>
      <c r="AX148" s="658">
        <v>0</v>
      </c>
      <c r="AY148" s="660">
        <v>0</v>
      </c>
      <c r="AZ148" s="644" t="s">
        <v>803</v>
      </c>
      <c r="BA148" s="664">
        <v>0</v>
      </c>
      <c r="BB148" s="665">
        <v>0</v>
      </c>
      <c r="BC148" s="665">
        <v>0</v>
      </c>
      <c r="BD148" s="665">
        <v>0</v>
      </c>
      <c r="BE148" s="665">
        <v>0</v>
      </c>
      <c r="BF148" s="665">
        <v>0</v>
      </c>
      <c r="BG148" s="665">
        <v>0</v>
      </c>
      <c r="BH148" s="665">
        <v>0</v>
      </c>
      <c r="BI148" s="665">
        <v>0</v>
      </c>
      <c r="BJ148" s="665">
        <v>0</v>
      </c>
      <c r="BK148" s="665">
        <v>0</v>
      </c>
      <c r="BL148" s="665">
        <v>0</v>
      </c>
      <c r="BM148" s="665">
        <v>0</v>
      </c>
      <c r="BN148" s="665">
        <v>0</v>
      </c>
      <c r="BO148" s="665">
        <v>0</v>
      </c>
      <c r="BP148" s="665">
        <v>0</v>
      </c>
      <c r="BQ148" s="665">
        <v>0</v>
      </c>
      <c r="BR148" s="665">
        <v>0</v>
      </c>
      <c r="BS148" s="666">
        <v>0</v>
      </c>
      <c r="BT148" s="667">
        <v>0</v>
      </c>
      <c r="BU148" s="649">
        <f t="shared" si="4"/>
        <v>0</v>
      </c>
    </row>
    <row r="149" spans="2:73" x14ac:dyDescent="0.2">
      <c r="B149" s="629">
        <v>139</v>
      </c>
      <c r="C149" s="630" t="s">
        <v>1812</v>
      </c>
      <c r="D149" s="630" t="s">
        <v>803</v>
      </c>
      <c r="E149" s="630" t="s">
        <v>1632</v>
      </c>
      <c r="F149" s="651" t="s">
        <v>1813</v>
      </c>
      <c r="G149" s="652">
        <v>41486</v>
      </c>
      <c r="H149" s="652" t="s">
        <v>535</v>
      </c>
      <c r="I149" s="652" t="s">
        <v>535</v>
      </c>
      <c r="J149" s="653">
        <v>55</v>
      </c>
      <c r="K149" s="654" t="s">
        <v>535</v>
      </c>
      <c r="L149" s="655" t="s">
        <v>535</v>
      </c>
      <c r="M149" s="656">
        <v>0</v>
      </c>
      <c r="N149" s="657">
        <v>6347.04</v>
      </c>
      <c r="O149" s="658">
        <v>6347.04</v>
      </c>
      <c r="P149" s="658">
        <v>0</v>
      </c>
      <c r="Q149" s="658">
        <v>0</v>
      </c>
      <c r="R149" s="658">
        <v>0</v>
      </c>
      <c r="S149" s="658">
        <v>0</v>
      </c>
      <c r="T149" s="659">
        <v>0</v>
      </c>
      <c r="U149" s="658">
        <v>0</v>
      </c>
      <c r="V149" s="658">
        <v>0</v>
      </c>
      <c r="W149" s="658">
        <v>0</v>
      </c>
      <c r="X149" s="658">
        <v>0</v>
      </c>
      <c r="Y149" s="660">
        <v>0</v>
      </c>
      <c r="Z149" s="657">
        <v>0</v>
      </c>
      <c r="AA149" s="658">
        <v>0</v>
      </c>
      <c r="AB149" s="658">
        <v>0</v>
      </c>
      <c r="AC149" s="658">
        <v>0</v>
      </c>
      <c r="AD149" s="658">
        <v>0</v>
      </c>
      <c r="AE149" s="658">
        <v>0</v>
      </c>
      <c r="AF149" s="658">
        <v>0</v>
      </c>
      <c r="AG149" s="658">
        <v>0</v>
      </c>
      <c r="AH149" s="658">
        <v>0</v>
      </c>
      <c r="AI149" s="658">
        <v>0</v>
      </c>
      <c r="AJ149" s="658">
        <v>115.40072727272725</v>
      </c>
      <c r="AK149" s="661">
        <v>0</v>
      </c>
      <c r="AL149" s="661">
        <v>0</v>
      </c>
      <c r="AM149" s="662">
        <v>0</v>
      </c>
      <c r="AN149" s="663">
        <v>6347.04</v>
      </c>
      <c r="AO149" s="658">
        <v>6347.04</v>
      </c>
      <c r="AP149" s="658">
        <v>0</v>
      </c>
      <c r="AQ149" s="658">
        <v>0</v>
      </c>
      <c r="AR149" s="658">
        <v>0</v>
      </c>
      <c r="AS149" s="658">
        <v>0</v>
      </c>
      <c r="AT149" s="659">
        <v>0</v>
      </c>
      <c r="AU149" s="658">
        <v>0</v>
      </c>
      <c r="AV149" s="658">
        <v>0</v>
      </c>
      <c r="AW149" s="658">
        <v>0</v>
      </c>
      <c r="AX149" s="658">
        <v>0</v>
      </c>
      <c r="AY149" s="660">
        <v>0</v>
      </c>
      <c r="AZ149" s="644" t="s">
        <v>803</v>
      </c>
      <c r="BA149" s="664">
        <v>0</v>
      </c>
      <c r="BB149" s="665">
        <v>0</v>
      </c>
      <c r="BC149" s="665">
        <v>0</v>
      </c>
      <c r="BD149" s="665">
        <v>0</v>
      </c>
      <c r="BE149" s="665">
        <v>0</v>
      </c>
      <c r="BF149" s="665">
        <v>0</v>
      </c>
      <c r="BG149" s="665">
        <v>0</v>
      </c>
      <c r="BH149" s="665">
        <v>0</v>
      </c>
      <c r="BI149" s="665">
        <v>0</v>
      </c>
      <c r="BJ149" s="665">
        <v>0</v>
      </c>
      <c r="BK149" s="665">
        <v>0</v>
      </c>
      <c r="BL149" s="665">
        <v>0</v>
      </c>
      <c r="BM149" s="665">
        <v>0</v>
      </c>
      <c r="BN149" s="665">
        <v>0</v>
      </c>
      <c r="BO149" s="665">
        <v>0</v>
      </c>
      <c r="BP149" s="665">
        <v>0</v>
      </c>
      <c r="BQ149" s="665">
        <v>0</v>
      </c>
      <c r="BR149" s="665">
        <v>0</v>
      </c>
      <c r="BS149" s="666">
        <v>0</v>
      </c>
      <c r="BT149" s="667">
        <v>0</v>
      </c>
      <c r="BU149" s="649">
        <f t="shared" si="4"/>
        <v>0</v>
      </c>
    </row>
    <row r="150" spans="2:73" x14ac:dyDescent="0.2">
      <c r="B150" s="650">
        <v>140</v>
      </c>
      <c r="C150" s="630" t="s">
        <v>1814</v>
      </c>
      <c r="D150" s="630" t="s">
        <v>803</v>
      </c>
      <c r="E150" s="630" t="s">
        <v>1632</v>
      </c>
      <c r="F150" s="651" t="s">
        <v>1815</v>
      </c>
      <c r="G150" s="652">
        <v>41486</v>
      </c>
      <c r="H150" s="652" t="s">
        <v>535</v>
      </c>
      <c r="I150" s="652" t="s">
        <v>535</v>
      </c>
      <c r="J150" s="653">
        <v>55</v>
      </c>
      <c r="K150" s="654" t="s">
        <v>535</v>
      </c>
      <c r="L150" s="655" t="s">
        <v>535</v>
      </c>
      <c r="M150" s="656">
        <v>0</v>
      </c>
      <c r="N150" s="657">
        <v>2201.09</v>
      </c>
      <c r="O150" s="658">
        <v>2201.09</v>
      </c>
      <c r="P150" s="658">
        <v>0</v>
      </c>
      <c r="Q150" s="658">
        <v>0</v>
      </c>
      <c r="R150" s="658">
        <v>0</v>
      </c>
      <c r="S150" s="658">
        <v>0</v>
      </c>
      <c r="T150" s="659">
        <v>0</v>
      </c>
      <c r="U150" s="658">
        <v>0</v>
      </c>
      <c r="V150" s="658">
        <v>0</v>
      </c>
      <c r="W150" s="658">
        <v>0</v>
      </c>
      <c r="X150" s="658">
        <v>0</v>
      </c>
      <c r="Y150" s="660">
        <v>0</v>
      </c>
      <c r="Z150" s="657">
        <v>0</v>
      </c>
      <c r="AA150" s="658">
        <v>0</v>
      </c>
      <c r="AB150" s="658">
        <v>0</v>
      </c>
      <c r="AC150" s="658">
        <v>0</v>
      </c>
      <c r="AD150" s="658">
        <v>0</v>
      </c>
      <c r="AE150" s="658">
        <v>0</v>
      </c>
      <c r="AF150" s="658">
        <v>0</v>
      </c>
      <c r="AG150" s="658">
        <v>0</v>
      </c>
      <c r="AH150" s="658">
        <v>0</v>
      </c>
      <c r="AI150" s="658">
        <v>0</v>
      </c>
      <c r="AJ150" s="658">
        <v>40.019818181818181</v>
      </c>
      <c r="AK150" s="661">
        <v>0</v>
      </c>
      <c r="AL150" s="661">
        <v>0</v>
      </c>
      <c r="AM150" s="662">
        <v>0</v>
      </c>
      <c r="AN150" s="663">
        <v>2201.09</v>
      </c>
      <c r="AO150" s="658">
        <v>2201.09</v>
      </c>
      <c r="AP150" s="658">
        <v>0</v>
      </c>
      <c r="AQ150" s="658">
        <v>0</v>
      </c>
      <c r="AR150" s="658">
        <v>0</v>
      </c>
      <c r="AS150" s="658">
        <v>0</v>
      </c>
      <c r="AT150" s="659">
        <v>0</v>
      </c>
      <c r="AU150" s="658">
        <v>0</v>
      </c>
      <c r="AV150" s="658">
        <v>0</v>
      </c>
      <c r="AW150" s="658">
        <v>0</v>
      </c>
      <c r="AX150" s="658">
        <v>0</v>
      </c>
      <c r="AY150" s="660">
        <v>0</v>
      </c>
      <c r="AZ150" s="644" t="s">
        <v>803</v>
      </c>
      <c r="BA150" s="664">
        <v>0</v>
      </c>
      <c r="BB150" s="665">
        <v>0</v>
      </c>
      <c r="BC150" s="665">
        <v>0</v>
      </c>
      <c r="BD150" s="665">
        <v>0</v>
      </c>
      <c r="BE150" s="665">
        <v>0</v>
      </c>
      <c r="BF150" s="665">
        <v>0</v>
      </c>
      <c r="BG150" s="665">
        <v>0</v>
      </c>
      <c r="BH150" s="665">
        <v>0</v>
      </c>
      <c r="BI150" s="665">
        <v>0</v>
      </c>
      <c r="BJ150" s="665">
        <v>0</v>
      </c>
      <c r="BK150" s="665">
        <v>0</v>
      </c>
      <c r="BL150" s="665">
        <v>0</v>
      </c>
      <c r="BM150" s="665">
        <v>0</v>
      </c>
      <c r="BN150" s="665">
        <v>0</v>
      </c>
      <c r="BO150" s="665">
        <v>0</v>
      </c>
      <c r="BP150" s="665">
        <v>0</v>
      </c>
      <c r="BQ150" s="665">
        <v>0</v>
      </c>
      <c r="BR150" s="665">
        <v>0</v>
      </c>
      <c r="BS150" s="666">
        <v>0</v>
      </c>
      <c r="BT150" s="667">
        <v>0</v>
      </c>
      <c r="BU150" s="649">
        <f t="shared" si="4"/>
        <v>0</v>
      </c>
    </row>
    <row r="151" spans="2:73" x14ac:dyDescent="0.2">
      <c r="B151" s="629">
        <v>141</v>
      </c>
      <c r="C151" s="630" t="s">
        <v>1816</v>
      </c>
      <c r="D151" s="630" t="s">
        <v>803</v>
      </c>
      <c r="E151" s="630" t="s">
        <v>1632</v>
      </c>
      <c r="F151" s="651" t="s">
        <v>1817</v>
      </c>
      <c r="G151" s="652">
        <v>41486</v>
      </c>
      <c r="H151" s="652" t="s">
        <v>535</v>
      </c>
      <c r="I151" s="652" t="s">
        <v>535</v>
      </c>
      <c r="J151" s="653">
        <v>55</v>
      </c>
      <c r="K151" s="654" t="s">
        <v>535</v>
      </c>
      <c r="L151" s="655" t="s">
        <v>535</v>
      </c>
      <c r="M151" s="656">
        <v>0</v>
      </c>
      <c r="N151" s="657">
        <v>13380.84</v>
      </c>
      <c r="O151" s="658">
        <v>13380.84</v>
      </c>
      <c r="P151" s="658">
        <v>0</v>
      </c>
      <c r="Q151" s="658">
        <v>0</v>
      </c>
      <c r="R151" s="658">
        <v>0</v>
      </c>
      <c r="S151" s="658">
        <v>0</v>
      </c>
      <c r="T151" s="659">
        <v>0</v>
      </c>
      <c r="U151" s="658">
        <v>0</v>
      </c>
      <c r="V151" s="658">
        <v>0</v>
      </c>
      <c r="W151" s="658">
        <v>0</v>
      </c>
      <c r="X151" s="658">
        <v>0</v>
      </c>
      <c r="Y151" s="660">
        <v>0</v>
      </c>
      <c r="Z151" s="657">
        <v>0</v>
      </c>
      <c r="AA151" s="658">
        <v>0</v>
      </c>
      <c r="AB151" s="658">
        <v>0</v>
      </c>
      <c r="AC151" s="658">
        <v>0</v>
      </c>
      <c r="AD151" s="658">
        <v>0</v>
      </c>
      <c r="AE151" s="658">
        <v>0</v>
      </c>
      <c r="AF151" s="658">
        <v>0</v>
      </c>
      <c r="AG151" s="658">
        <v>0</v>
      </c>
      <c r="AH151" s="658">
        <v>0</v>
      </c>
      <c r="AI151" s="658">
        <v>0</v>
      </c>
      <c r="AJ151" s="658">
        <v>243.28799999999995</v>
      </c>
      <c r="AK151" s="661">
        <v>0</v>
      </c>
      <c r="AL151" s="661">
        <v>0</v>
      </c>
      <c r="AM151" s="662">
        <v>0</v>
      </c>
      <c r="AN151" s="663">
        <v>13380.84</v>
      </c>
      <c r="AO151" s="658">
        <v>13380.84</v>
      </c>
      <c r="AP151" s="658">
        <v>0</v>
      </c>
      <c r="AQ151" s="658">
        <v>0</v>
      </c>
      <c r="AR151" s="658">
        <v>0</v>
      </c>
      <c r="AS151" s="658">
        <v>0</v>
      </c>
      <c r="AT151" s="659">
        <v>0</v>
      </c>
      <c r="AU151" s="658">
        <v>0</v>
      </c>
      <c r="AV151" s="658">
        <v>0</v>
      </c>
      <c r="AW151" s="658">
        <v>0</v>
      </c>
      <c r="AX151" s="658">
        <v>0</v>
      </c>
      <c r="AY151" s="660">
        <v>0</v>
      </c>
      <c r="AZ151" s="644" t="s">
        <v>803</v>
      </c>
      <c r="BA151" s="664">
        <v>0</v>
      </c>
      <c r="BB151" s="665">
        <v>0</v>
      </c>
      <c r="BC151" s="665">
        <v>0</v>
      </c>
      <c r="BD151" s="665">
        <v>0</v>
      </c>
      <c r="BE151" s="665">
        <v>0</v>
      </c>
      <c r="BF151" s="665">
        <v>0</v>
      </c>
      <c r="BG151" s="665">
        <v>0</v>
      </c>
      <c r="BH151" s="665">
        <v>0</v>
      </c>
      <c r="BI151" s="665">
        <v>0</v>
      </c>
      <c r="BJ151" s="665">
        <v>0</v>
      </c>
      <c r="BK151" s="665">
        <v>0</v>
      </c>
      <c r="BL151" s="665">
        <v>0</v>
      </c>
      <c r="BM151" s="665">
        <v>0</v>
      </c>
      <c r="BN151" s="665">
        <v>0</v>
      </c>
      <c r="BO151" s="665">
        <v>0</v>
      </c>
      <c r="BP151" s="665">
        <v>0</v>
      </c>
      <c r="BQ151" s="665">
        <v>0</v>
      </c>
      <c r="BR151" s="665">
        <v>0</v>
      </c>
      <c r="BS151" s="666">
        <v>0</v>
      </c>
      <c r="BT151" s="667">
        <v>0</v>
      </c>
      <c r="BU151" s="649">
        <f t="shared" si="4"/>
        <v>0</v>
      </c>
    </row>
    <row r="152" spans="2:73" x14ac:dyDescent="0.2">
      <c r="B152" s="650">
        <v>142</v>
      </c>
      <c r="C152" s="630" t="s">
        <v>1818</v>
      </c>
      <c r="D152" s="630" t="s">
        <v>803</v>
      </c>
      <c r="E152" s="630" t="s">
        <v>1632</v>
      </c>
      <c r="F152" s="651" t="s">
        <v>1819</v>
      </c>
      <c r="G152" s="652">
        <v>41486</v>
      </c>
      <c r="H152" s="652" t="s">
        <v>535</v>
      </c>
      <c r="I152" s="652" t="s">
        <v>535</v>
      </c>
      <c r="J152" s="653">
        <v>55</v>
      </c>
      <c r="K152" s="654" t="s">
        <v>535</v>
      </c>
      <c r="L152" s="655" t="s">
        <v>535</v>
      </c>
      <c r="M152" s="656">
        <v>0</v>
      </c>
      <c r="N152" s="657">
        <v>8696.6200000000008</v>
      </c>
      <c r="O152" s="658">
        <v>8696.6200000000008</v>
      </c>
      <c r="P152" s="658">
        <v>0</v>
      </c>
      <c r="Q152" s="658">
        <v>0</v>
      </c>
      <c r="R152" s="658">
        <v>0</v>
      </c>
      <c r="S152" s="658">
        <v>0</v>
      </c>
      <c r="T152" s="659">
        <v>0</v>
      </c>
      <c r="U152" s="658">
        <v>0</v>
      </c>
      <c r="V152" s="658">
        <v>0</v>
      </c>
      <c r="W152" s="658">
        <v>0</v>
      </c>
      <c r="X152" s="658">
        <v>0</v>
      </c>
      <c r="Y152" s="660">
        <v>0</v>
      </c>
      <c r="Z152" s="657">
        <v>0</v>
      </c>
      <c r="AA152" s="658">
        <v>0</v>
      </c>
      <c r="AB152" s="658">
        <v>0</v>
      </c>
      <c r="AC152" s="658">
        <v>0</v>
      </c>
      <c r="AD152" s="658">
        <v>0</v>
      </c>
      <c r="AE152" s="658">
        <v>0</v>
      </c>
      <c r="AF152" s="658">
        <v>0</v>
      </c>
      <c r="AG152" s="658">
        <v>0</v>
      </c>
      <c r="AH152" s="658">
        <v>0</v>
      </c>
      <c r="AI152" s="658">
        <v>0</v>
      </c>
      <c r="AJ152" s="658">
        <v>158.12036363636366</v>
      </c>
      <c r="AK152" s="661">
        <v>0</v>
      </c>
      <c r="AL152" s="661">
        <v>0</v>
      </c>
      <c r="AM152" s="662">
        <v>0</v>
      </c>
      <c r="AN152" s="663">
        <v>8696.6200000000008</v>
      </c>
      <c r="AO152" s="658">
        <v>8696.6200000000008</v>
      </c>
      <c r="AP152" s="658">
        <v>0</v>
      </c>
      <c r="AQ152" s="658">
        <v>0</v>
      </c>
      <c r="AR152" s="658">
        <v>0</v>
      </c>
      <c r="AS152" s="658">
        <v>0</v>
      </c>
      <c r="AT152" s="659">
        <v>0</v>
      </c>
      <c r="AU152" s="658">
        <v>0</v>
      </c>
      <c r="AV152" s="658">
        <v>0</v>
      </c>
      <c r="AW152" s="658">
        <v>0</v>
      </c>
      <c r="AX152" s="658">
        <v>0</v>
      </c>
      <c r="AY152" s="660">
        <v>0</v>
      </c>
      <c r="AZ152" s="644" t="s">
        <v>803</v>
      </c>
      <c r="BA152" s="664">
        <v>0</v>
      </c>
      <c r="BB152" s="665">
        <v>0</v>
      </c>
      <c r="BC152" s="665">
        <v>0</v>
      </c>
      <c r="BD152" s="665">
        <v>0</v>
      </c>
      <c r="BE152" s="665">
        <v>0</v>
      </c>
      <c r="BF152" s="665">
        <v>0</v>
      </c>
      <c r="BG152" s="665">
        <v>0</v>
      </c>
      <c r="BH152" s="665">
        <v>0</v>
      </c>
      <c r="BI152" s="665">
        <v>0</v>
      </c>
      <c r="BJ152" s="665">
        <v>0</v>
      </c>
      <c r="BK152" s="665">
        <v>0</v>
      </c>
      <c r="BL152" s="665">
        <v>0</v>
      </c>
      <c r="BM152" s="665">
        <v>0</v>
      </c>
      <c r="BN152" s="665">
        <v>0</v>
      </c>
      <c r="BO152" s="665">
        <v>0</v>
      </c>
      <c r="BP152" s="665">
        <v>0</v>
      </c>
      <c r="BQ152" s="665">
        <v>0</v>
      </c>
      <c r="BR152" s="665">
        <v>0</v>
      </c>
      <c r="BS152" s="666">
        <v>0</v>
      </c>
      <c r="BT152" s="667">
        <v>0</v>
      </c>
      <c r="BU152" s="649">
        <f t="shared" si="4"/>
        <v>0</v>
      </c>
    </row>
    <row r="153" spans="2:73" x14ac:dyDescent="0.2">
      <c r="B153" s="629">
        <v>143</v>
      </c>
      <c r="C153" s="630" t="s">
        <v>1820</v>
      </c>
      <c r="D153" s="630" t="s">
        <v>803</v>
      </c>
      <c r="E153" s="630" t="s">
        <v>1632</v>
      </c>
      <c r="F153" s="651" t="s">
        <v>1821</v>
      </c>
      <c r="G153" s="652">
        <v>41486</v>
      </c>
      <c r="H153" s="652" t="s">
        <v>535</v>
      </c>
      <c r="I153" s="652" t="s">
        <v>535</v>
      </c>
      <c r="J153" s="653">
        <v>55</v>
      </c>
      <c r="K153" s="654" t="s">
        <v>535</v>
      </c>
      <c r="L153" s="655" t="s">
        <v>535</v>
      </c>
      <c r="M153" s="656">
        <v>0</v>
      </c>
      <c r="N153" s="657">
        <v>23700.94</v>
      </c>
      <c r="O153" s="658">
        <v>23700.94</v>
      </c>
      <c r="P153" s="658">
        <v>0</v>
      </c>
      <c r="Q153" s="658">
        <v>0</v>
      </c>
      <c r="R153" s="658">
        <v>0</v>
      </c>
      <c r="S153" s="658">
        <v>0</v>
      </c>
      <c r="T153" s="659">
        <v>0</v>
      </c>
      <c r="U153" s="658">
        <v>0</v>
      </c>
      <c r="V153" s="658">
        <v>0</v>
      </c>
      <c r="W153" s="658">
        <v>0</v>
      </c>
      <c r="X153" s="658">
        <v>0</v>
      </c>
      <c r="Y153" s="660">
        <v>0</v>
      </c>
      <c r="Z153" s="657">
        <v>0</v>
      </c>
      <c r="AA153" s="658">
        <v>0</v>
      </c>
      <c r="AB153" s="658">
        <v>0</v>
      </c>
      <c r="AC153" s="658">
        <v>0</v>
      </c>
      <c r="AD153" s="658">
        <v>0</v>
      </c>
      <c r="AE153" s="658">
        <v>0</v>
      </c>
      <c r="AF153" s="658">
        <v>0</v>
      </c>
      <c r="AG153" s="658">
        <v>0</v>
      </c>
      <c r="AH153" s="658">
        <v>0</v>
      </c>
      <c r="AI153" s="658">
        <v>0</v>
      </c>
      <c r="AJ153" s="658">
        <v>430.92618181818193</v>
      </c>
      <c r="AK153" s="661">
        <v>0</v>
      </c>
      <c r="AL153" s="661">
        <v>0</v>
      </c>
      <c r="AM153" s="662">
        <v>0</v>
      </c>
      <c r="AN153" s="663">
        <v>23700.94</v>
      </c>
      <c r="AO153" s="658">
        <v>23700.94</v>
      </c>
      <c r="AP153" s="658">
        <v>0</v>
      </c>
      <c r="AQ153" s="658">
        <v>0</v>
      </c>
      <c r="AR153" s="658">
        <v>0</v>
      </c>
      <c r="AS153" s="658">
        <v>0</v>
      </c>
      <c r="AT153" s="659">
        <v>0</v>
      </c>
      <c r="AU153" s="658">
        <v>0</v>
      </c>
      <c r="AV153" s="658">
        <v>0</v>
      </c>
      <c r="AW153" s="658">
        <v>0</v>
      </c>
      <c r="AX153" s="658">
        <v>0</v>
      </c>
      <c r="AY153" s="660">
        <v>0</v>
      </c>
      <c r="AZ153" s="644" t="s">
        <v>803</v>
      </c>
      <c r="BA153" s="664">
        <v>0</v>
      </c>
      <c r="BB153" s="665">
        <v>0</v>
      </c>
      <c r="BC153" s="665">
        <v>0</v>
      </c>
      <c r="BD153" s="665">
        <v>0</v>
      </c>
      <c r="BE153" s="665">
        <v>0</v>
      </c>
      <c r="BF153" s="665">
        <v>0</v>
      </c>
      <c r="BG153" s="665">
        <v>0</v>
      </c>
      <c r="BH153" s="665">
        <v>0</v>
      </c>
      <c r="BI153" s="665">
        <v>0</v>
      </c>
      <c r="BJ153" s="665">
        <v>0</v>
      </c>
      <c r="BK153" s="665">
        <v>0</v>
      </c>
      <c r="BL153" s="665">
        <v>0</v>
      </c>
      <c r="BM153" s="665">
        <v>0</v>
      </c>
      <c r="BN153" s="665">
        <v>0</v>
      </c>
      <c r="BO153" s="665">
        <v>0</v>
      </c>
      <c r="BP153" s="665">
        <v>0</v>
      </c>
      <c r="BQ153" s="665">
        <v>0</v>
      </c>
      <c r="BR153" s="665">
        <v>0</v>
      </c>
      <c r="BS153" s="666">
        <v>0</v>
      </c>
      <c r="BT153" s="667">
        <v>0</v>
      </c>
      <c r="BU153" s="649">
        <f t="shared" si="4"/>
        <v>0</v>
      </c>
    </row>
    <row r="154" spans="2:73" x14ac:dyDescent="0.2">
      <c r="B154" s="650">
        <v>144</v>
      </c>
      <c r="C154" s="630" t="s">
        <v>1822</v>
      </c>
      <c r="D154" s="630" t="s">
        <v>803</v>
      </c>
      <c r="E154" s="630" t="s">
        <v>1632</v>
      </c>
      <c r="F154" s="651" t="s">
        <v>1823</v>
      </c>
      <c r="G154" s="652">
        <v>41486</v>
      </c>
      <c r="H154" s="652" t="s">
        <v>535</v>
      </c>
      <c r="I154" s="652" t="s">
        <v>535</v>
      </c>
      <c r="J154" s="653">
        <v>55</v>
      </c>
      <c r="K154" s="654" t="s">
        <v>535</v>
      </c>
      <c r="L154" s="655" t="s">
        <v>535</v>
      </c>
      <c r="M154" s="656">
        <v>0</v>
      </c>
      <c r="N154" s="657">
        <v>2178.35</v>
      </c>
      <c r="O154" s="658">
        <v>2178.35</v>
      </c>
      <c r="P154" s="658">
        <v>0</v>
      </c>
      <c r="Q154" s="658">
        <v>0</v>
      </c>
      <c r="R154" s="658">
        <v>0</v>
      </c>
      <c r="S154" s="658">
        <v>0</v>
      </c>
      <c r="T154" s="659">
        <v>0</v>
      </c>
      <c r="U154" s="658">
        <v>0</v>
      </c>
      <c r="V154" s="658">
        <v>0</v>
      </c>
      <c r="W154" s="658">
        <v>0</v>
      </c>
      <c r="X154" s="658">
        <v>0</v>
      </c>
      <c r="Y154" s="660">
        <v>0</v>
      </c>
      <c r="Z154" s="657">
        <v>0</v>
      </c>
      <c r="AA154" s="658">
        <v>0</v>
      </c>
      <c r="AB154" s="658">
        <v>0</v>
      </c>
      <c r="AC154" s="658">
        <v>0</v>
      </c>
      <c r="AD154" s="658">
        <v>0</v>
      </c>
      <c r="AE154" s="658">
        <v>0</v>
      </c>
      <c r="AF154" s="658">
        <v>0</v>
      </c>
      <c r="AG154" s="658">
        <v>0</v>
      </c>
      <c r="AH154" s="658">
        <v>0</v>
      </c>
      <c r="AI154" s="658">
        <v>0</v>
      </c>
      <c r="AJ154" s="658">
        <v>39.606363636363646</v>
      </c>
      <c r="AK154" s="661">
        <v>0</v>
      </c>
      <c r="AL154" s="661">
        <v>0</v>
      </c>
      <c r="AM154" s="662">
        <v>0</v>
      </c>
      <c r="AN154" s="663">
        <v>2178.35</v>
      </c>
      <c r="AO154" s="658">
        <v>2178.35</v>
      </c>
      <c r="AP154" s="658">
        <v>0</v>
      </c>
      <c r="AQ154" s="658">
        <v>0</v>
      </c>
      <c r="AR154" s="658">
        <v>0</v>
      </c>
      <c r="AS154" s="658">
        <v>0</v>
      </c>
      <c r="AT154" s="659">
        <v>0</v>
      </c>
      <c r="AU154" s="658">
        <v>0</v>
      </c>
      <c r="AV154" s="658">
        <v>0</v>
      </c>
      <c r="AW154" s="658">
        <v>0</v>
      </c>
      <c r="AX154" s="658">
        <v>0</v>
      </c>
      <c r="AY154" s="660">
        <v>0</v>
      </c>
      <c r="AZ154" s="644" t="s">
        <v>803</v>
      </c>
      <c r="BA154" s="664">
        <v>0</v>
      </c>
      <c r="BB154" s="665">
        <v>0</v>
      </c>
      <c r="BC154" s="665">
        <v>0</v>
      </c>
      <c r="BD154" s="665">
        <v>0</v>
      </c>
      <c r="BE154" s="665">
        <v>0</v>
      </c>
      <c r="BF154" s="665">
        <v>0</v>
      </c>
      <c r="BG154" s="665">
        <v>0</v>
      </c>
      <c r="BH154" s="665">
        <v>0</v>
      </c>
      <c r="BI154" s="665">
        <v>0</v>
      </c>
      <c r="BJ154" s="665">
        <v>0</v>
      </c>
      <c r="BK154" s="665">
        <v>0</v>
      </c>
      <c r="BL154" s="665">
        <v>0</v>
      </c>
      <c r="BM154" s="665">
        <v>0</v>
      </c>
      <c r="BN154" s="665">
        <v>0</v>
      </c>
      <c r="BO154" s="665">
        <v>0</v>
      </c>
      <c r="BP154" s="665">
        <v>0</v>
      </c>
      <c r="BQ154" s="665">
        <v>0</v>
      </c>
      <c r="BR154" s="665">
        <v>0</v>
      </c>
      <c r="BS154" s="666">
        <v>0</v>
      </c>
      <c r="BT154" s="667">
        <v>0</v>
      </c>
      <c r="BU154" s="649">
        <f t="shared" si="4"/>
        <v>0</v>
      </c>
    </row>
    <row r="155" spans="2:73" x14ac:dyDescent="0.2">
      <c r="B155" s="629">
        <v>145</v>
      </c>
      <c r="C155" s="630" t="s">
        <v>1824</v>
      </c>
      <c r="D155" s="630" t="s">
        <v>803</v>
      </c>
      <c r="E155" s="630" t="s">
        <v>1632</v>
      </c>
      <c r="F155" s="651" t="s">
        <v>1825</v>
      </c>
      <c r="G155" s="652">
        <v>41486</v>
      </c>
      <c r="H155" s="652" t="s">
        <v>535</v>
      </c>
      <c r="I155" s="652" t="s">
        <v>535</v>
      </c>
      <c r="J155" s="653">
        <v>55</v>
      </c>
      <c r="K155" s="654" t="s">
        <v>535</v>
      </c>
      <c r="L155" s="655" t="s">
        <v>535</v>
      </c>
      <c r="M155" s="656">
        <v>0</v>
      </c>
      <c r="N155" s="657">
        <v>9194.11</v>
      </c>
      <c r="O155" s="658">
        <v>9194.11</v>
      </c>
      <c r="P155" s="658">
        <v>0</v>
      </c>
      <c r="Q155" s="658">
        <v>0</v>
      </c>
      <c r="R155" s="658">
        <v>0</v>
      </c>
      <c r="S155" s="658">
        <v>0</v>
      </c>
      <c r="T155" s="659">
        <v>0</v>
      </c>
      <c r="U155" s="658">
        <v>0</v>
      </c>
      <c r="V155" s="658">
        <v>0</v>
      </c>
      <c r="W155" s="658">
        <v>0</v>
      </c>
      <c r="X155" s="658">
        <v>0</v>
      </c>
      <c r="Y155" s="660">
        <v>0</v>
      </c>
      <c r="Z155" s="657">
        <v>0</v>
      </c>
      <c r="AA155" s="658">
        <v>0</v>
      </c>
      <c r="AB155" s="658">
        <v>0</v>
      </c>
      <c r="AC155" s="658">
        <v>0</v>
      </c>
      <c r="AD155" s="658">
        <v>0</v>
      </c>
      <c r="AE155" s="658">
        <v>0</v>
      </c>
      <c r="AF155" s="658">
        <v>0</v>
      </c>
      <c r="AG155" s="658">
        <v>0</v>
      </c>
      <c r="AH155" s="658">
        <v>0</v>
      </c>
      <c r="AI155" s="658">
        <v>0</v>
      </c>
      <c r="AJ155" s="658">
        <v>167.16563636363637</v>
      </c>
      <c r="AK155" s="661">
        <v>0</v>
      </c>
      <c r="AL155" s="661">
        <v>0</v>
      </c>
      <c r="AM155" s="662">
        <v>0</v>
      </c>
      <c r="AN155" s="663">
        <v>9194.11</v>
      </c>
      <c r="AO155" s="658">
        <v>9194.11</v>
      </c>
      <c r="AP155" s="658">
        <v>0</v>
      </c>
      <c r="AQ155" s="658">
        <v>0</v>
      </c>
      <c r="AR155" s="658">
        <v>0</v>
      </c>
      <c r="AS155" s="658">
        <v>0</v>
      </c>
      <c r="AT155" s="659">
        <v>0</v>
      </c>
      <c r="AU155" s="658">
        <v>0</v>
      </c>
      <c r="AV155" s="658">
        <v>0</v>
      </c>
      <c r="AW155" s="658">
        <v>0</v>
      </c>
      <c r="AX155" s="658">
        <v>0</v>
      </c>
      <c r="AY155" s="660">
        <v>0</v>
      </c>
      <c r="AZ155" s="644" t="s">
        <v>803</v>
      </c>
      <c r="BA155" s="664">
        <v>0</v>
      </c>
      <c r="BB155" s="665">
        <v>0</v>
      </c>
      <c r="BC155" s="665">
        <v>0</v>
      </c>
      <c r="BD155" s="665">
        <v>0</v>
      </c>
      <c r="BE155" s="665">
        <v>0</v>
      </c>
      <c r="BF155" s="665">
        <v>0</v>
      </c>
      <c r="BG155" s="665">
        <v>0</v>
      </c>
      <c r="BH155" s="665">
        <v>0</v>
      </c>
      <c r="BI155" s="665">
        <v>0</v>
      </c>
      <c r="BJ155" s="665">
        <v>0</v>
      </c>
      <c r="BK155" s="665">
        <v>0</v>
      </c>
      <c r="BL155" s="665">
        <v>0</v>
      </c>
      <c r="BM155" s="665">
        <v>0</v>
      </c>
      <c r="BN155" s="665">
        <v>0</v>
      </c>
      <c r="BO155" s="665">
        <v>0</v>
      </c>
      <c r="BP155" s="665">
        <v>0</v>
      </c>
      <c r="BQ155" s="665">
        <v>0</v>
      </c>
      <c r="BR155" s="665">
        <v>0</v>
      </c>
      <c r="BS155" s="666">
        <v>0</v>
      </c>
      <c r="BT155" s="667">
        <v>0</v>
      </c>
      <c r="BU155" s="649">
        <f t="shared" si="4"/>
        <v>0</v>
      </c>
    </row>
    <row r="156" spans="2:73" x14ac:dyDescent="0.2">
      <c r="B156" s="650">
        <v>146</v>
      </c>
      <c r="C156" s="630" t="s">
        <v>1826</v>
      </c>
      <c r="D156" s="630" t="s">
        <v>803</v>
      </c>
      <c r="E156" s="630" t="s">
        <v>1632</v>
      </c>
      <c r="F156" s="651" t="s">
        <v>1827</v>
      </c>
      <c r="G156" s="652">
        <v>41486</v>
      </c>
      <c r="H156" s="652" t="s">
        <v>535</v>
      </c>
      <c r="I156" s="652" t="s">
        <v>535</v>
      </c>
      <c r="J156" s="653">
        <v>55</v>
      </c>
      <c r="K156" s="654" t="s">
        <v>535</v>
      </c>
      <c r="L156" s="655" t="s">
        <v>535</v>
      </c>
      <c r="M156" s="656">
        <v>0</v>
      </c>
      <c r="N156" s="657">
        <v>11768.19</v>
      </c>
      <c r="O156" s="658">
        <v>11768.19</v>
      </c>
      <c r="P156" s="658">
        <v>0</v>
      </c>
      <c r="Q156" s="658">
        <v>0</v>
      </c>
      <c r="R156" s="658">
        <v>0</v>
      </c>
      <c r="S156" s="658">
        <v>0</v>
      </c>
      <c r="T156" s="659">
        <v>0</v>
      </c>
      <c r="U156" s="658">
        <v>0</v>
      </c>
      <c r="V156" s="658">
        <v>0</v>
      </c>
      <c r="W156" s="658">
        <v>0</v>
      </c>
      <c r="X156" s="658">
        <v>0</v>
      </c>
      <c r="Y156" s="660">
        <v>0</v>
      </c>
      <c r="Z156" s="657">
        <v>0</v>
      </c>
      <c r="AA156" s="658">
        <v>0</v>
      </c>
      <c r="AB156" s="658">
        <v>0</v>
      </c>
      <c r="AC156" s="658">
        <v>0</v>
      </c>
      <c r="AD156" s="658">
        <v>0</v>
      </c>
      <c r="AE156" s="658">
        <v>0</v>
      </c>
      <c r="AF156" s="658">
        <v>0</v>
      </c>
      <c r="AG156" s="658">
        <v>0</v>
      </c>
      <c r="AH156" s="658">
        <v>0</v>
      </c>
      <c r="AI156" s="658">
        <v>0</v>
      </c>
      <c r="AJ156" s="658">
        <v>213.9670909090909</v>
      </c>
      <c r="AK156" s="661">
        <v>0</v>
      </c>
      <c r="AL156" s="661">
        <v>0</v>
      </c>
      <c r="AM156" s="662">
        <v>0</v>
      </c>
      <c r="AN156" s="663">
        <v>11768.19</v>
      </c>
      <c r="AO156" s="658">
        <v>11768.19</v>
      </c>
      <c r="AP156" s="658">
        <v>0</v>
      </c>
      <c r="AQ156" s="658">
        <v>0</v>
      </c>
      <c r="AR156" s="658">
        <v>0</v>
      </c>
      <c r="AS156" s="658">
        <v>0</v>
      </c>
      <c r="AT156" s="659">
        <v>0</v>
      </c>
      <c r="AU156" s="658">
        <v>0</v>
      </c>
      <c r="AV156" s="658">
        <v>0</v>
      </c>
      <c r="AW156" s="658">
        <v>0</v>
      </c>
      <c r="AX156" s="658">
        <v>0</v>
      </c>
      <c r="AY156" s="660">
        <v>0</v>
      </c>
      <c r="AZ156" s="644" t="s">
        <v>803</v>
      </c>
      <c r="BA156" s="664">
        <v>0</v>
      </c>
      <c r="BB156" s="665">
        <v>0</v>
      </c>
      <c r="BC156" s="665">
        <v>0</v>
      </c>
      <c r="BD156" s="665">
        <v>0</v>
      </c>
      <c r="BE156" s="665">
        <v>0</v>
      </c>
      <c r="BF156" s="665">
        <v>0</v>
      </c>
      <c r="BG156" s="665">
        <v>0</v>
      </c>
      <c r="BH156" s="665">
        <v>0</v>
      </c>
      <c r="BI156" s="665">
        <v>0</v>
      </c>
      <c r="BJ156" s="665">
        <v>0</v>
      </c>
      <c r="BK156" s="665">
        <v>0</v>
      </c>
      <c r="BL156" s="665">
        <v>0</v>
      </c>
      <c r="BM156" s="665">
        <v>0</v>
      </c>
      <c r="BN156" s="665">
        <v>0</v>
      </c>
      <c r="BO156" s="665">
        <v>0</v>
      </c>
      <c r="BP156" s="665">
        <v>0</v>
      </c>
      <c r="BQ156" s="665">
        <v>0</v>
      </c>
      <c r="BR156" s="665">
        <v>0</v>
      </c>
      <c r="BS156" s="666">
        <v>0</v>
      </c>
      <c r="BT156" s="667">
        <v>0</v>
      </c>
      <c r="BU156" s="649">
        <f t="shared" si="4"/>
        <v>0</v>
      </c>
    </row>
    <row r="157" spans="2:73" x14ac:dyDescent="0.2">
      <c r="B157" s="629">
        <v>147</v>
      </c>
      <c r="C157" s="630" t="s">
        <v>1828</v>
      </c>
      <c r="D157" s="630" t="s">
        <v>803</v>
      </c>
      <c r="E157" s="630" t="s">
        <v>1632</v>
      </c>
      <c r="F157" s="651" t="s">
        <v>1829</v>
      </c>
      <c r="G157" s="652">
        <v>41486</v>
      </c>
      <c r="H157" s="652" t="s">
        <v>535</v>
      </c>
      <c r="I157" s="652" t="s">
        <v>535</v>
      </c>
      <c r="J157" s="653">
        <v>55</v>
      </c>
      <c r="K157" s="654" t="s">
        <v>535</v>
      </c>
      <c r="L157" s="655" t="s">
        <v>535</v>
      </c>
      <c r="M157" s="656">
        <v>0</v>
      </c>
      <c r="N157" s="657">
        <v>1634.31</v>
      </c>
      <c r="O157" s="658">
        <v>1634.31</v>
      </c>
      <c r="P157" s="658">
        <v>0</v>
      </c>
      <c r="Q157" s="658">
        <v>0</v>
      </c>
      <c r="R157" s="658">
        <v>0</v>
      </c>
      <c r="S157" s="658">
        <v>0</v>
      </c>
      <c r="T157" s="659">
        <v>0</v>
      </c>
      <c r="U157" s="658">
        <v>0</v>
      </c>
      <c r="V157" s="658">
        <v>0</v>
      </c>
      <c r="W157" s="658">
        <v>0</v>
      </c>
      <c r="X157" s="658">
        <v>0</v>
      </c>
      <c r="Y157" s="660">
        <v>0</v>
      </c>
      <c r="Z157" s="657">
        <v>0</v>
      </c>
      <c r="AA157" s="658">
        <v>0</v>
      </c>
      <c r="AB157" s="658">
        <v>0</v>
      </c>
      <c r="AC157" s="658">
        <v>0</v>
      </c>
      <c r="AD157" s="658">
        <v>0</v>
      </c>
      <c r="AE157" s="658">
        <v>0</v>
      </c>
      <c r="AF157" s="658">
        <v>0</v>
      </c>
      <c r="AG157" s="658">
        <v>0</v>
      </c>
      <c r="AH157" s="658">
        <v>0</v>
      </c>
      <c r="AI157" s="658">
        <v>0</v>
      </c>
      <c r="AJ157" s="658">
        <v>29.714727272727274</v>
      </c>
      <c r="AK157" s="661">
        <v>0</v>
      </c>
      <c r="AL157" s="661">
        <v>0</v>
      </c>
      <c r="AM157" s="662">
        <v>0</v>
      </c>
      <c r="AN157" s="663">
        <v>1634.31</v>
      </c>
      <c r="AO157" s="658">
        <v>1634.31</v>
      </c>
      <c r="AP157" s="658">
        <v>0</v>
      </c>
      <c r="AQ157" s="658">
        <v>0</v>
      </c>
      <c r="AR157" s="658">
        <v>0</v>
      </c>
      <c r="AS157" s="658">
        <v>0</v>
      </c>
      <c r="AT157" s="659">
        <v>0</v>
      </c>
      <c r="AU157" s="658">
        <v>0</v>
      </c>
      <c r="AV157" s="658">
        <v>0</v>
      </c>
      <c r="AW157" s="658">
        <v>0</v>
      </c>
      <c r="AX157" s="658">
        <v>0</v>
      </c>
      <c r="AY157" s="660">
        <v>0</v>
      </c>
      <c r="AZ157" s="644" t="s">
        <v>803</v>
      </c>
      <c r="BA157" s="664">
        <v>0</v>
      </c>
      <c r="BB157" s="665">
        <v>0</v>
      </c>
      <c r="BC157" s="665">
        <v>0</v>
      </c>
      <c r="BD157" s="665">
        <v>0</v>
      </c>
      <c r="BE157" s="665">
        <v>0</v>
      </c>
      <c r="BF157" s="665">
        <v>0</v>
      </c>
      <c r="BG157" s="665">
        <v>0</v>
      </c>
      <c r="BH157" s="665">
        <v>0</v>
      </c>
      <c r="BI157" s="665">
        <v>0</v>
      </c>
      <c r="BJ157" s="665">
        <v>0</v>
      </c>
      <c r="BK157" s="665">
        <v>0</v>
      </c>
      <c r="BL157" s="665">
        <v>0</v>
      </c>
      <c r="BM157" s="665">
        <v>0</v>
      </c>
      <c r="BN157" s="665">
        <v>0</v>
      </c>
      <c r="BO157" s="665">
        <v>0</v>
      </c>
      <c r="BP157" s="665">
        <v>0</v>
      </c>
      <c r="BQ157" s="665">
        <v>0</v>
      </c>
      <c r="BR157" s="665">
        <v>0</v>
      </c>
      <c r="BS157" s="666">
        <v>0</v>
      </c>
      <c r="BT157" s="667">
        <v>0</v>
      </c>
      <c r="BU157" s="649">
        <f t="shared" si="4"/>
        <v>0</v>
      </c>
    </row>
    <row r="158" spans="2:73" x14ac:dyDescent="0.2">
      <c r="B158" s="650">
        <v>148</v>
      </c>
      <c r="C158" s="630" t="s">
        <v>1830</v>
      </c>
      <c r="D158" s="630" t="s">
        <v>803</v>
      </c>
      <c r="E158" s="630" t="s">
        <v>1632</v>
      </c>
      <c r="F158" s="651" t="s">
        <v>1831</v>
      </c>
      <c r="G158" s="652">
        <v>41486</v>
      </c>
      <c r="H158" s="652" t="s">
        <v>535</v>
      </c>
      <c r="I158" s="652" t="s">
        <v>535</v>
      </c>
      <c r="J158" s="653">
        <v>55</v>
      </c>
      <c r="K158" s="654" t="s">
        <v>535</v>
      </c>
      <c r="L158" s="655" t="s">
        <v>535</v>
      </c>
      <c r="M158" s="656">
        <v>0</v>
      </c>
      <c r="N158" s="657">
        <v>6474.42</v>
      </c>
      <c r="O158" s="658">
        <v>6474.42</v>
      </c>
      <c r="P158" s="658">
        <v>0</v>
      </c>
      <c r="Q158" s="658">
        <v>0</v>
      </c>
      <c r="R158" s="658">
        <v>0</v>
      </c>
      <c r="S158" s="658">
        <v>0</v>
      </c>
      <c r="T158" s="659">
        <v>0</v>
      </c>
      <c r="U158" s="658">
        <v>0</v>
      </c>
      <c r="V158" s="658">
        <v>0</v>
      </c>
      <c r="W158" s="658">
        <v>0</v>
      </c>
      <c r="X158" s="658">
        <v>0</v>
      </c>
      <c r="Y158" s="660">
        <v>0</v>
      </c>
      <c r="Z158" s="657">
        <v>0</v>
      </c>
      <c r="AA158" s="658">
        <v>0</v>
      </c>
      <c r="AB158" s="658">
        <v>0</v>
      </c>
      <c r="AC158" s="658">
        <v>0</v>
      </c>
      <c r="AD158" s="658">
        <v>0</v>
      </c>
      <c r="AE158" s="658">
        <v>0</v>
      </c>
      <c r="AF158" s="658">
        <v>0</v>
      </c>
      <c r="AG158" s="658">
        <v>0</v>
      </c>
      <c r="AH158" s="658">
        <v>0</v>
      </c>
      <c r="AI158" s="658">
        <v>0</v>
      </c>
      <c r="AJ158" s="658">
        <v>117.71672727272724</v>
      </c>
      <c r="AK158" s="661">
        <v>0</v>
      </c>
      <c r="AL158" s="661">
        <v>0</v>
      </c>
      <c r="AM158" s="662">
        <v>0</v>
      </c>
      <c r="AN158" s="663">
        <v>6474.42</v>
      </c>
      <c r="AO158" s="658">
        <v>6474.42</v>
      </c>
      <c r="AP158" s="658">
        <v>0</v>
      </c>
      <c r="AQ158" s="658">
        <v>0</v>
      </c>
      <c r="AR158" s="658">
        <v>0</v>
      </c>
      <c r="AS158" s="658">
        <v>0</v>
      </c>
      <c r="AT158" s="659">
        <v>0</v>
      </c>
      <c r="AU158" s="658">
        <v>0</v>
      </c>
      <c r="AV158" s="658">
        <v>0</v>
      </c>
      <c r="AW158" s="658">
        <v>0</v>
      </c>
      <c r="AX158" s="658">
        <v>0</v>
      </c>
      <c r="AY158" s="660">
        <v>0</v>
      </c>
      <c r="AZ158" s="644" t="s">
        <v>803</v>
      </c>
      <c r="BA158" s="664">
        <v>0</v>
      </c>
      <c r="BB158" s="665">
        <v>0</v>
      </c>
      <c r="BC158" s="665">
        <v>0</v>
      </c>
      <c r="BD158" s="665">
        <v>0</v>
      </c>
      <c r="BE158" s="665">
        <v>0</v>
      </c>
      <c r="BF158" s="665">
        <v>0</v>
      </c>
      <c r="BG158" s="665">
        <v>0</v>
      </c>
      <c r="BH158" s="665">
        <v>0</v>
      </c>
      <c r="BI158" s="665">
        <v>0</v>
      </c>
      <c r="BJ158" s="665">
        <v>0</v>
      </c>
      <c r="BK158" s="665">
        <v>0</v>
      </c>
      <c r="BL158" s="665">
        <v>0</v>
      </c>
      <c r="BM158" s="665">
        <v>0</v>
      </c>
      <c r="BN158" s="665">
        <v>0</v>
      </c>
      <c r="BO158" s="665">
        <v>0</v>
      </c>
      <c r="BP158" s="665">
        <v>0</v>
      </c>
      <c r="BQ158" s="665">
        <v>0</v>
      </c>
      <c r="BR158" s="665">
        <v>0</v>
      </c>
      <c r="BS158" s="666">
        <v>0</v>
      </c>
      <c r="BT158" s="667">
        <v>0</v>
      </c>
      <c r="BU158" s="649">
        <f t="shared" si="4"/>
        <v>0</v>
      </c>
    </row>
    <row r="159" spans="2:73" x14ac:dyDescent="0.2">
      <c r="B159" s="629">
        <v>149</v>
      </c>
      <c r="C159" s="630" t="s">
        <v>1832</v>
      </c>
      <c r="D159" s="630" t="s">
        <v>803</v>
      </c>
      <c r="E159" s="630" t="s">
        <v>1632</v>
      </c>
      <c r="F159" s="651" t="s">
        <v>1833</v>
      </c>
      <c r="G159" s="652">
        <v>41486</v>
      </c>
      <c r="H159" s="652" t="s">
        <v>535</v>
      </c>
      <c r="I159" s="652" t="s">
        <v>535</v>
      </c>
      <c r="J159" s="653">
        <v>33</v>
      </c>
      <c r="K159" s="654" t="s">
        <v>535</v>
      </c>
      <c r="L159" s="655" t="s">
        <v>535</v>
      </c>
      <c r="M159" s="656">
        <v>0</v>
      </c>
      <c r="N159" s="657">
        <v>3000.89</v>
      </c>
      <c r="O159" s="658">
        <v>3000.89</v>
      </c>
      <c r="P159" s="658">
        <v>0</v>
      </c>
      <c r="Q159" s="658">
        <v>0</v>
      </c>
      <c r="R159" s="658">
        <v>0</v>
      </c>
      <c r="S159" s="658">
        <v>0</v>
      </c>
      <c r="T159" s="659">
        <v>0</v>
      </c>
      <c r="U159" s="658">
        <v>0</v>
      </c>
      <c r="V159" s="658">
        <v>0</v>
      </c>
      <c r="W159" s="658">
        <v>0</v>
      </c>
      <c r="X159" s="658">
        <v>0</v>
      </c>
      <c r="Y159" s="660">
        <v>0</v>
      </c>
      <c r="Z159" s="657">
        <v>0</v>
      </c>
      <c r="AA159" s="658">
        <v>0</v>
      </c>
      <c r="AB159" s="658">
        <v>0</v>
      </c>
      <c r="AC159" s="658">
        <v>0</v>
      </c>
      <c r="AD159" s="658">
        <v>0</v>
      </c>
      <c r="AE159" s="658">
        <v>0</v>
      </c>
      <c r="AF159" s="658">
        <v>0</v>
      </c>
      <c r="AG159" s="658">
        <v>0</v>
      </c>
      <c r="AH159" s="658">
        <v>0</v>
      </c>
      <c r="AI159" s="658">
        <v>0</v>
      </c>
      <c r="AJ159" s="658">
        <v>90.936060606060622</v>
      </c>
      <c r="AK159" s="661">
        <v>0</v>
      </c>
      <c r="AL159" s="661">
        <v>0</v>
      </c>
      <c r="AM159" s="662">
        <v>0</v>
      </c>
      <c r="AN159" s="663">
        <v>3000.89</v>
      </c>
      <c r="AO159" s="658">
        <v>3000.89</v>
      </c>
      <c r="AP159" s="658">
        <v>0</v>
      </c>
      <c r="AQ159" s="658">
        <v>0</v>
      </c>
      <c r="AR159" s="658">
        <v>0</v>
      </c>
      <c r="AS159" s="658">
        <v>0</v>
      </c>
      <c r="AT159" s="659">
        <v>0</v>
      </c>
      <c r="AU159" s="658">
        <v>0</v>
      </c>
      <c r="AV159" s="658">
        <v>0</v>
      </c>
      <c r="AW159" s="658">
        <v>0</v>
      </c>
      <c r="AX159" s="658">
        <v>0</v>
      </c>
      <c r="AY159" s="660">
        <v>0</v>
      </c>
      <c r="AZ159" s="644" t="s">
        <v>803</v>
      </c>
      <c r="BA159" s="664">
        <v>0</v>
      </c>
      <c r="BB159" s="665">
        <v>0</v>
      </c>
      <c r="BC159" s="665">
        <v>0</v>
      </c>
      <c r="BD159" s="665">
        <v>0</v>
      </c>
      <c r="BE159" s="665">
        <v>0</v>
      </c>
      <c r="BF159" s="665">
        <v>0</v>
      </c>
      <c r="BG159" s="665">
        <v>0</v>
      </c>
      <c r="BH159" s="665">
        <v>0</v>
      </c>
      <c r="BI159" s="665">
        <v>0</v>
      </c>
      <c r="BJ159" s="665">
        <v>0</v>
      </c>
      <c r="BK159" s="665">
        <v>0</v>
      </c>
      <c r="BL159" s="665">
        <v>0</v>
      </c>
      <c r="BM159" s="665">
        <v>0</v>
      </c>
      <c r="BN159" s="665">
        <v>0</v>
      </c>
      <c r="BO159" s="665">
        <v>0</v>
      </c>
      <c r="BP159" s="665">
        <v>0</v>
      </c>
      <c r="BQ159" s="665">
        <v>0</v>
      </c>
      <c r="BR159" s="665">
        <v>0</v>
      </c>
      <c r="BS159" s="666">
        <v>0</v>
      </c>
      <c r="BT159" s="667">
        <v>0</v>
      </c>
      <c r="BU159" s="649">
        <f t="shared" si="4"/>
        <v>0</v>
      </c>
    </row>
    <row r="160" spans="2:73" x14ac:dyDescent="0.2">
      <c r="B160" s="650">
        <v>150</v>
      </c>
      <c r="C160" s="630" t="s">
        <v>1834</v>
      </c>
      <c r="D160" s="630" t="s">
        <v>803</v>
      </c>
      <c r="E160" s="630" t="s">
        <v>1632</v>
      </c>
      <c r="F160" s="651" t="s">
        <v>1835</v>
      </c>
      <c r="G160" s="652">
        <v>41486</v>
      </c>
      <c r="H160" s="652" t="s">
        <v>535</v>
      </c>
      <c r="I160" s="652" t="s">
        <v>535</v>
      </c>
      <c r="J160" s="653">
        <v>33</v>
      </c>
      <c r="K160" s="654" t="s">
        <v>535</v>
      </c>
      <c r="L160" s="655" t="s">
        <v>535</v>
      </c>
      <c r="M160" s="656">
        <v>0</v>
      </c>
      <c r="N160" s="657">
        <v>3458.36</v>
      </c>
      <c r="O160" s="658">
        <v>3458.36</v>
      </c>
      <c r="P160" s="658">
        <v>0</v>
      </c>
      <c r="Q160" s="658">
        <v>0</v>
      </c>
      <c r="R160" s="658">
        <v>0</v>
      </c>
      <c r="S160" s="658">
        <v>0</v>
      </c>
      <c r="T160" s="659">
        <v>0</v>
      </c>
      <c r="U160" s="658">
        <v>0</v>
      </c>
      <c r="V160" s="658">
        <v>0</v>
      </c>
      <c r="W160" s="658">
        <v>0</v>
      </c>
      <c r="X160" s="658">
        <v>0</v>
      </c>
      <c r="Y160" s="660">
        <v>0</v>
      </c>
      <c r="Z160" s="657">
        <v>0</v>
      </c>
      <c r="AA160" s="658">
        <v>0</v>
      </c>
      <c r="AB160" s="658">
        <v>0</v>
      </c>
      <c r="AC160" s="658">
        <v>0</v>
      </c>
      <c r="AD160" s="658">
        <v>0</v>
      </c>
      <c r="AE160" s="658">
        <v>0</v>
      </c>
      <c r="AF160" s="658">
        <v>0</v>
      </c>
      <c r="AG160" s="658">
        <v>0</v>
      </c>
      <c r="AH160" s="658">
        <v>0</v>
      </c>
      <c r="AI160" s="658">
        <v>0</v>
      </c>
      <c r="AJ160" s="658">
        <v>104.79878787878783</v>
      </c>
      <c r="AK160" s="661">
        <v>0</v>
      </c>
      <c r="AL160" s="661">
        <v>0</v>
      </c>
      <c r="AM160" s="662">
        <v>0</v>
      </c>
      <c r="AN160" s="663">
        <v>3458.36</v>
      </c>
      <c r="AO160" s="658">
        <v>3458.36</v>
      </c>
      <c r="AP160" s="658">
        <v>0</v>
      </c>
      <c r="AQ160" s="658">
        <v>0</v>
      </c>
      <c r="AR160" s="658">
        <v>0</v>
      </c>
      <c r="AS160" s="658">
        <v>0</v>
      </c>
      <c r="AT160" s="659">
        <v>0</v>
      </c>
      <c r="AU160" s="658">
        <v>0</v>
      </c>
      <c r="AV160" s="658">
        <v>0</v>
      </c>
      <c r="AW160" s="658">
        <v>0</v>
      </c>
      <c r="AX160" s="658">
        <v>0</v>
      </c>
      <c r="AY160" s="660">
        <v>0</v>
      </c>
      <c r="AZ160" s="644" t="s">
        <v>803</v>
      </c>
      <c r="BA160" s="664">
        <v>0</v>
      </c>
      <c r="BB160" s="665">
        <v>0</v>
      </c>
      <c r="BC160" s="665">
        <v>0</v>
      </c>
      <c r="BD160" s="665">
        <v>0</v>
      </c>
      <c r="BE160" s="665">
        <v>0</v>
      </c>
      <c r="BF160" s="665">
        <v>0</v>
      </c>
      <c r="BG160" s="665">
        <v>0</v>
      </c>
      <c r="BH160" s="665">
        <v>0</v>
      </c>
      <c r="BI160" s="665">
        <v>0</v>
      </c>
      <c r="BJ160" s="665">
        <v>0</v>
      </c>
      <c r="BK160" s="665">
        <v>0</v>
      </c>
      <c r="BL160" s="665">
        <v>0</v>
      </c>
      <c r="BM160" s="665">
        <v>0</v>
      </c>
      <c r="BN160" s="665">
        <v>0</v>
      </c>
      <c r="BO160" s="665">
        <v>0</v>
      </c>
      <c r="BP160" s="665">
        <v>0</v>
      </c>
      <c r="BQ160" s="665">
        <v>0</v>
      </c>
      <c r="BR160" s="665">
        <v>0</v>
      </c>
      <c r="BS160" s="666">
        <v>0</v>
      </c>
      <c r="BT160" s="667">
        <v>0</v>
      </c>
      <c r="BU160" s="649">
        <f t="shared" si="4"/>
        <v>0</v>
      </c>
    </row>
    <row r="161" spans="2:73" x14ac:dyDescent="0.2">
      <c r="B161" s="629">
        <v>151</v>
      </c>
      <c r="C161" s="630" t="s">
        <v>1836</v>
      </c>
      <c r="D161" s="630" t="s">
        <v>803</v>
      </c>
      <c r="E161" s="630" t="s">
        <v>1632</v>
      </c>
      <c r="F161" s="651" t="s">
        <v>1837</v>
      </c>
      <c r="G161" s="652">
        <v>41486</v>
      </c>
      <c r="H161" s="652" t="s">
        <v>535</v>
      </c>
      <c r="I161" s="652" t="s">
        <v>535</v>
      </c>
      <c r="J161" s="653">
        <v>33</v>
      </c>
      <c r="K161" s="654" t="s">
        <v>535</v>
      </c>
      <c r="L161" s="655" t="s">
        <v>535</v>
      </c>
      <c r="M161" s="656">
        <v>0</v>
      </c>
      <c r="N161" s="657">
        <v>143.25</v>
      </c>
      <c r="O161" s="658">
        <v>143.25</v>
      </c>
      <c r="P161" s="658">
        <v>0</v>
      </c>
      <c r="Q161" s="658">
        <v>0</v>
      </c>
      <c r="R161" s="658">
        <v>0</v>
      </c>
      <c r="S161" s="658">
        <v>0</v>
      </c>
      <c r="T161" s="659">
        <v>0</v>
      </c>
      <c r="U161" s="658">
        <v>0</v>
      </c>
      <c r="V161" s="658">
        <v>0</v>
      </c>
      <c r="W161" s="658">
        <v>0</v>
      </c>
      <c r="X161" s="658">
        <v>0</v>
      </c>
      <c r="Y161" s="660">
        <v>0</v>
      </c>
      <c r="Z161" s="657">
        <v>0</v>
      </c>
      <c r="AA161" s="658">
        <v>0</v>
      </c>
      <c r="AB161" s="658">
        <v>0</v>
      </c>
      <c r="AC161" s="658">
        <v>0</v>
      </c>
      <c r="AD161" s="658">
        <v>0</v>
      </c>
      <c r="AE161" s="658">
        <v>0</v>
      </c>
      <c r="AF161" s="658">
        <v>0</v>
      </c>
      <c r="AG161" s="658">
        <v>0</v>
      </c>
      <c r="AH161" s="658">
        <v>0</v>
      </c>
      <c r="AI161" s="658">
        <v>0</v>
      </c>
      <c r="AJ161" s="658">
        <v>4.3409090909090908</v>
      </c>
      <c r="AK161" s="661">
        <v>0</v>
      </c>
      <c r="AL161" s="661">
        <v>0</v>
      </c>
      <c r="AM161" s="662">
        <v>0</v>
      </c>
      <c r="AN161" s="663">
        <v>143.25</v>
      </c>
      <c r="AO161" s="658">
        <v>143.25</v>
      </c>
      <c r="AP161" s="658">
        <v>0</v>
      </c>
      <c r="AQ161" s="658">
        <v>0</v>
      </c>
      <c r="AR161" s="658">
        <v>0</v>
      </c>
      <c r="AS161" s="658">
        <v>0</v>
      </c>
      <c r="AT161" s="659">
        <v>0</v>
      </c>
      <c r="AU161" s="658">
        <v>0</v>
      </c>
      <c r="AV161" s="658">
        <v>0</v>
      </c>
      <c r="AW161" s="658">
        <v>0</v>
      </c>
      <c r="AX161" s="658">
        <v>0</v>
      </c>
      <c r="AY161" s="660">
        <v>0</v>
      </c>
      <c r="AZ161" s="644" t="s">
        <v>803</v>
      </c>
      <c r="BA161" s="664">
        <v>0</v>
      </c>
      <c r="BB161" s="665">
        <v>0</v>
      </c>
      <c r="BC161" s="665">
        <v>0</v>
      </c>
      <c r="BD161" s="665">
        <v>0</v>
      </c>
      <c r="BE161" s="665">
        <v>0</v>
      </c>
      <c r="BF161" s="665">
        <v>0</v>
      </c>
      <c r="BG161" s="665">
        <v>0</v>
      </c>
      <c r="BH161" s="665">
        <v>0</v>
      </c>
      <c r="BI161" s="665">
        <v>0</v>
      </c>
      <c r="BJ161" s="665">
        <v>0</v>
      </c>
      <c r="BK161" s="665">
        <v>0</v>
      </c>
      <c r="BL161" s="665">
        <v>0</v>
      </c>
      <c r="BM161" s="665">
        <v>0</v>
      </c>
      <c r="BN161" s="665">
        <v>0</v>
      </c>
      <c r="BO161" s="665">
        <v>0</v>
      </c>
      <c r="BP161" s="665">
        <v>0</v>
      </c>
      <c r="BQ161" s="665">
        <v>0</v>
      </c>
      <c r="BR161" s="665">
        <v>0</v>
      </c>
      <c r="BS161" s="666">
        <v>0</v>
      </c>
      <c r="BT161" s="667">
        <v>0</v>
      </c>
      <c r="BU161" s="649">
        <f t="shared" si="4"/>
        <v>0</v>
      </c>
    </row>
    <row r="162" spans="2:73" x14ac:dyDescent="0.2">
      <c r="B162" s="650">
        <v>152</v>
      </c>
      <c r="C162" s="630" t="s">
        <v>1838</v>
      </c>
      <c r="D162" s="630" t="s">
        <v>788</v>
      </c>
      <c r="E162" s="630" t="s">
        <v>1707</v>
      </c>
      <c r="F162" s="651" t="s">
        <v>1839</v>
      </c>
      <c r="G162" s="652">
        <v>41703</v>
      </c>
      <c r="H162" s="652" t="s">
        <v>535</v>
      </c>
      <c r="I162" s="652" t="s">
        <v>535</v>
      </c>
      <c r="J162" s="653">
        <v>50</v>
      </c>
      <c r="K162" s="654" t="s">
        <v>535</v>
      </c>
      <c r="L162" s="655" t="s">
        <v>535</v>
      </c>
      <c r="M162" s="656" t="s">
        <v>1694</v>
      </c>
      <c r="N162" s="657">
        <v>70292.100000000006</v>
      </c>
      <c r="O162" s="658">
        <v>0</v>
      </c>
      <c r="P162" s="658">
        <v>0</v>
      </c>
      <c r="Q162" s="658">
        <v>0</v>
      </c>
      <c r="R162" s="658">
        <v>-123686.23883611368</v>
      </c>
      <c r="S162" s="658">
        <v>0</v>
      </c>
      <c r="T162" s="659">
        <v>193978.33883611369</v>
      </c>
      <c r="U162" s="658">
        <v>193978.33883611369</v>
      </c>
      <c r="V162" s="658">
        <v>0</v>
      </c>
      <c r="W162" s="658">
        <v>0</v>
      </c>
      <c r="X162" s="658">
        <v>0</v>
      </c>
      <c r="Y162" s="660">
        <v>0</v>
      </c>
      <c r="Z162" s="657">
        <v>0</v>
      </c>
      <c r="AA162" s="658">
        <v>0</v>
      </c>
      <c r="AB162" s="658">
        <v>0</v>
      </c>
      <c r="AC162" s="658">
        <v>0</v>
      </c>
      <c r="AD162" s="658">
        <v>0</v>
      </c>
      <c r="AE162" s="658">
        <v>0</v>
      </c>
      <c r="AF162" s="658">
        <v>0</v>
      </c>
      <c r="AG162" s="658">
        <v>0</v>
      </c>
      <c r="AH162" s="658">
        <v>0</v>
      </c>
      <c r="AI162" s="658">
        <v>0</v>
      </c>
      <c r="AJ162" s="658">
        <v>1405.8420000000006</v>
      </c>
      <c r="AK162" s="661">
        <v>0</v>
      </c>
      <c r="AL162" s="661">
        <v>0</v>
      </c>
      <c r="AM162" s="662">
        <v>0</v>
      </c>
      <c r="AN162" s="663">
        <v>70292.100000000006</v>
      </c>
      <c r="AO162" s="658">
        <v>0</v>
      </c>
      <c r="AP162" s="658">
        <v>0</v>
      </c>
      <c r="AQ162" s="658">
        <v>0</v>
      </c>
      <c r="AR162" s="658">
        <v>-123686.23883611368</v>
      </c>
      <c r="AS162" s="658">
        <v>0</v>
      </c>
      <c r="AT162" s="659">
        <v>193978.33883611369</v>
      </c>
      <c r="AU162" s="658">
        <v>193978.33883611369</v>
      </c>
      <c r="AV162" s="658">
        <v>0</v>
      </c>
      <c r="AW162" s="658">
        <v>0</v>
      </c>
      <c r="AX162" s="658">
        <v>0</v>
      </c>
      <c r="AY162" s="660">
        <v>0</v>
      </c>
      <c r="AZ162" s="644" t="s">
        <v>788</v>
      </c>
      <c r="BA162" s="664">
        <v>0</v>
      </c>
      <c r="BB162" s="665">
        <v>0</v>
      </c>
      <c r="BC162" s="665">
        <v>0</v>
      </c>
      <c r="BD162" s="665">
        <v>0</v>
      </c>
      <c r="BE162" s="665">
        <v>0</v>
      </c>
      <c r="BF162" s="665">
        <v>0</v>
      </c>
      <c r="BG162" s="665">
        <v>0</v>
      </c>
      <c r="BH162" s="665">
        <v>0</v>
      </c>
      <c r="BI162" s="665">
        <v>0</v>
      </c>
      <c r="BJ162" s="665">
        <v>0</v>
      </c>
      <c r="BK162" s="665">
        <v>0</v>
      </c>
      <c r="BL162" s="665">
        <v>0</v>
      </c>
      <c r="BM162" s="665">
        <v>0</v>
      </c>
      <c r="BN162" s="665">
        <v>0</v>
      </c>
      <c r="BO162" s="665">
        <v>0</v>
      </c>
      <c r="BP162" s="665">
        <v>0</v>
      </c>
      <c r="BQ162" s="665">
        <v>0</v>
      </c>
      <c r="BR162" s="665">
        <v>0</v>
      </c>
      <c r="BS162" s="666">
        <v>0</v>
      </c>
      <c r="BT162" s="667">
        <v>0</v>
      </c>
      <c r="BU162" s="649">
        <f t="shared" si="4"/>
        <v>0</v>
      </c>
    </row>
    <row r="163" spans="2:73" x14ac:dyDescent="0.2">
      <c r="B163" s="629">
        <v>153</v>
      </c>
      <c r="C163" s="630" t="s">
        <v>1840</v>
      </c>
      <c r="D163" s="630" t="s">
        <v>788</v>
      </c>
      <c r="E163" s="630" t="s">
        <v>1632</v>
      </c>
      <c r="F163" s="651" t="s">
        <v>1841</v>
      </c>
      <c r="G163" s="652">
        <v>41703</v>
      </c>
      <c r="H163" s="652" t="s">
        <v>535</v>
      </c>
      <c r="I163" s="652" t="s">
        <v>535</v>
      </c>
      <c r="J163" s="653">
        <v>50</v>
      </c>
      <c r="K163" s="654" t="s">
        <v>535</v>
      </c>
      <c r="L163" s="655" t="s">
        <v>535</v>
      </c>
      <c r="M163" s="656" t="s">
        <v>1694</v>
      </c>
      <c r="N163" s="657">
        <v>17377.2</v>
      </c>
      <c r="O163" s="658">
        <v>0</v>
      </c>
      <c r="P163" s="658">
        <v>0</v>
      </c>
      <c r="Q163" s="658">
        <v>0</v>
      </c>
      <c r="R163" s="658">
        <v>-32149.1843836886</v>
      </c>
      <c r="S163" s="658">
        <v>0</v>
      </c>
      <c r="T163" s="659">
        <v>49526.384383688601</v>
      </c>
      <c r="U163" s="658">
        <v>49526.384383688601</v>
      </c>
      <c r="V163" s="658">
        <v>0</v>
      </c>
      <c r="W163" s="658">
        <v>0</v>
      </c>
      <c r="X163" s="658">
        <v>0</v>
      </c>
      <c r="Y163" s="660">
        <v>0</v>
      </c>
      <c r="Z163" s="657">
        <v>0</v>
      </c>
      <c r="AA163" s="658">
        <v>0</v>
      </c>
      <c r="AB163" s="658">
        <v>0</v>
      </c>
      <c r="AC163" s="658">
        <v>0</v>
      </c>
      <c r="AD163" s="658">
        <v>0</v>
      </c>
      <c r="AE163" s="658">
        <v>0</v>
      </c>
      <c r="AF163" s="658">
        <v>0</v>
      </c>
      <c r="AG163" s="658">
        <v>0</v>
      </c>
      <c r="AH163" s="658">
        <v>0</v>
      </c>
      <c r="AI163" s="658">
        <v>0</v>
      </c>
      <c r="AJ163" s="658">
        <v>347.54400000000004</v>
      </c>
      <c r="AK163" s="661">
        <v>0</v>
      </c>
      <c r="AL163" s="661">
        <v>0</v>
      </c>
      <c r="AM163" s="662">
        <v>0</v>
      </c>
      <c r="AN163" s="663">
        <v>17377.2</v>
      </c>
      <c r="AO163" s="658">
        <v>0</v>
      </c>
      <c r="AP163" s="658">
        <v>0</v>
      </c>
      <c r="AQ163" s="658">
        <v>0</v>
      </c>
      <c r="AR163" s="658">
        <v>-32149.1843836886</v>
      </c>
      <c r="AS163" s="658">
        <v>0</v>
      </c>
      <c r="AT163" s="659">
        <v>49526.384383688601</v>
      </c>
      <c r="AU163" s="658">
        <v>49526.384383688601</v>
      </c>
      <c r="AV163" s="658">
        <v>0</v>
      </c>
      <c r="AW163" s="658">
        <v>0</v>
      </c>
      <c r="AX163" s="658">
        <v>0</v>
      </c>
      <c r="AY163" s="660">
        <v>0</v>
      </c>
      <c r="AZ163" s="644" t="s">
        <v>788</v>
      </c>
      <c r="BA163" s="664">
        <v>0</v>
      </c>
      <c r="BB163" s="665">
        <v>0</v>
      </c>
      <c r="BC163" s="665">
        <v>0</v>
      </c>
      <c r="BD163" s="665">
        <v>0</v>
      </c>
      <c r="BE163" s="665">
        <v>0</v>
      </c>
      <c r="BF163" s="665">
        <v>0</v>
      </c>
      <c r="BG163" s="665">
        <v>0</v>
      </c>
      <c r="BH163" s="665">
        <v>0</v>
      </c>
      <c r="BI163" s="665">
        <v>0</v>
      </c>
      <c r="BJ163" s="665">
        <v>0</v>
      </c>
      <c r="BK163" s="665">
        <v>0</v>
      </c>
      <c r="BL163" s="665">
        <v>0</v>
      </c>
      <c r="BM163" s="665">
        <v>0</v>
      </c>
      <c r="BN163" s="665">
        <v>0</v>
      </c>
      <c r="BO163" s="665">
        <v>0</v>
      </c>
      <c r="BP163" s="665">
        <v>0</v>
      </c>
      <c r="BQ163" s="665">
        <v>0</v>
      </c>
      <c r="BR163" s="665">
        <v>0</v>
      </c>
      <c r="BS163" s="666">
        <v>0</v>
      </c>
      <c r="BT163" s="667">
        <v>0</v>
      </c>
      <c r="BU163" s="649">
        <f t="shared" si="4"/>
        <v>0</v>
      </c>
    </row>
    <row r="164" spans="2:73" x14ac:dyDescent="0.2">
      <c r="B164" s="650">
        <v>154</v>
      </c>
      <c r="C164" s="630" t="s">
        <v>1842</v>
      </c>
      <c r="D164" s="630" t="s">
        <v>803</v>
      </c>
      <c r="E164" s="630" t="s">
        <v>1632</v>
      </c>
      <c r="F164" s="651" t="s">
        <v>1843</v>
      </c>
      <c r="G164" s="652">
        <v>41703</v>
      </c>
      <c r="H164" s="652" t="s">
        <v>535</v>
      </c>
      <c r="I164" s="652" t="s">
        <v>535</v>
      </c>
      <c r="J164" s="653">
        <v>50</v>
      </c>
      <c r="K164" s="654" t="s">
        <v>535</v>
      </c>
      <c r="L164" s="655" t="s">
        <v>535</v>
      </c>
      <c r="M164" s="656">
        <v>0</v>
      </c>
      <c r="N164" s="657">
        <v>1448.1</v>
      </c>
      <c r="O164" s="658">
        <v>0</v>
      </c>
      <c r="P164" s="658">
        <v>0</v>
      </c>
      <c r="Q164" s="658">
        <v>0</v>
      </c>
      <c r="R164" s="658">
        <v>-2679.0986986407165</v>
      </c>
      <c r="S164" s="658">
        <v>0</v>
      </c>
      <c r="T164" s="659">
        <v>4127.1986986407164</v>
      </c>
      <c r="U164" s="658">
        <v>0</v>
      </c>
      <c r="V164" s="658">
        <v>0</v>
      </c>
      <c r="W164" s="658">
        <v>4127.1986986407164</v>
      </c>
      <c r="X164" s="658">
        <v>887.34772020775404</v>
      </c>
      <c r="Y164" s="660">
        <v>3239.8509784329626</v>
      </c>
      <c r="Z164" s="657">
        <v>0</v>
      </c>
      <c r="AA164" s="658">
        <v>0</v>
      </c>
      <c r="AB164" s="658">
        <v>0</v>
      </c>
      <c r="AC164" s="658">
        <v>0</v>
      </c>
      <c r="AD164" s="658">
        <v>0</v>
      </c>
      <c r="AE164" s="658">
        <v>0</v>
      </c>
      <c r="AF164" s="658">
        <v>0</v>
      </c>
      <c r="AG164" s="658">
        <v>0</v>
      </c>
      <c r="AH164" s="658">
        <v>0</v>
      </c>
      <c r="AI164" s="658">
        <v>82.543973972814328</v>
      </c>
      <c r="AJ164" s="658">
        <v>-53.581973972814325</v>
      </c>
      <c r="AK164" s="661">
        <v>0</v>
      </c>
      <c r="AL164" s="661">
        <v>82.543973972814229</v>
      </c>
      <c r="AM164" s="662">
        <v>-82.543973972814456</v>
      </c>
      <c r="AN164" s="663">
        <v>1448.1</v>
      </c>
      <c r="AO164" s="658">
        <v>0</v>
      </c>
      <c r="AP164" s="658">
        <v>0</v>
      </c>
      <c r="AQ164" s="658">
        <v>0</v>
      </c>
      <c r="AR164" s="658">
        <v>-2679.0986986407165</v>
      </c>
      <c r="AS164" s="658">
        <v>0</v>
      </c>
      <c r="AT164" s="659">
        <v>4127.1986986407164</v>
      </c>
      <c r="AU164" s="658">
        <v>0</v>
      </c>
      <c r="AV164" s="658">
        <v>0</v>
      </c>
      <c r="AW164" s="658">
        <v>4127.1986986407164</v>
      </c>
      <c r="AX164" s="658">
        <v>969.89169418056827</v>
      </c>
      <c r="AY164" s="660">
        <v>3157.3070044601482</v>
      </c>
      <c r="AZ164" s="644" t="s">
        <v>803</v>
      </c>
      <c r="BA164" s="664">
        <v>0</v>
      </c>
      <c r="BB164" s="665">
        <v>0</v>
      </c>
      <c r="BC164" s="665">
        <v>0</v>
      </c>
      <c r="BD164" s="665">
        <v>0</v>
      </c>
      <c r="BE164" s="665">
        <v>0</v>
      </c>
      <c r="BF164" s="665">
        <v>0</v>
      </c>
      <c r="BG164" s="665">
        <v>0</v>
      </c>
      <c r="BH164" s="665">
        <v>0</v>
      </c>
      <c r="BI164" s="665">
        <v>0</v>
      </c>
      <c r="BJ164" s="665">
        <v>0</v>
      </c>
      <c r="BK164" s="665">
        <v>0</v>
      </c>
      <c r="BL164" s="665">
        <v>0</v>
      </c>
      <c r="BM164" s="665">
        <v>0</v>
      </c>
      <c r="BN164" s="665">
        <v>0</v>
      </c>
      <c r="BO164" s="665">
        <v>0</v>
      </c>
      <c r="BP164" s="665">
        <v>3157.3070044601482</v>
      </c>
      <c r="BQ164" s="665">
        <v>0</v>
      </c>
      <c r="BR164" s="665">
        <v>0</v>
      </c>
      <c r="BS164" s="666">
        <v>0</v>
      </c>
      <c r="BT164" s="667">
        <v>0</v>
      </c>
      <c r="BU164" s="649">
        <f t="shared" si="4"/>
        <v>0</v>
      </c>
    </row>
    <row r="165" spans="2:73" x14ac:dyDescent="0.2">
      <c r="B165" s="629">
        <v>155</v>
      </c>
      <c r="C165" s="630" t="s">
        <v>1844</v>
      </c>
      <c r="D165" s="630" t="s">
        <v>803</v>
      </c>
      <c r="E165" s="630" t="s">
        <v>1632</v>
      </c>
      <c r="F165" s="651" t="s">
        <v>1845</v>
      </c>
      <c r="G165" s="652">
        <v>41703</v>
      </c>
      <c r="H165" s="652" t="s">
        <v>535</v>
      </c>
      <c r="I165" s="652" t="s">
        <v>535</v>
      </c>
      <c r="J165" s="653">
        <v>50</v>
      </c>
      <c r="K165" s="654" t="s">
        <v>535</v>
      </c>
      <c r="L165" s="655" t="s">
        <v>535</v>
      </c>
      <c r="M165" s="656">
        <v>0</v>
      </c>
      <c r="N165" s="657">
        <v>13612.14</v>
      </c>
      <c r="O165" s="658">
        <v>0</v>
      </c>
      <c r="P165" s="658">
        <v>0</v>
      </c>
      <c r="Q165" s="658">
        <v>0</v>
      </c>
      <c r="R165" s="658">
        <v>-25183.527767222738</v>
      </c>
      <c r="S165" s="658">
        <v>0</v>
      </c>
      <c r="T165" s="659">
        <v>38795.667767222738</v>
      </c>
      <c r="U165" s="658">
        <v>0</v>
      </c>
      <c r="V165" s="658">
        <v>0</v>
      </c>
      <c r="W165" s="658">
        <v>38795.667767222738</v>
      </c>
      <c r="X165" s="658">
        <v>8341.0685699528894</v>
      </c>
      <c r="Y165" s="660">
        <v>30454.599197269847</v>
      </c>
      <c r="Z165" s="657">
        <v>0</v>
      </c>
      <c r="AA165" s="658">
        <v>0</v>
      </c>
      <c r="AB165" s="658">
        <v>0</v>
      </c>
      <c r="AC165" s="658">
        <v>0</v>
      </c>
      <c r="AD165" s="658">
        <v>0</v>
      </c>
      <c r="AE165" s="658">
        <v>0</v>
      </c>
      <c r="AF165" s="658">
        <v>0</v>
      </c>
      <c r="AG165" s="658">
        <v>0</v>
      </c>
      <c r="AH165" s="658">
        <v>0</v>
      </c>
      <c r="AI165" s="658">
        <v>775.91335534445477</v>
      </c>
      <c r="AJ165" s="658">
        <v>-503.67055534445478</v>
      </c>
      <c r="AK165" s="661">
        <v>0</v>
      </c>
      <c r="AL165" s="661">
        <v>775.91335534445352</v>
      </c>
      <c r="AM165" s="662">
        <v>-775.9133553444517</v>
      </c>
      <c r="AN165" s="663">
        <v>13612.14</v>
      </c>
      <c r="AO165" s="658">
        <v>0</v>
      </c>
      <c r="AP165" s="658">
        <v>0</v>
      </c>
      <c r="AQ165" s="658">
        <v>0</v>
      </c>
      <c r="AR165" s="658">
        <v>-25183.527767222738</v>
      </c>
      <c r="AS165" s="658">
        <v>0</v>
      </c>
      <c r="AT165" s="659">
        <v>38795.667767222738</v>
      </c>
      <c r="AU165" s="658">
        <v>0</v>
      </c>
      <c r="AV165" s="658">
        <v>0</v>
      </c>
      <c r="AW165" s="658">
        <v>38795.667767222738</v>
      </c>
      <c r="AX165" s="658">
        <v>9116.981925297343</v>
      </c>
      <c r="AY165" s="660">
        <v>29678.685841925395</v>
      </c>
      <c r="AZ165" s="644" t="s">
        <v>803</v>
      </c>
      <c r="BA165" s="664">
        <v>0</v>
      </c>
      <c r="BB165" s="665">
        <v>0</v>
      </c>
      <c r="BC165" s="665">
        <v>0</v>
      </c>
      <c r="BD165" s="665">
        <v>0</v>
      </c>
      <c r="BE165" s="665">
        <v>0</v>
      </c>
      <c r="BF165" s="665">
        <v>0</v>
      </c>
      <c r="BG165" s="665">
        <v>0</v>
      </c>
      <c r="BH165" s="665">
        <v>0</v>
      </c>
      <c r="BI165" s="665">
        <v>0</v>
      </c>
      <c r="BJ165" s="665">
        <v>0</v>
      </c>
      <c r="BK165" s="665">
        <v>0</v>
      </c>
      <c r="BL165" s="665">
        <v>0</v>
      </c>
      <c r="BM165" s="665">
        <v>0</v>
      </c>
      <c r="BN165" s="665">
        <v>0</v>
      </c>
      <c r="BO165" s="665">
        <v>0</v>
      </c>
      <c r="BP165" s="665">
        <v>29678.685841925395</v>
      </c>
      <c r="BQ165" s="665">
        <v>0</v>
      </c>
      <c r="BR165" s="665">
        <v>0</v>
      </c>
      <c r="BS165" s="666">
        <v>0</v>
      </c>
      <c r="BT165" s="667">
        <v>0</v>
      </c>
      <c r="BU165" s="649">
        <f t="shared" si="4"/>
        <v>0</v>
      </c>
    </row>
    <row r="166" spans="2:73" x14ac:dyDescent="0.2">
      <c r="B166" s="650">
        <v>156</v>
      </c>
      <c r="C166" s="630" t="s">
        <v>1846</v>
      </c>
      <c r="D166" s="630" t="s">
        <v>792</v>
      </c>
      <c r="E166" s="630" t="s">
        <v>1632</v>
      </c>
      <c r="F166" s="651" t="s">
        <v>1847</v>
      </c>
      <c r="G166" s="652">
        <v>41975</v>
      </c>
      <c r="H166" s="652" t="s">
        <v>535</v>
      </c>
      <c r="I166" s="652" t="s">
        <v>535</v>
      </c>
      <c r="J166" s="653">
        <v>30</v>
      </c>
      <c r="K166" s="654" t="s">
        <v>535</v>
      </c>
      <c r="L166" s="655" t="s">
        <v>535</v>
      </c>
      <c r="M166" s="656" t="s">
        <v>1694</v>
      </c>
      <c r="N166" s="657">
        <v>257445.88</v>
      </c>
      <c r="O166" s="658">
        <v>70640.479999999996</v>
      </c>
      <c r="P166" s="658">
        <v>0</v>
      </c>
      <c r="Q166" s="658">
        <v>0</v>
      </c>
      <c r="R166" s="658">
        <v>96153.85</v>
      </c>
      <c r="S166" s="658">
        <v>0</v>
      </c>
      <c r="T166" s="659">
        <v>90651.549999999988</v>
      </c>
      <c r="U166" s="658">
        <v>90651.550000000017</v>
      </c>
      <c r="V166" s="658">
        <v>0</v>
      </c>
      <c r="W166" s="658">
        <v>-2.9103830456733704E-11</v>
      </c>
      <c r="X166" s="658">
        <v>0</v>
      </c>
      <c r="Y166" s="660">
        <v>-2.9103830456733704E-11</v>
      </c>
      <c r="Z166" s="657">
        <v>0</v>
      </c>
      <c r="AA166" s="658">
        <v>0</v>
      </c>
      <c r="AB166" s="658">
        <v>0</v>
      </c>
      <c r="AC166" s="658">
        <v>0</v>
      </c>
      <c r="AD166" s="658">
        <v>0</v>
      </c>
      <c r="AE166" s="658">
        <v>0</v>
      </c>
      <c r="AF166" s="658">
        <v>0</v>
      </c>
      <c r="AG166" s="658">
        <v>0</v>
      </c>
      <c r="AH166" s="658">
        <v>0</v>
      </c>
      <c r="AI166" s="658">
        <v>0</v>
      </c>
      <c r="AJ166" s="658">
        <v>8581.529333333332</v>
      </c>
      <c r="AK166" s="661">
        <v>0</v>
      </c>
      <c r="AL166" s="661">
        <v>0</v>
      </c>
      <c r="AM166" s="662">
        <v>0</v>
      </c>
      <c r="AN166" s="663">
        <v>257445.88</v>
      </c>
      <c r="AO166" s="658">
        <v>70640.479999999996</v>
      </c>
      <c r="AP166" s="658">
        <v>0</v>
      </c>
      <c r="AQ166" s="658">
        <v>0</v>
      </c>
      <c r="AR166" s="658">
        <v>96153.85</v>
      </c>
      <c r="AS166" s="658">
        <v>0</v>
      </c>
      <c r="AT166" s="659">
        <v>90651.549999999988</v>
      </c>
      <c r="AU166" s="658">
        <v>90651.550000000017</v>
      </c>
      <c r="AV166" s="658">
        <v>0</v>
      </c>
      <c r="AW166" s="658">
        <v>-2.9103830456733704E-11</v>
      </c>
      <c r="AX166" s="658">
        <v>0</v>
      </c>
      <c r="AY166" s="660">
        <v>-2.9103830456733704E-11</v>
      </c>
      <c r="AZ166" s="644" t="s">
        <v>792</v>
      </c>
      <c r="BA166" s="664">
        <v>0</v>
      </c>
      <c r="BB166" s="665">
        <v>0</v>
      </c>
      <c r="BC166" s="665">
        <v>0</v>
      </c>
      <c r="BD166" s="665">
        <v>0</v>
      </c>
      <c r="BE166" s="665">
        <v>-2.9103830456733704E-11</v>
      </c>
      <c r="BF166" s="665">
        <v>0</v>
      </c>
      <c r="BG166" s="665">
        <v>0</v>
      </c>
      <c r="BH166" s="665">
        <v>0</v>
      </c>
      <c r="BI166" s="665">
        <v>0</v>
      </c>
      <c r="BJ166" s="665">
        <v>0</v>
      </c>
      <c r="BK166" s="665">
        <v>0</v>
      </c>
      <c r="BL166" s="665">
        <v>0</v>
      </c>
      <c r="BM166" s="665">
        <v>0</v>
      </c>
      <c r="BN166" s="665">
        <v>0</v>
      </c>
      <c r="BO166" s="665">
        <v>0</v>
      </c>
      <c r="BP166" s="665">
        <v>0</v>
      </c>
      <c r="BQ166" s="665">
        <v>0</v>
      </c>
      <c r="BR166" s="665">
        <v>0</v>
      </c>
      <c r="BS166" s="666">
        <v>0</v>
      </c>
      <c r="BT166" s="667">
        <v>0</v>
      </c>
      <c r="BU166" s="649">
        <f t="shared" si="4"/>
        <v>0</v>
      </c>
    </row>
    <row r="167" spans="2:73" x14ac:dyDescent="0.2">
      <c r="B167" s="629">
        <v>157</v>
      </c>
      <c r="C167" s="630" t="s">
        <v>1848</v>
      </c>
      <c r="D167" s="630" t="s">
        <v>788</v>
      </c>
      <c r="E167" s="630" t="s">
        <v>1704</v>
      </c>
      <c r="F167" s="651" t="s">
        <v>1849</v>
      </c>
      <c r="G167" s="652">
        <v>41975</v>
      </c>
      <c r="H167" s="652" t="s">
        <v>535</v>
      </c>
      <c r="I167" s="652" t="s">
        <v>535</v>
      </c>
      <c r="J167" s="653">
        <v>40</v>
      </c>
      <c r="K167" s="654" t="s">
        <v>535</v>
      </c>
      <c r="L167" s="655" t="s">
        <v>535</v>
      </c>
      <c r="M167" s="656" t="s">
        <v>1694</v>
      </c>
      <c r="N167" s="657">
        <v>72115.38</v>
      </c>
      <c r="O167" s="658">
        <v>0</v>
      </c>
      <c r="P167" s="658">
        <v>0</v>
      </c>
      <c r="Q167" s="658">
        <v>0</v>
      </c>
      <c r="R167" s="658">
        <v>-53326.459999999992</v>
      </c>
      <c r="S167" s="658">
        <v>0</v>
      </c>
      <c r="T167" s="659">
        <v>125441.84</v>
      </c>
      <c r="U167" s="658">
        <v>125441.84</v>
      </c>
      <c r="V167" s="658">
        <v>0</v>
      </c>
      <c r="W167" s="658">
        <v>0</v>
      </c>
      <c r="X167" s="658">
        <v>0</v>
      </c>
      <c r="Y167" s="660">
        <v>0</v>
      </c>
      <c r="Z167" s="657">
        <v>0</v>
      </c>
      <c r="AA167" s="658">
        <v>0</v>
      </c>
      <c r="AB167" s="658">
        <v>0</v>
      </c>
      <c r="AC167" s="658">
        <v>0</v>
      </c>
      <c r="AD167" s="658">
        <v>0</v>
      </c>
      <c r="AE167" s="658">
        <v>0</v>
      </c>
      <c r="AF167" s="658">
        <v>0</v>
      </c>
      <c r="AG167" s="658">
        <v>0</v>
      </c>
      <c r="AH167" s="658">
        <v>0</v>
      </c>
      <c r="AI167" s="658">
        <v>0</v>
      </c>
      <c r="AJ167" s="658">
        <v>1802.8845000000001</v>
      </c>
      <c r="AK167" s="661">
        <v>0</v>
      </c>
      <c r="AL167" s="661">
        <v>0</v>
      </c>
      <c r="AM167" s="662">
        <v>0</v>
      </c>
      <c r="AN167" s="663">
        <v>72115.38</v>
      </c>
      <c r="AO167" s="658">
        <v>0</v>
      </c>
      <c r="AP167" s="658">
        <v>0</v>
      </c>
      <c r="AQ167" s="658">
        <v>0</v>
      </c>
      <c r="AR167" s="658">
        <v>-53326.459999999992</v>
      </c>
      <c r="AS167" s="658">
        <v>0</v>
      </c>
      <c r="AT167" s="659">
        <v>125441.84</v>
      </c>
      <c r="AU167" s="658">
        <v>125441.84</v>
      </c>
      <c r="AV167" s="658">
        <v>0</v>
      </c>
      <c r="AW167" s="658">
        <v>0</v>
      </c>
      <c r="AX167" s="658">
        <v>0</v>
      </c>
      <c r="AY167" s="660">
        <v>0</v>
      </c>
      <c r="AZ167" s="644" t="s">
        <v>788</v>
      </c>
      <c r="BA167" s="664">
        <v>0</v>
      </c>
      <c r="BB167" s="665">
        <v>0</v>
      </c>
      <c r="BC167" s="665">
        <v>0</v>
      </c>
      <c r="BD167" s="665">
        <v>0</v>
      </c>
      <c r="BE167" s="665">
        <v>0</v>
      </c>
      <c r="BF167" s="665">
        <v>0</v>
      </c>
      <c r="BG167" s="665">
        <v>0</v>
      </c>
      <c r="BH167" s="665">
        <v>0</v>
      </c>
      <c r="BI167" s="665">
        <v>0</v>
      </c>
      <c r="BJ167" s="665">
        <v>0</v>
      </c>
      <c r="BK167" s="665">
        <v>0</v>
      </c>
      <c r="BL167" s="665">
        <v>0</v>
      </c>
      <c r="BM167" s="665">
        <v>0</v>
      </c>
      <c r="BN167" s="665">
        <v>0</v>
      </c>
      <c r="BO167" s="665">
        <v>0</v>
      </c>
      <c r="BP167" s="665">
        <v>0</v>
      </c>
      <c r="BQ167" s="665">
        <v>0</v>
      </c>
      <c r="BR167" s="665">
        <v>0</v>
      </c>
      <c r="BS167" s="666">
        <v>0</v>
      </c>
      <c r="BT167" s="667">
        <v>0</v>
      </c>
      <c r="BU167" s="649">
        <f t="shared" si="4"/>
        <v>0</v>
      </c>
    </row>
    <row r="168" spans="2:73" x14ac:dyDescent="0.2">
      <c r="B168" s="650">
        <v>158</v>
      </c>
      <c r="C168" s="630" t="s">
        <v>1850</v>
      </c>
      <c r="D168" s="630" t="s">
        <v>788</v>
      </c>
      <c r="E168" s="630" t="s">
        <v>1704</v>
      </c>
      <c r="F168" s="651" t="s">
        <v>1851</v>
      </c>
      <c r="G168" s="652">
        <v>41975</v>
      </c>
      <c r="H168" s="652" t="s">
        <v>535</v>
      </c>
      <c r="I168" s="652" t="s">
        <v>535</v>
      </c>
      <c r="J168" s="653">
        <v>40</v>
      </c>
      <c r="K168" s="654" t="s">
        <v>535</v>
      </c>
      <c r="L168" s="655" t="s">
        <v>535</v>
      </c>
      <c r="M168" s="656" t="s">
        <v>1694</v>
      </c>
      <c r="N168" s="657">
        <v>65743.740000000005</v>
      </c>
      <c r="O168" s="658">
        <v>0</v>
      </c>
      <c r="P168" s="658">
        <v>0</v>
      </c>
      <c r="Q168" s="658">
        <v>0</v>
      </c>
      <c r="R168" s="658">
        <v>-24144.89</v>
      </c>
      <c r="S168" s="658">
        <v>0</v>
      </c>
      <c r="T168" s="659">
        <v>89888.63</v>
      </c>
      <c r="U168" s="658">
        <v>89888.63</v>
      </c>
      <c r="V168" s="658">
        <v>0</v>
      </c>
      <c r="W168" s="658">
        <v>0</v>
      </c>
      <c r="X168" s="658">
        <v>0</v>
      </c>
      <c r="Y168" s="660">
        <v>0</v>
      </c>
      <c r="Z168" s="657">
        <v>0</v>
      </c>
      <c r="AA168" s="658">
        <v>0</v>
      </c>
      <c r="AB168" s="658">
        <v>0</v>
      </c>
      <c r="AC168" s="658">
        <v>0</v>
      </c>
      <c r="AD168" s="658">
        <v>0</v>
      </c>
      <c r="AE168" s="658">
        <v>0</v>
      </c>
      <c r="AF168" s="658">
        <v>0</v>
      </c>
      <c r="AG168" s="658">
        <v>0</v>
      </c>
      <c r="AH168" s="658">
        <v>0</v>
      </c>
      <c r="AI168" s="658">
        <v>0</v>
      </c>
      <c r="AJ168" s="658">
        <v>1643.5934999999997</v>
      </c>
      <c r="AK168" s="661">
        <v>0</v>
      </c>
      <c r="AL168" s="661">
        <v>0</v>
      </c>
      <c r="AM168" s="662">
        <v>0</v>
      </c>
      <c r="AN168" s="663">
        <v>65743.740000000005</v>
      </c>
      <c r="AO168" s="658">
        <v>0</v>
      </c>
      <c r="AP168" s="658">
        <v>0</v>
      </c>
      <c r="AQ168" s="658">
        <v>0</v>
      </c>
      <c r="AR168" s="658">
        <v>-24144.89</v>
      </c>
      <c r="AS168" s="658">
        <v>0</v>
      </c>
      <c r="AT168" s="659">
        <v>89888.63</v>
      </c>
      <c r="AU168" s="658">
        <v>89888.63</v>
      </c>
      <c r="AV168" s="658">
        <v>0</v>
      </c>
      <c r="AW168" s="658">
        <v>0</v>
      </c>
      <c r="AX168" s="658">
        <v>0</v>
      </c>
      <c r="AY168" s="660">
        <v>0</v>
      </c>
      <c r="AZ168" s="644" t="s">
        <v>788</v>
      </c>
      <c r="BA168" s="664">
        <v>0</v>
      </c>
      <c r="BB168" s="665">
        <v>0</v>
      </c>
      <c r="BC168" s="665">
        <v>0</v>
      </c>
      <c r="BD168" s="665">
        <v>0</v>
      </c>
      <c r="BE168" s="665">
        <v>0</v>
      </c>
      <c r="BF168" s="665">
        <v>0</v>
      </c>
      <c r="BG168" s="665">
        <v>0</v>
      </c>
      <c r="BH168" s="665">
        <v>0</v>
      </c>
      <c r="BI168" s="665">
        <v>0</v>
      </c>
      <c r="BJ168" s="665">
        <v>0</v>
      </c>
      <c r="BK168" s="665">
        <v>0</v>
      </c>
      <c r="BL168" s="665">
        <v>0</v>
      </c>
      <c r="BM168" s="665">
        <v>0</v>
      </c>
      <c r="BN168" s="665">
        <v>0</v>
      </c>
      <c r="BO168" s="665">
        <v>0</v>
      </c>
      <c r="BP168" s="665">
        <v>0</v>
      </c>
      <c r="BQ168" s="665">
        <v>0</v>
      </c>
      <c r="BR168" s="665">
        <v>0</v>
      </c>
      <c r="BS168" s="666">
        <v>0</v>
      </c>
      <c r="BT168" s="667">
        <v>0</v>
      </c>
      <c r="BU168" s="649">
        <f t="shared" si="4"/>
        <v>0</v>
      </c>
    </row>
    <row r="169" spans="2:73" x14ac:dyDescent="0.2">
      <c r="B169" s="629">
        <v>159</v>
      </c>
      <c r="C169" s="630" t="s">
        <v>1852</v>
      </c>
      <c r="D169" s="630" t="s">
        <v>788</v>
      </c>
      <c r="E169" s="630" t="s">
        <v>1704</v>
      </c>
      <c r="F169" s="651" t="s">
        <v>1853</v>
      </c>
      <c r="G169" s="652">
        <v>41975</v>
      </c>
      <c r="H169" s="652" t="s">
        <v>535</v>
      </c>
      <c r="I169" s="652" t="s">
        <v>535</v>
      </c>
      <c r="J169" s="653">
        <v>40</v>
      </c>
      <c r="K169" s="654" t="s">
        <v>535</v>
      </c>
      <c r="L169" s="655" t="s">
        <v>535</v>
      </c>
      <c r="M169" s="656" t="s">
        <v>1694</v>
      </c>
      <c r="N169" s="657">
        <v>158132.53</v>
      </c>
      <c r="O169" s="658">
        <v>0</v>
      </c>
      <c r="P169" s="658">
        <v>0</v>
      </c>
      <c r="Q169" s="658">
        <v>0</v>
      </c>
      <c r="R169" s="658">
        <v>19584.010000000009</v>
      </c>
      <c r="S169" s="658">
        <v>0</v>
      </c>
      <c r="T169" s="659">
        <v>138548.51999999999</v>
      </c>
      <c r="U169" s="658">
        <v>138548.51999999999</v>
      </c>
      <c r="V169" s="658">
        <v>0</v>
      </c>
      <c r="W169" s="658">
        <v>0</v>
      </c>
      <c r="X169" s="658">
        <v>0</v>
      </c>
      <c r="Y169" s="660">
        <v>0</v>
      </c>
      <c r="Z169" s="657">
        <v>0</v>
      </c>
      <c r="AA169" s="658">
        <v>0</v>
      </c>
      <c r="AB169" s="658">
        <v>0</v>
      </c>
      <c r="AC169" s="658">
        <v>0</v>
      </c>
      <c r="AD169" s="658">
        <v>0</v>
      </c>
      <c r="AE169" s="658">
        <v>0</v>
      </c>
      <c r="AF169" s="658">
        <v>0</v>
      </c>
      <c r="AG169" s="658">
        <v>0</v>
      </c>
      <c r="AH169" s="658">
        <v>0</v>
      </c>
      <c r="AI169" s="658">
        <v>0</v>
      </c>
      <c r="AJ169" s="658">
        <v>3953.3132499999983</v>
      </c>
      <c r="AK169" s="661">
        <v>0</v>
      </c>
      <c r="AL169" s="661">
        <v>0</v>
      </c>
      <c r="AM169" s="662">
        <v>0</v>
      </c>
      <c r="AN169" s="663">
        <v>158132.53</v>
      </c>
      <c r="AO169" s="658">
        <v>0</v>
      </c>
      <c r="AP169" s="658">
        <v>0</v>
      </c>
      <c r="AQ169" s="658">
        <v>0</v>
      </c>
      <c r="AR169" s="658">
        <v>19584.010000000009</v>
      </c>
      <c r="AS169" s="658">
        <v>0</v>
      </c>
      <c r="AT169" s="659">
        <v>138548.51999999999</v>
      </c>
      <c r="AU169" s="658">
        <v>138548.51999999999</v>
      </c>
      <c r="AV169" s="658">
        <v>0</v>
      </c>
      <c r="AW169" s="658">
        <v>0</v>
      </c>
      <c r="AX169" s="658">
        <v>0</v>
      </c>
      <c r="AY169" s="660">
        <v>0</v>
      </c>
      <c r="AZ169" s="644" t="s">
        <v>788</v>
      </c>
      <c r="BA169" s="664">
        <v>0</v>
      </c>
      <c r="BB169" s="665">
        <v>0</v>
      </c>
      <c r="BC169" s="665">
        <v>0</v>
      </c>
      <c r="BD169" s="665">
        <v>0</v>
      </c>
      <c r="BE169" s="665">
        <v>0</v>
      </c>
      <c r="BF169" s="665">
        <v>0</v>
      </c>
      <c r="BG169" s="665">
        <v>0</v>
      </c>
      <c r="BH169" s="665">
        <v>0</v>
      </c>
      <c r="BI169" s="665">
        <v>0</v>
      </c>
      <c r="BJ169" s="665">
        <v>0</v>
      </c>
      <c r="BK169" s="665">
        <v>0</v>
      </c>
      <c r="BL169" s="665">
        <v>0</v>
      </c>
      <c r="BM169" s="665">
        <v>0</v>
      </c>
      <c r="BN169" s="665">
        <v>0</v>
      </c>
      <c r="BO169" s="665">
        <v>0</v>
      </c>
      <c r="BP169" s="665">
        <v>0</v>
      </c>
      <c r="BQ169" s="665">
        <v>0</v>
      </c>
      <c r="BR169" s="665">
        <v>0</v>
      </c>
      <c r="BS169" s="666">
        <v>0</v>
      </c>
      <c r="BT169" s="667">
        <v>0</v>
      </c>
      <c r="BU169" s="649">
        <f t="shared" si="4"/>
        <v>0</v>
      </c>
    </row>
    <row r="170" spans="2:73" x14ac:dyDescent="0.2">
      <c r="B170" s="650">
        <v>160</v>
      </c>
      <c r="C170" s="630" t="s">
        <v>1854</v>
      </c>
      <c r="D170" s="630" t="s">
        <v>803</v>
      </c>
      <c r="E170" s="630" t="s">
        <v>1632</v>
      </c>
      <c r="F170" s="651">
        <v>12100076</v>
      </c>
      <c r="G170" s="652">
        <v>42278</v>
      </c>
      <c r="H170" s="652" t="s">
        <v>535</v>
      </c>
      <c r="I170" s="652" t="s">
        <v>535</v>
      </c>
      <c r="J170" s="653">
        <v>35</v>
      </c>
      <c r="K170" s="654" t="s">
        <v>535</v>
      </c>
      <c r="L170" s="655" t="s">
        <v>535</v>
      </c>
      <c r="M170" s="656">
        <v>0</v>
      </c>
      <c r="N170" s="657">
        <v>36760.31</v>
      </c>
      <c r="O170" s="658">
        <v>36760.31</v>
      </c>
      <c r="P170" s="658">
        <v>0</v>
      </c>
      <c r="Q170" s="658">
        <v>0</v>
      </c>
      <c r="R170" s="658">
        <v>0</v>
      </c>
      <c r="S170" s="658">
        <v>0</v>
      </c>
      <c r="T170" s="659">
        <v>0</v>
      </c>
      <c r="U170" s="658">
        <v>0</v>
      </c>
      <c r="V170" s="658">
        <v>0</v>
      </c>
      <c r="W170" s="658">
        <v>0</v>
      </c>
      <c r="X170" s="658">
        <v>0</v>
      </c>
      <c r="Y170" s="660">
        <v>0</v>
      </c>
      <c r="Z170" s="657">
        <v>0</v>
      </c>
      <c r="AA170" s="658">
        <v>0</v>
      </c>
      <c r="AB170" s="658">
        <v>0</v>
      </c>
      <c r="AC170" s="658">
        <v>0</v>
      </c>
      <c r="AD170" s="658">
        <v>0</v>
      </c>
      <c r="AE170" s="658">
        <v>0</v>
      </c>
      <c r="AF170" s="658">
        <v>0</v>
      </c>
      <c r="AG170" s="658">
        <v>0</v>
      </c>
      <c r="AH170" s="658">
        <v>0</v>
      </c>
      <c r="AI170" s="658">
        <v>0</v>
      </c>
      <c r="AJ170" s="658">
        <v>1050.2945714285715</v>
      </c>
      <c r="AK170" s="661">
        <v>0</v>
      </c>
      <c r="AL170" s="661">
        <v>0</v>
      </c>
      <c r="AM170" s="662">
        <v>0</v>
      </c>
      <c r="AN170" s="663">
        <v>36760.31</v>
      </c>
      <c r="AO170" s="658">
        <v>36760.31</v>
      </c>
      <c r="AP170" s="658">
        <v>0</v>
      </c>
      <c r="AQ170" s="658">
        <v>0</v>
      </c>
      <c r="AR170" s="658">
        <v>0</v>
      </c>
      <c r="AS170" s="658">
        <v>0</v>
      </c>
      <c r="AT170" s="659">
        <v>0</v>
      </c>
      <c r="AU170" s="658">
        <v>0</v>
      </c>
      <c r="AV170" s="658">
        <v>0</v>
      </c>
      <c r="AW170" s="658">
        <v>0</v>
      </c>
      <c r="AX170" s="658">
        <v>0</v>
      </c>
      <c r="AY170" s="660">
        <v>0</v>
      </c>
      <c r="AZ170" s="644" t="s">
        <v>803</v>
      </c>
      <c r="BA170" s="664">
        <v>0</v>
      </c>
      <c r="BB170" s="665">
        <v>0</v>
      </c>
      <c r="BC170" s="665">
        <v>0</v>
      </c>
      <c r="BD170" s="665">
        <v>0</v>
      </c>
      <c r="BE170" s="665">
        <v>0</v>
      </c>
      <c r="BF170" s="665">
        <v>0</v>
      </c>
      <c r="BG170" s="665">
        <v>0</v>
      </c>
      <c r="BH170" s="665">
        <v>0</v>
      </c>
      <c r="BI170" s="665">
        <v>0</v>
      </c>
      <c r="BJ170" s="665">
        <v>0</v>
      </c>
      <c r="BK170" s="665">
        <v>0</v>
      </c>
      <c r="BL170" s="665">
        <v>0</v>
      </c>
      <c r="BM170" s="665">
        <v>0</v>
      </c>
      <c r="BN170" s="665">
        <v>0</v>
      </c>
      <c r="BO170" s="665">
        <v>0</v>
      </c>
      <c r="BP170" s="665">
        <v>0</v>
      </c>
      <c r="BQ170" s="665">
        <v>0</v>
      </c>
      <c r="BR170" s="665">
        <v>0</v>
      </c>
      <c r="BS170" s="666">
        <v>0</v>
      </c>
      <c r="BT170" s="667">
        <v>0</v>
      </c>
      <c r="BU170" s="649">
        <f t="shared" si="4"/>
        <v>0</v>
      </c>
    </row>
    <row r="171" spans="2:73" x14ac:dyDescent="0.2">
      <c r="B171" s="629">
        <v>161</v>
      </c>
      <c r="C171" s="630" t="s">
        <v>1855</v>
      </c>
      <c r="D171" s="630" t="s">
        <v>803</v>
      </c>
      <c r="E171" s="630" t="s">
        <v>1632</v>
      </c>
      <c r="F171" s="651">
        <v>12100077</v>
      </c>
      <c r="G171" s="652">
        <v>42278</v>
      </c>
      <c r="H171" s="652" t="s">
        <v>535</v>
      </c>
      <c r="I171" s="652" t="s">
        <v>535</v>
      </c>
      <c r="J171" s="653">
        <v>35</v>
      </c>
      <c r="K171" s="654" t="s">
        <v>535</v>
      </c>
      <c r="L171" s="655" t="s">
        <v>535</v>
      </c>
      <c r="M171" s="656">
        <v>0</v>
      </c>
      <c r="N171" s="657">
        <v>31159.69</v>
      </c>
      <c r="O171" s="658">
        <v>31159.69</v>
      </c>
      <c r="P171" s="658">
        <v>0</v>
      </c>
      <c r="Q171" s="658">
        <v>0</v>
      </c>
      <c r="R171" s="658">
        <v>0</v>
      </c>
      <c r="S171" s="658">
        <v>0</v>
      </c>
      <c r="T171" s="659">
        <v>0</v>
      </c>
      <c r="U171" s="658">
        <v>0</v>
      </c>
      <c r="V171" s="658">
        <v>0</v>
      </c>
      <c r="W171" s="658">
        <v>0</v>
      </c>
      <c r="X171" s="658">
        <v>0</v>
      </c>
      <c r="Y171" s="660">
        <v>0</v>
      </c>
      <c r="Z171" s="657">
        <v>0</v>
      </c>
      <c r="AA171" s="658">
        <v>0</v>
      </c>
      <c r="AB171" s="658">
        <v>0</v>
      </c>
      <c r="AC171" s="658">
        <v>0</v>
      </c>
      <c r="AD171" s="658">
        <v>0</v>
      </c>
      <c r="AE171" s="658">
        <v>0</v>
      </c>
      <c r="AF171" s="658">
        <v>0</v>
      </c>
      <c r="AG171" s="658">
        <v>0</v>
      </c>
      <c r="AH171" s="658">
        <v>0</v>
      </c>
      <c r="AI171" s="658">
        <v>0</v>
      </c>
      <c r="AJ171" s="658">
        <v>890.27685714285712</v>
      </c>
      <c r="AK171" s="661">
        <v>0</v>
      </c>
      <c r="AL171" s="661">
        <v>0</v>
      </c>
      <c r="AM171" s="662">
        <v>0</v>
      </c>
      <c r="AN171" s="663">
        <v>31159.69</v>
      </c>
      <c r="AO171" s="658">
        <v>31159.69</v>
      </c>
      <c r="AP171" s="658">
        <v>0</v>
      </c>
      <c r="AQ171" s="658">
        <v>0</v>
      </c>
      <c r="AR171" s="658">
        <v>0</v>
      </c>
      <c r="AS171" s="658">
        <v>0</v>
      </c>
      <c r="AT171" s="659">
        <v>0</v>
      </c>
      <c r="AU171" s="658">
        <v>0</v>
      </c>
      <c r="AV171" s="658">
        <v>0</v>
      </c>
      <c r="AW171" s="658">
        <v>0</v>
      </c>
      <c r="AX171" s="658">
        <v>0</v>
      </c>
      <c r="AY171" s="660">
        <v>0</v>
      </c>
      <c r="AZ171" s="644" t="s">
        <v>803</v>
      </c>
      <c r="BA171" s="664">
        <v>0</v>
      </c>
      <c r="BB171" s="665">
        <v>0</v>
      </c>
      <c r="BC171" s="665">
        <v>0</v>
      </c>
      <c r="BD171" s="665">
        <v>0</v>
      </c>
      <c r="BE171" s="665">
        <v>0</v>
      </c>
      <c r="BF171" s="665">
        <v>0</v>
      </c>
      <c r="BG171" s="665">
        <v>0</v>
      </c>
      <c r="BH171" s="665">
        <v>0</v>
      </c>
      <c r="BI171" s="665">
        <v>0</v>
      </c>
      <c r="BJ171" s="665">
        <v>0</v>
      </c>
      <c r="BK171" s="665">
        <v>0</v>
      </c>
      <c r="BL171" s="665">
        <v>0</v>
      </c>
      <c r="BM171" s="665">
        <v>0</v>
      </c>
      <c r="BN171" s="665">
        <v>0</v>
      </c>
      <c r="BO171" s="665">
        <v>0</v>
      </c>
      <c r="BP171" s="665">
        <v>0</v>
      </c>
      <c r="BQ171" s="665">
        <v>0</v>
      </c>
      <c r="BR171" s="665">
        <v>0</v>
      </c>
      <c r="BS171" s="666">
        <v>0</v>
      </c>
      <c r="BT171" s="667">
        <v>0</v>
      </c>
      <c r="BU171" s="649">
        <f t="shared" si="4"/>
        <v>0</v>
      </c>
    </row>
    <row r="172" spans="2:73" x14ac:dyDescent="0.2">
      <c r="B172" s="650">
        <v>162</v>
      </c>
      <c r="C172" s="630" t="s">
        <v>1856</v>
      </c>
      <c r="D172" s="630" t="s">
        <v>803</v>
      </c>
      <c r="E172" s="630" t="s">
        <v>1632</v>
      </c>
      <c r="F172" s="651">
        <v>12100078</v>
      </c>
      <c r="G172" s="652">
        <v>42278</v>
      </c>
      <c r="H172" s="652" t="s">
        <v>535</v>
      </c>
      <c r="I172" s="652" t="s">
        <v>535</v>
      </c>
      <c r="J172" s="653">
        <v>35</v>
      </c>
      <c r="K172" s="654" t="s">
        <v>535</v>
      </c>
      <c r="L172" s="655" t="s">
        <v>535</v>
      </c>
      <c r="M172" s="656">
        <v>0</v>
      </c>
      <c r="N172" s="657">
        <v>37828.699999999997</v>
      </c>
      <c r="O172" s="658">
        <v>37828.699999999997</v>
      </c>
      <c r="P172" s="658">
        <v>0</v>
      </c>
      <c r="Q172" s="658">
        <v>0</v>
      </c>
      <c r="R172" s="658">
        <v>0</v>
      </c>
      <c r="S172" s="658">
        <v>0</v>
      </c>
      <c r="T172" s="659">
        <v>0</v>
      </c>
      <c r="U172" s="658">
        <v>0</v>
      </c>
      <c r="V172" s="658">
        <v>0</v>
      </c>
      <c r="W172" s="658">
        <v>0</v>
      </c>
      <c r="X172" s="658">
        <v>0</v>
      </c>
      <c r="Y172" s="660">
        <v>0</v>
      </c>
      <c r="Z172" s="657">
        <v>0</v>
      </c>
      <c r="AA172" s="658">
        <v>0</v>
      </c>
      <c r="AB172" s="658">
        <v>0</v>
      </c>
      <c r="AC172" s="658">
        <v>0</v>
      </c>
      <c r="AD172" s="658">
        <v>0</v>
      </c>
      <c r="AE172" s="658">
        <v>0</v>
      </c>
      <c r="AF172" s="658">
        <v>0</v>
      </c>
      <c r="AG172" s="658">
        <v>0</v>
      </c>
      <c r="AH172" s="658">
        <v>0</v>
      </c>
      <c r="AI172" s="658">
        <v>0</v>
      </c>
      <c r="AJ172" s="658">
        <v>1080.82</v>
      </c>
      <c r="AK172" s="661">
        <v>0</v>
      </c>
      <c r="AL172" s="661">
        <v>0</v>
      </c>
      <c r="AM172" s="662">
        <v>0</v>
      </c>
      <c r="AN172" s="663">
        <v>37828.699999999997</v>
      </c>
      <c r="AO172" s="658">
        <v>37828.699999999997</v>
      </c>
      <c r="AP172" s="658">
        <v>0</v>
      </c>
      <c r="AQ172" s="658">
        <v>0</v>
      </c>
      <c r="AR172" s="658">
        <v>0</v>
      </c>
      <c r="AS172" s="658">
        <v>0</v>
      </c>
      <c r="AT172" s="659">
        <v>0</v>
      </c>
      <c r="AU172" s="658">
        <v>0</v>
      </c>
      <c r="AV172" s="658">
        <v>0</v>
      </c>
      <c r="AW172" s="658">
        <v>0</v>
      </c>
      <c r="AX172" s="658">
        <v>0</v>
      </c>
      <c r="AY172" s="660">
        <v>0</v>
      </c>
      <c r="AZ172" s="644" t="s">
        <v>803</v>
      </c>
      <c r="BA172" s="664">
        <v>0</v>
      </c>
      <c r="BB172" s="665">
        <v>0</v>
      </c>
      <c r="BC172" s="665">
        <v>0</v>
      </c>
      <c r="BD172" s="665">
        <v>0</v>
      </c>
      <c r="BE172" s="665">
        <v>0</v>
      </c>
      <c r="BF172" s="665">
        <v>0</v>
      </c>
      <c r="BG172" s="665">
        <v>0</v>
      </c>
      <c r="BH172" s="665">
        <v>0</v>
      </c>
      <c r="BI172" s="665">
        <v>0</v>
      </c>
      <c r="BJ172" s="665">
        <v>0</v>
      </c>
      <c r="BK172" s="665">
        <v>0</v>
      </c>
      <c r="BL172" s="665">
        <v>0</v>
      </c>
      <c r="BM172" s="665">
        <v>0</v>
      </c>
      <c r="BN172" s="665">
        <v>0</v>
      </c>
      <c r="BO172" s="665">
        <v>0</v>
      </c>
      <c r="BP172" s="665">
        <v>0</v>
      </c>
      <c r="BQ172" s="665">
        <v>0</v>
      </c>
      <c r="BR172" s="665">
        <v>0</v>
      </c>
      <c r="BS172" s="666">
        <v>0</v>
      </c>
      <c r="BT172" s="667">
        <v>0</v>
      </c>
      <c r="BU172" s="649">
        <f t="shared" si="4"/>
        <v>0</v>
      </c>
    </row>
    <row r="173" spans="2:73" x14ac:dyDescent="0.2">
      <c r="B173" s="629">
        <v>163</v>
      </c>
      <c r="C173" s="630" t="s">
        <v>1857</v>
      </c>
      <c r="D173" s="630" t="s">
        <v>792</v>
      </c>
      <c r="E173" s="630" t="s">
        <v>1632</v>
      </c>
      <c r="F173" s="651">
        <v>12100079</v>
      </c>
      <c r="G173" s="652">
        <v>42464</v>
      </c>
      <c r="H173" s="652" t="s">
        <v>535</v>
      </c>
      <c r="I173" s="652" t="s">
        <v>535</v>
      </c>
      <c r="J173" s="653">
        <v>30</v>
      </c>
      <c r="K173" s="654" t="s">
        <v>535</v>
      </c>
      <c r="L173" s="655" t="s">
        <v>535</v>
      </c>
      <c r="M173" s="656" t="s">
        <v>1694</v>
      </c>
      <c r="N173" s="657">
        <v>9030</v>
      </c>
      <c r="O173" s="658">
        <v>0</v>
      </c>
      <c r="P173" s="658">
        <v>0</v>
      </c>
      <c r="Q173" s="658">
        <v>0</v>
      </c>
      <c r="R173" s="658">
        <v>9030</v>
      </c>
      <c r="S173" s="658">
        <v>0</v>
      </c>
      <c r="T173" s="659">
        <v>0</v>
      </c>
      <c r="U173" s="658">
        <v>0</v>
      </c>
      <c r="V173" s="658">
        <v>0</v>
      </c>
      <c r="W173" s="658">
        <v>0</v>
      </c>
      <c r="X173" s="658">
        <v>0</v>
      </c>
      <c r="Y173" s="660">
        <v>0</v>
      </c>
      <c r="Z173" s="657">
        <v>0</v>
      </c>
      <c r="AA173" s="658">
        <v>0</v>
      </c>
      <c r="AB173" s="658">
        <v>0</v>
      </c>
      <c r="AC173" s="658">
        <v>0</v>
      </c>
      <c r="AD173" s="658">
        <v>0</v>
      </c>
      <c r="AE173" s="658">
        <v>0</v>
      </c>
      <c r="AF173" s="658">
        <v>0</v>
      </c>
      <c r="AG173" s="658">
        <v>0</v>
      </c>
      <c r="AH173" s="658">
        <v>0</v>
      </c>
      <c r="AI173" s="658">
        <v>0</v>
      </c>
      <c r="AJ173" s="658">
        <v>301</v>
      </c>
      <c r="AK173" s="661">
        <v>0</v>
      </c>
      <c r="AL173" s="661">
        <v>0</v>
      </c>
      <c r="AM173" s="662">
        <v>0</v>
      </c>
      <c r="AN173" s="663">
        <v>9030</v>
      </c>
      <c r="AO173" s="658">
        <v>0</v>
      </c>
      <c r="AP173" s="658">
        <v>0</v>
      </c>
      <c r="AQ173" s="658">
        <v>0</v>
      </c>
      <c r="AR173" s="658">
        <v>9030</v>
      </c>
      <c r="AS173" s="658">
        <v>0</v>
      </c>
      <c r="AT173" s="659">
        <v>0</v>
      </c>
      <c r="AU173" s="658">
        <v>0</v>
      </c>
      <c r="AV173" s="658">
        <v>0</v>
      </c>
      <c r="AW173" s="658">
        <v>0</v>
      </c>
      <c r="AX173" s="658">
        <v>0</v>
      </c>
      <c r="AY173" s="660">
        <v>0</v>
      </c>
      <c r="AZ173" s="644" t="s">
        <v>792</v>
      </c>
      <c r="BA173" s="664">
        <v>0</v>
      </c>
      <c r="BB173" s="665">
        <v>0</v>
      </c>
      <c r="BC173" s="665">
        <v>0</v>
      </c>
      <c r="BD173" s="665">
        <v>0</v>
      </c>
      <c r="BE173" s="665">
        <v>0</v>
      </c>
      <c r="BF173" s="665">
        <v>0</v>
      </c>
      <c r="BG173" s="665">
        <v>0</v>
      </c>
      <c r="BH173" s="665">
        <v>0</v>
      </c>
      <c r="BI173" s="665">
        <v>0</v>
      </c>
      <c r="BJ173" s="665">
        <v>0</v>
      </c>
      <c r="BK173" s="665">
        <v>0</v>
      </c>
      <c r="BL173" s="665">
        <v>0</v>
      </c>
      <c r="BM173" s="665">
        <v>0</v>
      </c>
      <c r="BN173" s="665">
        <v>0</v>
      </c>
      <c r="BO173" s="665">
        <v>0</v>
      </c>
      <c r="BP173" s="665">
        <v>0</v>
      </c>
      <c r="BQ173" s="665">
        <v>0</v>
      </c>
      <c r="BR173" s="665">
        <v>0</v>
      </c>
      <c r="BS173" s="666">
        <v>0</v>
      </c>
      <c r="BT173" s="667">
        <v>0</v>
      </c>
      <c r="BU173" s="649">
        <f t="shared" si="4"/>
        <v>0</v>
      </c>
    </row>
    <row r="174" spans="2:73" x14ac:dyDescent="0.2">
      <c r="B174" s="650">
        <v>164</v>
      </c>
      <c r="C174" s="630" t="s">
        <v>1858</v>
      </c>
      <c r="D174" s="630" t="s">
        <v>788</v>
      </c>
      <c r="E174" s="630" t="s">
        <v>1632</v>
      </c>
      <c r="F174" s="651">
        <v>12100080</v>
      </c>
      <c r="G174" s="652">
        <v>42464</v>
      </c>
      <c r="H174" s="652" t="s">
        <v>535</v>
      </c>
      <c r="I174" s="652" t="s">
        <v>535</v>
      </c>
      <c r="J174" s="653">
        <v>30</v>
      </c>
      <c r="K174" s="654" t="s">
        <v>535</v>
      </c>
      <c r="L174" s="655" t="s">
        <v>535</v>
      </c>
      <c r="M174" s="656">
        <v>0</v>
      </c>
      <c r="N174" s="657">
        <v>1170</v>
      </c>
      <c r="O174" s="658">
        <v>0</v>
      </c>
      <c r="P174" s="658">
        <v>0</v>
      </c>
      <c r="Q174" s="658">
        <v>0</v>
      </c>
      <c r="R174" s="658">
        <v>1170</v>
      </c>
      <c r="S174" s="658">
        <v>0</v>
      </c>
      <c r="T174" s="659">
        <v>0</v>
      </c>
      <c r="U174" s="658">
        <v>0</v>
      </c>
      <c r="V174" s="658">
        <v>0</v>
      </c>
      <c r="W174" s="658">
        <v>0</v>
      </c>
      <c r="X174" s="658">
        <v>0</v>
      </c>
      <c r="Y174" s="660">
        <v>0</v>
      </c>
      <c r="Z174" s="657">
        <v>0</v>
      </c>
      <c r="AA174" s="658">
        <v>0</v>
      </c>
      <c r="AB174" s="658">
        <v>0</v>
      </c>
      <c r="AC174" s="658">
        <v>0</v>
      </c>
      <c r="AD174" s="658">
        <v>0</v>
      </c>
      <c r="AE174" s="658">
        <v>0</v>
      </c>
      <c r="AF174" s="658">
        <v>0</v>
      </c>
      <c r="AG174" s="658">
        <v>0</v>
      </c>
      <c r="AH174" s="658">
        <v>0</v>
      </c>
      <c r="AI174" s="658">
        <v>0</v>
      </c>
      <c r="AJ174" s="658">
        <v>39</v>
      </c>
      <c r="AK174" s="661">
        <v>0</v>
      </c>
      <c r="AL174" s="661">
        <v>0</v>
      </c>
      <c r="AM174" s="662">
        <v>0</v>
      </c>
      <c r="AN174" s="663">
        <v>1170</v>
      </c>
      <c r="AO174" s="658">
        <v>0</v>
      </c>
      <c r="AP174" s="658">
        <v>0</v>
      </c>
      <c r="AQ174" s="658">
        <v>0</v>
      </c>
      <c r="AR174" s="658">
        <v>1170</v>
      </c>
      <c r="AS174" s="658">
        <v>0</v>
      </c>
      <c r="AT174" s="659">
        <v>0</v>
      </c>
      <c r="AU174" s="658">
        <v>0</v>
      </c>
      <c r="AV174" s="658">
        <v>0</v>
      </c>
      <c r="AW174" s="658">
        <v>0</v>
      </c>
      <c r="AX174" s="658">
        <v>0</v>
      </c>
      <c r="AY174" s="660">
        <v>0</v>
      </c>
      <c r="AZ174" s="644" t="s">
        <v>788</v>
      </c>
      <c r="BA174" s="664">
        <v>0</v>
      </c>
      <c r="BB174" s="665">
        <v>0</v>
      </c>
      <c r="BC174" s="665">
        <v>0</v>
      </c>
      <c r="BD174" s="665">
        <v>0</v>
      </c>
      <c r="BE174" s="665">
        <v>0</v>
      </c>
      <c r="BF174" s="665">
        <v>0</v>
      </c>
      <c r="BG174" s="665">
        <v>0</v>
      </c>
      <c r="BH174" s="665">
        <v>0</v>
      </c>
      <c r="BI174" s="665">
        <v>0</v>
      </c>
      <c r="BJ174" s="665">
        <v>0</v>
      </c>
      <c r="BK174" s="665">
        <v>0</v>
      </c>
      <c r="BL174" s="665">
        <v>0</v>
      </c>
      <c r="BM174" s="665">
        <v>0</v>
      </c>
      <c r="BN174" s="665">
        <v>0</v>
      </c>
      <c r="BO174" s="665">
        <v>0</v>
      </c>
      <c r="BP174" s="665">
        <v>0</v>
      </c>
      <c r="BQ174" s="665">
        <v>0</v>
      </c>
      <c r="BR174" s="665">
        <v>0</v>
      </c>
      <c r="BS174" s="666">
        <v>0</v>
      </c>
      <c r="BT174" s="667">
        <v>0</v>
      </c>
      <c r="BU174" s="649">
        <f t="shared" si="4"/>
        <v>0</v>
      </c>
    </row>
    <row r="175" spans="2:73" x14ac:dyDescent="0.2">
      <c r="B175" s="629">
        <v>165</v>
      </c>
      <c r="C175" s="630" t="s">
        <v>1859</v>
      </c>
      <c r="D175" s="630" t="s">
        <v>806</v>
      </c>
      <c r="E175" s="630" t="s">
        <v>1803</v>
      </c>
      <c r="F175" s="651" t="s">
        <v>1860</v>
      </c>
      <c r="G175" s="652">
        <v>41152</v>
      </c>
      <c r="H175" s="652" t="s">
        <v>535</v>
      </c>
      <c r="I175" s="652" t="s">
        <v>535</v>
      </c>
      <c r="J175" s="653">
        <v>5</v>
      </c>
      <c r="K175" s="654" t="s">
        <v>535</v>
      </c>
      <c r="L175" s="655" t="s">
        <v>535</v>
      </c>
      <c r="M175" s="656">
        <v>0</v>
      </c>
      <c r="N175" s="657">
        <v>13008.36</v>
      </c>
      <c r="O175" s="658">
        <v>0</v>
      </c>
      <c r="P175" s="658">
        <v>0</v>
      </c>
      <c r="Q175" s="658">
        <v>0</v>
      </c>
      <c r="R175" s="658">
        <v>0</v>
      </c>
      <c r="S175" s="658">
        <v>0</v>
      </c>
      <c r="T175" s="659">
        <v>13008.36</v>
      </c>
      <c r="U175" s="658">
        <v>0</v>
      </c>
      <c r="V175" s="658">
        <v>0</v>
      </c>
      <c r="W175" s="658">
        <v>13008.36</v>
      </c>
      <c r="X175" s="658">
        <v>13008.36</v>
      </c>
      <c r="Y175" s="660">
        <v>0</v>
      </c>
      <c r="Z175" s="657">
        <v>0</v>
      </c>
      <c r="AA175" s="658">
        <v>0</v>
      </c>
      <c r="AB175" s="658">
        <v>0</v>
      </c>
      <c r="AC175" s="658">
        <v>0</v>
      </c>
      <c r="AD175" s="658">
        <v>0</v>
      </c>
      <c r="AE175" s="658">
        <v>0</v>
      </c>
      <c r="AF175" s="658">
        <v>0</v>
      </c>
      <c r="AG175" s="658">
        <v>0</v>
      </c>
      <c r="AH175" s="658">
        <v>0</v>
      </c>
      <c r="AI175" s="658">
        <v>0</v>
      </c>
      <c r="AJ175" s="658">
        <v>0</v>
      </c>
      <c r="AK175" s="661">
        <v>0</v>
      </c>
      <c r="AL175" s="661">
        <v>0</v>
      </c>
      <c r="AM175" s="662">
        <v>0</v>
      </c>
      <c r="AN175" s="663">
        <v>13008.36</v>
      </c>
      <c r="AO175" s="658">
        <v>0</v>
      </c>
      <c r="AP175" s="658">
        <v>0</v>
      </c>
      <c r="AQ175" s="658">
        <v>0</v>
      </c>
      <c r="AR175" s="658">
        <v>0</v>
      </c>
      <c r="AS175" s="658">
        <v>0</v>
      </c>
      <c r="AT175" s="659">
        <v>13008.36</v>
      </c>
      <c r="AU175" s="658">
        <v>0</v>
      </c>
      <c r="AV175" s="658">
        <v>0</v>
      </c>
      <c r="AW175" s="658">
        <v>13008.36</v>
      </c>
      <c r="AX175" s="658">
        <v>13008.36</v>
      </c>
      <c r="AY175" s="660">
        <v>0</v>
      </c>
      <c r="AZ175" s="644" t="s">
        <v>806</v>
      </c>
      <c r="BA175" s="664">
        <v>0</v>
      </c>
      <c r="BB175" s="665">
        <v>0</v>
      </c>
      <c r="BC175" s="665">
        <v>0</v>
      </c>
      <c r="BD175" s="665">
        <v>0</v>
      </c>
      <c r="BE175" s="665">
        <v>0</v>
      </c>
      <c r="BF175" s="665">
        <v>0</v>
      </c>
      <c r="BG175" s="665">
        <v>0</v>
      </c>
      <c r="BH175" s="665">
        <v>0</v>
      </c>
      <c r="BI175" s="665">
        <v>0</v>
      </c>
      <c r="BJ175" s="665">
        <v>0</v>
      </c>
      <c r="BK175" s="665">
        <v>0</v>
      </c>
      <c r="BL175" s="665">
        <v>0</v>
      </c>
      <c r="BM175" s="665">
        <v>0</v>
      </c>
      <c r="BN175" s="665">
        <v>0</v>
      </c>
      <c r="BO175" s="665">
        <v>0</v>
      </c>
      <c r="BP175" s="665">
        <v>0</v>
      </c>
      <c r="BQ175" s="665">
        <v>0</v>
      </c>
      <c r="BR175" s="665">
        <v>0</v>
      </c>
      <c r="BS175" s="666">
        <v>0</v>
      </c>
      <c r="BT175" s="667">
        <v>0</v>
      </c>
      <c r="BU175" s="649">
        <f t="shared" si="4"/>
        <v>0</v>
      </c>
    </row>
    <row r="176" spans="2:73" x14ac:dyDescent="0.2">
      <c r="B176" s="650">
        <v>166</v>
      </c>
      <c r="C176" s="630" t="s">
        <v>1861</v>
      </c>
      <c r="D176" s="630" t="s">
        <v>1625</v>
      </c>
      <c r="E176" s="630" t="s">
        <v>1803</v>
      </c>
      <c r="F176" s="651" t="s">
        <v>1862</v>
      </c>
      <c r="G176" s="652">
        <v>41152</v>
      </c>
      <c r="H176" s="652" t="s">
        <v>535</v>
      </c>
      <c r="I176" s="652" t="s">
        <v>535</v>
      </c>
      <c r="J176" s="653">
        <v>9</v>
      </c>
      <c r="K176" s="654" t="b">
        <v>1</v>
      </c>
      <c r="L176" s="655" t="s">
        <v>535</v>
      </c>
      <c r="M176" s="656">
        <v>0</v>
      </c>
      <c r="N176" s="657">
        <v>2138.5500000000002</v>
      </c>
      <c r="O176" s="658">
        <v>0</v>
      </c>
      <c r="P176" s="658">
        <v>0</v>
      </c>
      <c r="Q176" s="658">
        <v>0</v>
      </c>
      <c r="R176" s="658">
        <v>0</v>
      </c>
      <c r="S176" s="658">
        <v>0</v>
      </c>
      <c r="T176" s="659">
        <v>2138.5500000000002</v>
      </c>
      <c r="U176" s="658">
        <v>0</v>
      </c>
      <c r="V176" s="658">
        <v>0</v>
      </c>
      <c r="W176" s="658">
        <v>2138.5500000000002</v>
      </c>
      <c r="X176" s="658">
        <v>2138.5500000000002</v>
      </c>
      <c r="Y176" s="660">
        <v>0</v>
      </c>
      <c r="Z176" s="657">
        <v>0</v>
      </c>
      <c r="AA176" s="658">
        <v>0</v>
      </c>
      <c r="AB176" s="658">
        <v>0</v>
      </c>
      <c r="AC176" s="658">
        <v>0</v>
      </c>
      <c r="AD176" s="658">
        <v>0</v>
      </c>
      <c r="AE176" s="658">
        <v>0</v>
      </c>
      <c r="AF176" s="658">
        <v>0</v>
      </c>
      <c r="AG176" s="658">
        <v>2138.5500000000002</v>
      </c>
      <c r="AH176" s="658">
        <v>0</v>
      </c>
      <c r="AI176" s="658">
        <v>0</v>
      </c>
      <c r="AJ176" s="658">
        <v>0</v>
      </c>
      <c r="AK176" s="661">
        <v>-2138.5500000000002</v>
      </c>
      <c r="AL176" s="661">
        <v>-2138.5500000000002</v>
      </c>
      <c r="AM176" s="662">
        <v>0</v>
      </c>
      <c r="AN176" s="663">
        <v>2138.5500000000002</v>
      </c>
      <c r="AO176" s="658">
        <v>0</v>
      </c>
      <c r="AP176" s="658">
        <v>0</v>
      </c>
      <c r="AQ176" s="658">
        <v>0</v>
      </c>
      <c r="AR176" s="658">
        <v>0</v>
      </c>
      <c r="AS176" s="658">
        <v>0</v>
      </c>
      <c r="AT176" s="659">
        <v>2138.5500000000002</v>
      </c>
      <c r="AU176" s="658">
        <v>2138.5500000000002</v>
      </c>
      <c r="AV176" s="658">
        <v>0</v>
      </c>
      <c r="AW176" s="658">
        <v>0</v>
      </c>
      <c r="AX176" s="658">
        <v>0</v>
      </c>
      <c r="AY176" s="660">
        <v>0</v>
      </c>
      <c r="AZ176" s="644" t="s">
        <v>1625</v>
      </c>
      <c r="BA176" s="664">
        <v>0</v>
      </c>
      <c r="BB176" s="665">
        <v>0</v>
      </c>
      <c r="BC176" s="665">
        <v>0</v>
      </c>
      <c r="BD176" s="665">
        <v>0</v>
      </c>
      <c r="BE176" s="665">
        <v>0</v>
      </c>
      <c r="BF176" s="665">
        <v>0</v>
      </c>
      <c r="BG176" s="665">
        <v>0</v>
      </c>
      <c r="BH176" s="665">
        <v>0</v>
      </c>
      <c r="BI176" s="665">
        <v>0</v>
      </c>
      <c r="BJ176" s="665">
        <v>0</v>
      </c>
      <c r="BK176" s="665">
        <v>0</v>
      </c>
      <c r="BL176" s="665">
        <v>0</v>
      </c>
      <c r="BM176" s="665">
        <v>0</v>
      </c>
      <c r="BN176" s="665">
        <v>0</v>
      </c>
      <c r="BO176" s="665">
        <v>0</v>
      </c>
      <c r="BP176" s="665">
        <v>0</v>
      </c>
      <c r="BQ176" s="665">
        <v>0</v>
      </c>
      <c r="BR176" s="665">
        <v>0</v>
      </c>
      <c r="BS176" s="666">
        <v>0</v>
      </c>
      <c r="BT176" s="667">
        <v>0</v>
      </c>
      <c r="BU176" s="649">
        <f t="shared" si="4"/>
        <v>0</v>
      </c>
    </row>
    <row r="177" spans="2:73" x14ac:dyDescent="0.2">
      <c r="B177" s="629">
        <v>167</v>
      </c>
      <c r="C177" s="630" t="s">
        <v>1863</v>
      </c>
      <c r="D177" s="630" t="s">
        <v>803</v>
      </c>
      <c r="E177" s="630" t="s">
        <v>1803</v>
      </c>
      <c r="F177" s="651">
        <v>12200034</v>
      </c>
      <c r="G177" s="652">
        <v>42499</v>
      </c>
      <c r="H177" s="652" t="s">
        <v>535</v>
      </c>
      <c r="I177" s="652" t="s">
        <v>535</v>
      </c>
      <c r="J177" s="653">
        <v>10</v>
      </c>
      <c r="K177" s="654" t="s">
        <v>535</v>
      </c>
      <c r="L177" s="655" t="s">
        <v>535</v>
      </c>
      <c r="M177" s="656" t="s">
        <v>1694</v>
      </c>
      <c r="N177" s="657">
        <v>460</v>
      </c>
      <c r="O177" s="658">
        <v>0</v>
      </c>
      <c r="P177" s="658">
        <v>0</v>
      </c>
      <c r="Q177" s="658">
        <v>0</v>
      </c>
      <c r="R177" s="658">
        <v>0</v>
      </c>
      <c r="S177" s="658">
        <v>0</v>
      </c>
      <c r="T177" s="659">
        <v>460</v>
      </c>
      <c r="U177" s="658">
        <v>0</v>
      </c>
      <c r="V177" s="658">
        <v>0</v>
      </c>
      <c r="W177" s="658">
        <v>460</v>
      </c>
      <c r="X177" s="658">
        <v>394.83333333333337</v>
      </c>
      <c r="Y177" s="660">
        <v>65.166666666666629</v>
      </c>
      <c r="Z177" s="657">
        <v>0</v>
      </c>
      <c r="AA177" s="658">
        <v>0</v>
      </c>
      <c r="AB177" s="658">
        <v>0</v>
      </c>
      <c r="AC177" s="658">
        <v>0</v>
      </c>
      <c r="AD177" s="658">
        <v>0</v>
      </c>
      <c r="AE177" s="658">
        <v>0</v>
      </c>
      <c r="AF177" s="658">
        <v>0</v>
      </c>
      <c r="AG177" s="658">
        <v>0</v>
      </c>
      <c r="AH177" s="658">
        <v>0</v>
      </c>
      <c r="AI177" s="658">
        <v>45.999999999999993</v>
      </c>
      <c r="AJ177" s="658">
        <v>0</v>
      </c>
      <c r="AK177" s="661">
        <v>0</v>
      </c>
      <c r="AL177" s="661">
        <v>45.999999999999943</v>
      </c>
      <c r="AM177" s="662">
        <v>-45.999999999999943</v>
      </c>
      <c r="AN177" s="663">
        <v>460</v>
      </c>
      <c r="AO177" s="658">
        <v>0</v>
      </c>
      <c r="AP177" s="658">
        <v>0</v>
      </c>
      <c r="AQ177" s="658">
        <v>0</v>
      </c>
      <c r="AR177" s="658">
        <v>0</v>
      </c>
      <c r="AS177" s="658">
        <v>0</v>
      </c>
      <c r="AT177" s="659">
        <v>460</v>
      </c>
      <c r="AU177" s="658">
        <v>0</v>
      </c>
      <c r="AV177" s="658">
        <v>0</v>
      </c>
      <c r="AW177" s="658">
        <v>460</v>
      </c>
      <c r="AX177" s="658">
        <v>440.83333333333331</v>
      </c>
      <c r="AY177" s="660">
        <v>19.166666666666686</v>
      </c>
      <c r="AZ177" s="644" t="s">
        <v>803</v>
      </c>
      <c r="BA177" s="664">
        <v>0</v>
      </c>
      <c r="BB177" s="665">
        <v>0</v>
      </c>
      <c r="BC177" s="665">
        <v>0</v>
      </c>
      <c r="BD177" s="665">
        <v>0</v>
      </c>
      <c r="BE177" s="665">
        <v>0</v>
      </c>
      <c r="BF177" s="665">
        <v>0</v>
      </c>
      <c r="BG177" s="665">
        <v>0</v>
      </c>
      <c r="BH177" s="665">
        <v>0</v>
      </c>
      <c r="BI177" s="665">
        <v>0</v>
      </c>
      <c r="BJ177" s="665">
        <v>0</v>
      </c>
      <c r="BK177" s="665">
        <v>0</v>
      </c>
      <c r="BL177" s="665">
        <v>0</v>
      </c>
      <c r="BM177" s="665">
        <v>0</v>
      </c>
      <c r="BN177" s="665">
        <v>0</v>
      </c>
      <c r="BO177" s="665">
        <v>0</v>
      </c>
      <c r="BP177" s="665">
        <v>19.166666666666686</v>
      </c>
      <c r="BQ177" s="665">
        <v>0</v>
      </c>
      <c r="BR177" s="665">
        <v>0</v>
      </c>
      <c r="BS177" s="666">
        <v>0</v>
      </c>
      <c r="BT177" s="667">
        <v>0</v>
      </c>
      <c r="BU177" s="649">
        <f t="shared" si="4"/>
        <v>0</v>
      </c>
    </row>
    <row r="178" spans="2:73" x14ac:dyDescent="0.2">
      <c r="B178" s="650">
        <v>168</v>
      </c>
      <c r="C178" s="630" t="s">
        <v>1864</v>
      </c>
      <c r="D178" s="630" t="s">
        <v>803</v>
      </c>
      <c r="E178" s="630" t="s">
        <v>1865</v>
      </c>
      <c r="F178" s="651">
        <v>12200035</v>
      </c>
      <c r="G178" s="652">
        <v>42719</v>
      </c>
      <c r="H178" s="652" t="s">
        <v>535</v>
      </c>
      <c r="I178" s="652" t="s">
        <v>535</v>
      </c>
      <c r="J178" s="653">
        <v>10</v>
      </c>
      <c r="K178" s="654" t="s">
        <v>535</v>
      </c>
      <c r="L178" s="655" t="s">
        <v>535</v>
      </c>
      <c r="M178" s="656">
        <v>0</v>
      </c>
      <c r="N178" s="657">
        <v>5057.8500000000004</v>
      </c>
      <c r="O178" s="658">
        <v>0</v>
      </c>
      <c r="P178" s="658">
        <v>0</v>
      </c>
      <c r="Q178" s="658">
        <v>0</v>
      </c>
      <c r="R178" s="658">
        <v>0</v>
      </c>
      <c r="S178" s="658">
        <v>0</v>
      </c>
      <c r="T178" s="659">
        <v>5057.8500000000004</v>
      </c>
      <c r="U178" s="658">
        <v>0</v>
      </c>
      <c r="V178" s="658">
        <v>0</v>
      </c>
      <c r="W178" s="658">
        <v>5057.8500000000004</v>
      </c>
      <c r="X178" s="658">
        <v>4046.28</v>
      </c>
      <c r="Y178" s="660">
        <v>1011.5700000000002</v>
      </c>
      <c r="Z178" s="657">
        <v>0</v>
      </c>
      <c r="AA178" s="658">
        <v>0</v>
      </c>
      <c r="AB178" s="658">
        <v>0</v>
      </c>
      <c r="AC178" s="658">
        <v>0</v>
      </c>
      <c r="AD178" s="658">
        <v>0</v>
      </c>
      <c r="AE178" s="658">
        <v>0</v>
      </c>
      <c r="AF178" s="658">
        <v>0</v>
      </c>
      <c r="AG178" s="658">
        <v>0</v>
      </c>
      <c r="AH178" s="658">
        <v>0</v>
      </c>
      <c r="AI178" s="658">
        <v>505.78500000000008</v>
      </c>
      <c r="AJ178" s="658">
        <v>0</v>
      </c>
      <c r="AK178" s="661">
        <v>0</v>
      </c>
      <c r="AL178" s="661">
        <v>505.78500000000031</v>
      </c>
      <c r="AM178" s="662">
        <v>-505.78500000000031</v>
      </c>
      <c r="AN178" s="663">
        <v>5057.8500000000004</v>
      </c>
      <c r="AO178" s="658">
        <v>0</v>
      </c>
      <c r="AP178" s="658">
        <v>0</v>
      </c>
      <c r="AQ178" s="658">
        <v>0</v>
      </c>
      <c r="AR178" s="658">
        <v>0</v>
      </c>
      <c r="AS178" s="658">
        <v>0</v>
      </c>
      <c r="AT178" s="659">
        <v>5057.8500000000004</v>
      </c>
      <c r="AU178" s="658">
        <v>0</v>
      </c>
      <c r="AV178" s="658">
        <v>0</v>
      </c>
      <c r="AW178" s="658">
        <v>5057.8500000000004</v>
      </c>
      <c r="AX178" s="658">
        <v>4552.0650000000005</v>
      </c>
      <c r="AY178" s="660">
        <v>505.78499999999985</v>
      </c>
      <c r="AZ178" s="644" t="s">
        <v>803</v>
      </c>
      <c r="BA178" s="664">
        <v>0</v>
      </c>
      <c r="BB178" s="665">
        <v>0</v>
      </c>
      <c r="BC178" s="665">
        <v>0</v>
      </c>
      <c r="BD178" s="665">
        <v>0</v>
      </c>
      <c r="BE178" s="665">
        <v>0</v>
      </c>
      <c r="BF178" s="665">
        <v>0</v>
      </c>
      <c r="BG178" s="665">
        <v>0</v>
      </c>
      <c r="BH178" s="665">
        <v>0</v>
      </c>
      <c r="BI178" s="665">
        <v>0</v>
      </c>
      <c r="BJ178" s="665">
        <v>0</v>
      </c>
      <c r="BK178" s="665">
        <v>0</v>
      </c>
      <c r="BL178" s="665">
        <v>0</v>
      </c>
      <c r="BM178" s="665">
        <v>0</v>
      </c>
      <c r="BN178" s="665">
        <v>0</v>
      </c>
      <c r="BO178" s="665">
        <v>0</v>
      </c>
      <c r="BP178" s="665">
        <v>505.78499999999985</v>
      </c>
      <c r="BQ178" s="665">
        <v>0</v>
      </c>
      <c r="BR178" s="665">
        <v>0</v>
      </c>
      <c r="BS178" s="666">
        <v>0</v>
      </c>
      <c r="BT178" s="667">
        <v>0</v>
      </c>
      <c r="BU178" s="649">
        <f t="shared" si="4"/>
        <v>0</v>
      </c>
    </row>
    <row r="179" spans="2:73" x14ac:dyDescent="0.2">
      <c r="B179" s="629">
        <v>169</v>
      </c>
      <c r="C179" s="630" t="s">
        <v>1866</v>
      </c>
      <c r="D179" s="630" t="s">
        <v>803</v>
      </c>
      <c r="E179" s="630" t="s">
        <v>1865</v>
      </c>
      <c r="F179" s="651">
        <v>12200036</v>
      </c>
      <c r="G179" s="652">
        <v>42754</v>
      </c>
      <c r="H179" s="652" t="s">
        <v>535</v>
      </c>
      <c r="I179" s="652" t="s">
        <v>535</v>
      </c>
      <c r="J179" s="653">
        <v>10</v>
      </c>
      <c r="K179" s="654" t="s">
        <v>535</v>
      </c>
      <c r="L179" s="655" t="s">
        <v>535</v>
      </c>
      <c r="M179" s="656">
        <v>0</v>
      </c>
      <c r="N179" s="657">
        <v>900</v>
      </c>
      <c r="O179" s="658">
        <v>0</v>
      </c>
      <c r="P179" s="658">
        <v>0</v>
      </c>
      <c r="Q179" s="658">
        <v>0</v>
      </c>
      <c r="R179" s="658">
        <v>0</v>
      </c>
      <c r="S179" s="658">
        <v>0</v>
      </c>
      <c r="T179" s="659">
        <v>900</v>
      </c>
      <c r="U179" s="658">
        <v>0</v>
      </c>
      <c r="V179" s="658">
        <v>0</v>
      </c>
      <c r="W179" s="658">
        <v>900</v>
      </c>
      <c r="X179" s="658">
        <v>712.5</v>
      </c>
      <c r="Y179" s="660">
        <v>187.5</v>
      </c>
      <c r="Z179" s="657">
        <v>0</v>
      </c>
      <c r="AA179" s="658">
        <v>0</v>
      </c>
      <c r="AB179" s="658">
        <v>0</v>
      </c>
      <c r="AC179" s="658">
        <v>0</v>
      </c>
      <c r="AD179" s="658">
        <v>0</v>
      </c>
      <c r="AE179" s="658">
        <v>0</v>
      </c>
      <c r="AF179" s="658">
        <v>0</v>
      </c>
      <c r="AG179" s="658">
        <v>0</v>
      </c>
      <c r="AH179" s="658">
        <v>0</v>
      </c>
      <c r="AI179" s="658">
        <v>90</v>
      </c>
      <c r="AJ179" s="658">
        <v>0</v>
      </c>
      <c r="AK179" s="661">
        <v>0</v>
      </c>
      <c r="AL179" s="661">
        <v>90</v>
      </c>
      <c r="AM179" s="662">
        <v>-90</v>
      </c>
      <c r="AN179" s="663">
        <v>900</v>
      </c>
      <c r="AO179" s="658">
        <v>0</v>
      </c>
      <c r="AP179" s="658">
        <v>0</v>
      </c>
      <c r="AQ179" s="658">
        <v>0</v>
      </c>
      <c r="AR179" s="658">
        <v>0</v>
      </c>
      <c r="AS179" s="658">
        <v>0</v>
      </c>
      <c r="AT179" s="659">
        <v>900</v>
      </c>
      <c r="AU179" s="658">
        <v>0</v>
      </c>
      <c r="AV179" s="658">
        <v>0</v>
      </c>
      <c r="AW179" s="658">
        <v>900</v>
      </c>
      <c r="AX179" s="658">
        <v>802.5</v>
      </c>
      <c r="AY179" s="660">
        <v>97.5</v>
      </c>
      <c r="AZ179" s="644" t="s">
        <v>803</v>
      </c>
      <c r="BA179" s="664">
        <v>0</v>
      </c>
      <c r="BB179" s="665">
        <v>0</v>
      </c>
      <c r="BC179" s="665">
        <v>0</v>
      </c>
      <c r="BD179" s="665">
        <v>0</v>
      </c>
      <c r="BE179" s="665">
        <v>0</v>
      </c>
      <c r="BF179" s="665">
        <v>0</v>
      </c>
      <c r="BG179" s="665">
        <v>0</v>
      </c>
      <c r="BH179" s="665">
        <v>0</v>
      </c>
      <c r="BI179" s="665">
        <v>0</v>
      </c>
      <c r="BJ179" s="665">
        <v>0</v>
      </c>
      <c r="BK179" s="665">
        <v>0</v>
      </c>
      <c r="BL179" s="665">
        <v>0</v>
      </c>
      <c r="BM179" s="665">
        <v>0</v>
      </c>
      <c r="BN179" s="665">
        <v>0</v>
      </c>
      <c r="BO179" s="665">
        <v>0</v>
      </c>
      <c r="BP179" s="665">
        <v>97.5</v>
      </c>
      <c r="BQ179" s="665">
        <v>0</v>
      </c>
      <c r="BR179" s="665">
        <v>0</v>
      </c>
      <c r="BS179" s="666">
        <v>0</v>
      </c>
      <c r="BT179" s="667">
        <v>0</v>
      </c>
      <c r="BU179" s="649">
        <f t="shared" si="4"/>
        <v>0</v>
      </c>
    </row>
    <row r="180" spans="2:73" x14ac:dyDescent="0.2">
      <c r="B180" s="650">
        <v>170</v>
      </c>
      <c r="C180" s="630" t="s">
        <v>1867</v>
      </c>
      <c r="D180" s="630" t="s">
        <v>788</v>
      </c>
      <c r="E180" s="630" t="s">
        <v>1790</v>
      </c>
      <c r="F180" s="651">
        <v>12200037</v>
      </c>
      <c r="G180" s="652">
        <v>42738</v>
      </c>
      <c r="H180" s="652" t="s">
        <v>535</v>
      </c>
      <c r="I180" s="652" t="s">
        <v>535</v>
      </c>
      <c r="J180" s="653">
        <v>16</v>
      </c>
      <c r="K180" s="654" t="s">
        <v>535</v>
      </c>
      <c r="L180" s="655" t="s">
        <v>535</v>
      </c>
      <c r="M180" s="656" t="s">
        <v>1794</v>
      </c>
      <c r="N180" s="657">
        <v>756.8</v>
      </c>
      <c r="O180" s="658">
        <v>756.8</v>
      </c>
      <c r="P180" s="658">
        <v>0</v>
      </c>
      <c r="Q180" s="658">
        <v>0</v>
      </c>
      <c r="R180" s="658">
        <v>0</v>
      </c>
      <c r="S180" s="658">
        <v>0</v>
      </c>
      <c r="T180" s="659">
        <v>0</v>
      </c>
      <c r="U180" s="658">
        <v>0</v>
      </c>
      <c r="V180" s="658">
        <v>0</v>
      </c>
      <c r="W180" s="658">
        <v>0</v>
      </c>
      <c r="X180" s="658">
        <v>0</v>
      </c>
      <c r="Y180" s="660">
        <v>0</v>
      </c>
      <c r="Z180" s="657">
        <v>0</v>
      </c>
      <c r="AA180" s="658">
        <v>0</v>
      </c>
      <c r="AB180" s="658">
        <v>0</v>
      </c>
      <c r="AC180" s="658">
        <v>0</v>
      </c>
      <c r="AD180" s="658">
        <v>0</v>
      </c>
      <c r="AE180" s="658">
        <v>0</v>
      </c>
      <c r="AF180" s="658">
        <v>0</v>
      </c>
      <c r="AG180" s="658">
        <v>0</v>
      </c>
      <c r="AH180" s="658">
        <v>0</v>
      </c>
      <c r="AI180" s="658">
        <v>0</v>
      </c>
      <c r="AJ180" s="658">
        <v>47.3</v>
      </c>
      <c r="AK180" s="661">
        <v>0</v>
      </c>
      <c r="AL180" s="661">
        <v>0</v>
      </c>
      <c r="AM180" s="662">
        <v>0</v>
      </c>
      <c r="AN180" s="663">
        <v>756.8</v>
      </c>
      <c r="AO180" s="658">
        <v>756.8</v>
      </c>
      <c r="AP180" s="658">
        <v>0</v>
      </c>
      <c r="AQ180" s="658">
        <v>0</v>
      </c>
      <c r="AR180" s="658">
        <v>0</v>
      </c>
      <c r="AS180" s="658">
        <v>0</v>
      </c>
      <c r="AT180" s="659">
        <v>0</v>
      </c>
      <c r="AU180" s="658">
        <v>0</v>
      </c>
      <c r="AV180" s="658">
        <v>0</v>
      </c>
      <c r="AW180" s="658">
        <v>0</v>
      </c>
      <c r="AX180" s="658">
        <v>0</v>
      </c>
      <c r="AY180" s="660">
        <v>0</v>
      </c>
      <c r="AZ180" s="644" t="s">
        <v>788</v>
      </c>
      <c r="BA180" s="664">
        <v>0</v>
      </c>
      <c r="BB180" s="665">
        <v>0</v>
      </c>
      <c r="BC180" s="665">
        <v>0</v>
      </c>
      <c r="BD180" s="665">
        <v>0</v>
      </c>
      <c r="BE180" s="665">
        <v>0</v>
      </c>
      <c r="BF180" s="665">
        <v>0</v>
      </c>
      <c r="BG180" s="665">
        <v>0</v>
      </c>
      <c r="BH180" s="665">
        <v>0</v>
      </c>
      <c r="BI180" s="665">
        <v>0</v>
      </c>
      <c r="BJ180" s="665">
        <v>0</v>
      </c>
      <c r="BK180" s="665">
        <v>0</v>
      </c>
      <c r="BL180" s="665">
        <v>0</v>
      </c>
      <c r="BM180" s="665">
        <v>0</v>
      </c>
      <c r="BN180" s="665">
        <v>0</v>
      </c>
      <c r="BO180" s="665">
        <v>0</v>
      </c>
      <c r="BP180" s="665">
        <v>0</v>
      </c>
      <c r="BQ180" s="665">
        <v>0</v>
      </c>
      <c r="BR180" s="665">
        <v>0</v>
      </c>
      <c r="BS180" s="666">
        <v>0</v>
      </c>
      <c r="BT180" s="667">
        <v>0</v>
      </c>
      <c r="BU180" s="649">
        <f t="shared" si="4"/>
        <v>0</v>
      </c>
    </row>
    <row r="181" spans="2:73" x14ac:dyDescent="0.2">
      <c r="B181" s="629">
        <v>171</v>
      </c>
      <c r="C181" s="630" t="s">
        <v>1868</v>
      </c>
      <c r="D181" s="630" t="s">
        <v>803</v>
      </c>
      <c r="E181" s="630" t="s">
        <v>1865</v>
      </c>
      <c r="F181" s="651">
        <v>12200038</v>
      </c>
      <c r="G181" s="652">
        <v>42767</v>
      </c>
      <c r="H181" s="652" t="s">
        <v>535</v>
      </c>
      <c r="I181" s="652" t="s">
        <v>535</v>
      </c>
      <c r="J181" s="653">
        <v>10</v>
      </c>
      <c r="K181" s="654" t="s">
        <v>535</v>
      </c>
      <c r="L181" s="655" t="s">
        <v>535</v>
      </c>
      <c r="M181" s="656">
        <v>0</v>
      </c>
      <c r="N181" s="657">
        <v>183.38</v>
      </c>
      <c r="O181" s="658">
        <v>0</v>
      </c>
      <c r="P181" s="658">
        <v>0</v>
      </c>
      <c r="Q181" s="658">
        <v>0</v>
      </c>
      <c r="R181" s="658">
        <v>0</v>
      </c>
      <c r="S181" s="658">
        <v>0</v>
      </c>
      <c r="T181" s="659">
        <v>183.38</v>
      </c>
      <c r="U181" s="658">
        <v>0</v>
      </c>
      <c r="V181" s="658">
        <v>0</v>
      </c>
      <c r="W181" s="658">
        <v>183.38</v>
      </c>
      <c r="X181" s="658">
        <v>145.17583333333334</v>
      </c>
      <c r="Y181" s="660">
        <v>38.204166666666652</v>
      </c>
      <c r="Z181" s="657">
        <v>0</v>
      </c>
      <c r="AA181" s="658">
        <v>0</v>
      </c>
      <c r="AB181" s="658">
        <v>0</v>
      </c>
      <c r="AC181" s="658">
        <v>0</v>
      </c>
      <c r="AD181" s="658">
        <v>0</v>
      </c>
      <c r="AE181" s="658">
        <v>0</v>
      </c>
      <c r="AF181" s="658">
        <v>0</v>
      </c>
      <c r="AG181" s="658">
        <v>0</v>
      </c>
      <c r="AH181" s="658">
        <v>0</v>
      </c>
      <c r="AI181" s="658">
        <v>18.338000000000001</v>
      </c>
      <c r="AJ181" s="658">
        <v>0</v>
      </c>
      <c r="AK181" s="661">
        <v>0</v>
      </c>
      <c r="AL181" s="661">
        <v>18.337999999999994</v>
      </c>
      <c r="AM181" s="662">
        <v>-18.337999999999994</v>
      </c>
      <c r="AN181" s="663">
        <v>183.38</v>
      </c>
      <c r="AO181" s="658">
        <v>0</v>
      </c>
      <c r="AP181" s="658">
        <v>0</v>
      </c>
      <c r="AQ181" s="658">
        <v>0</v>
      </c>
      <c r="AR181" s="658">
        <v>0</v>
      </c>
      <c r="AS181" s="658">
        <v>0</v>
      </c>
      <c r="AT181" s="659">
        <v>183.38</v>
      </c>
      <c r="AU181" s="658">
        <v>0</v>
      </c>
      <c r="AV181" s="658">
        <v>0</v>
      </c>
      <c r="AW181" s="658">
        <v>183.38</v>
      </c>
      <c r="AX181" s="658">
        <v>163.51383333333334</v>
      </c>
      <c r="AY181" s="660">
        <v>19.866166666666658</v>
      </c>
      <c r="AZ181" s="644" t="s">
        <v>803</v>
      </c>
      <c r="BA181" s="664">
        <v>0</v>
      </c>
      <c r="BB181" s="665">
        <v>0</v>
      </c>
      <c r="BC181" s="665">
        <v>0</v>
      </c>
      <c r="BD181" s="665">
        <v>0</v>
      </c>
      <c r="BE181" s="665">
        <v>0</v>
      </c>
      <c r="BF181" s="665">
        <v>0</v>
      </c>
      <c r="BG181" s="665">
        <v>0</v>
      </c>
      <c r="BH181" s="665">
        <v>0</v>
      </c>
      <c r="BI181" s="665">
        <v>0</v>
      </c>
      <c r="BJ181" s="665">
        <v>0</v>
      </c>
      <c r="BK181" s="665">
        <v>0</v>
      </c>
      <c r="BL181" s="665">
        <v>0</v>
      </c>
      <c r="BM181" s="665">
        <v>0</v>
      </c>
      <c r="BN181" s="665">
        <v>0</v>
      </c>
      <c r="BO181" s="665">
        <v>0</v>
      </c>
      <c r="BP181" s="665">
        <v>19.866166666666658</v>
      </c>
      <c r="BQ181" s="665">
        <v>0</v>
      </c>
      <c r="BR181" s="665">
        <v>0</v>
      </c>
      <c r="BS181" s="666">
        <v>0</v>
      </c>
      <c r="BT181" s="667">
        <v>0</v>
      </c>
      <c r="BU181" s="649">
        <f t="shared" si="4"/>
        <v>0</v>
      </c>
    </row>
    <row r="182" spans="2:73" x14ac:dyDescent="0.2">
      <c r="B182" s="650">
        <v>172</v>
      </c>
      <c r="C182" s="630" t="s">
        <v>1869</v>
      </c>
      <c r="D182" s="630" t="s">
        <v>803</v>
      </c>
      <c r="E182" s="630" t="s">
        <v>1790</v>
      </c>
      <c r="F182" s="651">
        <v>12200039</v>
      </c>
      <c r="G182" s="652">
        <v>42975</v>
      </c>
      <c r="H182" s="652" t="s">
        <v>535</v>
      </c>
      <c r="I182" s="652" t="s">
        <v>535</v>
      </c>
      <c r="J182" s="653">
        <v>16</v>
      </c>
      <c r="K182" s="654" t="s">
        <v>535</v>
      </c>
      <c r="L182" s="655" t="s">
        <v>535</v>
      </c>
      <c r="M182" s="656" t="s">
        <v>1794</v>
      </c>
      <c r="N182" s="657">
        <v>857.46</v>
      </c>
      <c r="O182" s="658">
        <v>857.46</v>
      </c>
      <c r="P182" s="658">
        <v>0</v>
      </c>
      <c r="Q182" s="658">
        <v>0</v>
      </c>
      <c r="R182" s="658">
        <v>0</v>
      </c>
      <c r="S182" s="658">
        <v>0</v>
      </c>
      <c r="T182" s="659">
        <v>0</v>
      </c>
      <c r="U182" s="658">
        <v>0</v>
      </c>
      <c r="V182" s="658">
        <v>0</v>
      </c>
      <c r="W182" s="658">
        <v>0</v>
      </c>
      <c r="X182" s="658">
        <v>0</v>
      </c>
      <c r="Y182" s="660">
        <v>0</v>
      </c>
      <c r="Z182" s="657">
        <v>0</v>
      </c>
      <c r="AA182" s="658">
        <v>0</v>
      </c>
      <c r="AB182" s="658">
        <v>0</v>
      </c>
      <c r="AC182" s="658">
        <v>0</v>
      </c>
      <c r="AD182" s="658">
        <v>0</v>
      </c>
      <c r="AE182" s="658">
        <v>0</v>
      </c>
      <c r="AF182" s="658">
        <v>0</v>
      </c>
      <c r="AG182" s="658">
        <v>0</v>
      </c>
      <c r="AH182" s="658">
        <v>0</v>
      </c>
      <c r="AI182" s="658">
        <v>0</v>
      </c>
      <c r="AJ182" s="658">
        <v>53.591250000000009</v>
      </c>
      <c r="AK182" s="661">
        <v>0</v>
      </c>
      <c r="AL182" s="661">
        <v>0</v>
      </c>
      <c r="AM182" s="662">
        <v>0</v>
      </c>
      <c r="AN182" s="663">
        <v>857.46</v>
      </c>
      <c r="AO182" s="658">
        <v>857.46</v>
      </c>
      <c r="AP182" s="658">
        <v>0</v>
      </c>
      <c r="AQ182" s="658">
        <v>0</v>
      </c>
      <c r="AR182" s="658">
        <v>0</v>
      </c>
      <c r="AS182" s="658">
        <v>0</v>
      </c>
      <c r="AT182" s="659">
        <v>0</v>
      </c>
      <c r="AU182" s="658">
        <v>0</v>
      </c>
      <c r="AV182" s="658">
        <v>0</v>
      </c>
      <c r="AW182" s="658">
        <v>0</v>
      </c>
      <c r="AX182" s="658">
        <v>0</v>
      </c>
      <c r="AY182" s="660">
        <v>0</v>
      </c>
      <c r="AZ182" s="644" t="s">
        <v>803</v>
      </c>
      <c r="BA182" s="664">
        <v>0</v>
      </c>
      <c r="BB182" s="665">
        <v>0</v>
      </c>
      <c r="BC182" s="665">
        <v>0</v>
      </c>
      <c r="BD182" s="665">
        <v>0</v>
      </c>
      <c r="BE182" s="665">
        <v>0</v>
      </c>
      <c r="BF182" s="665">
        <v>0</v>
      </c>
      <c r="BG182" s="665">
        <v>0</v>
      </c>
      <c r="BH182" s="665">
        <v>0</v>
      </c>
      <c r="BI182" s="665">
        <v>0</v>
      </c>
      <c r="BJ182" s="665">
        <v>0</v>
      </c>
      <c r="BK182" s="665">
        <v>0</v>
      </c>
      <c r="BL182" s="665">
        <v>0</v>
      </c>
      <c r="BM182" s="665">
        <v>0</v>
      </c>
      <c r="BN182" s="665">
        <v>0</v>
      </c>
      <c r="BO182" s="665">
        <v>0</v>
      </c>
      <c r="BP182" s="665">
        <v>0</v>
      </c>
      <c r="BQ182" s="665">
        <v>0</v>
      </c>
      <c r="BR182" s="665">
        <v>0</v>
      </c>
      <c r="BS182" s="666">
        <v>0</v>
      </c>
      <c r="BT182" s="667">
        <v>0</v>
      </c>
      <c r="BU182" s="649">
        <f t="shared" si="4"/>
        <v>0</v>
      </c>
    </row>
    <row r="183" spans="2:73" x14ac:dyDescent="0.2">
      <c r="B183" s="629">
        <v>173</v>
      </c>
      <c r="C183" s="630" t="s">
        <v>1870</v>
      </c>
      <c r="D183" s="630" t="s">
        <v>788</v>
      </c>
      <c r="E183" s="630" t="s">
        <v>1865</v>
      </c>
      <c r="F183" s="651">
        <v>12200040</v>
      </c>
      <c r="G183" s="652">
        <v>42991</v>
      </c>
      <c r="H183" s="652" t="s">
        <v>535</v>
      </c>
      <c r="I183" s="652" t="s">
        <v>535</v>
      </c>
      <c r="J183" s="653">
        <v>10</v>
      </c>
      <c r="K183" s="654" t="s">
        <v>535</v>
      </c>
      <c r="L183" s="655" t="s">
        <v>535</v>
      </c>
      <c r="M183" s="656" t="s">
        <v>1794</v>
      </c>
      <c r="N183" s="657">
        <v>1074.5</v>
      </c>
      <c r="O183" s="658">
        <v>1074.5</v>
      </c>
      <c r="P183" s="658">
        <v>0</v>
      </c>
      <c r="Q183" s="658">
        <v>0</v>
      </c>
      <c r="R183" s="658">
        <v>0</v>
      </c>
      <c r="S183" s="658">
        <v>0</v>
      </c>
      <c r="T183" s="659">
        <v>0</v>
      </c>
      <c r="U183" s="658">
        <v>0</v>
      </c>
      <c r="V183" s="658">
        <v>0</v>
      </c>
      <c r="W183" s="658">
        <v>0</v>
      </c>
      <c r="X183" s="658">
        <v>0</v>
      </c>
      <c r="Y183" s="660">
        <v>0</v>
      </c>
      <c r="Z183" s="657">
        <v>0</v>
      </c>
      <c r="AA183" s="658">
        <v>0</v>
      </c>
      <c r="AB183" s="658">
        <v>0</v>
      </c>
      <c r="AC183" s="658">
        <v>0</v>
      </c>
      <c r="AD183" s="658">
        <v>0</v>
      </c>
      <c r="AE183" s="658">
        <v>0</v>
      </c>
      <c r="AF183" s="658">
        <v>0</v>
      </c>
      <c r="AG183" s="658">
        <v>0</v>
      </c>
      <c r="AH183" s="658">
        <v>0</v>
      </c>
      <c r="AI183" s="658">
        <v>0</v>
      </c>
      <c r="AJ183" s="658">
        <v>107.44999999999999</v>
      </c>
      <c r="AK183" s="661">
        <v>0</v>
      </c>
      <c r="AL183" s="661">
        <v>0</v>
      </c>
      <c r="AM183" s="662">
        <v>0</v>
      </c>
      <c r="AN183" s="663">
        <v>1074.5</v>
      </c>
      <c r="AO183" s="658">
        <v>1074.5</v>
      </c>
      <c r="AP183" s="658">
        <v>0</v>
      </c>
      <c r="AQ183" s="658">
        <v>0</v>
      </c>
      <c r="AR183" s="658">
        <v>0</v>
      </c>
      <c r="AS183" s="658">
        <v>0</v>
      </c>
      <c r="AT183" s="659">
        <v>0</v>
      </c>
      <c r="AU183" s="658">
        <v>0</v>
      </c>
      <c r="AV183" s="658">
        <v>0</v>
      </c>
      <c r="AW183" s="658">
        <v>0</v>
      </c>
      <c r="AX183" s="658">
        <v>0</v>
      </c>
      <c r="AY183" s="660">
        <v>0</v>
      </c>
      <c r="AZ183" s="644" t="s">
        <v>788</v>
      </c>
      <c r="BA183" s="664">
        <v>0</v>
      </c>
      <c r="BB183" s="665">
        <v>0</v>
      </c>
      <c r="BC183" s="665">
        <v>0</v>
      </c>
      <c r="BD183" s="665">
        <v>0</v>
      </c>
      <c r="BE183" s="665">
        <v>0</v>
      </c>
      <c r="BF183" s="665">
        <v>0</v>
      </c>
      <c r="BG183" s="665">
        <v>0</v>
      </c>
      <c r="BH183" s="665">
        <v>0</v>
      </c>
      <c r="BI183" s="665">
        <v>0</v>
      </c>
      <c r="BJ183" s="665">
        <v>0</v>
      </c>
      <c r="BK183" s="665">
        <v>0</v>
      </c>
      <c r="BL183" s="665">
        <v>0</v>
      </c>
      <c r="BM183" s="665">
        <v>0</v>
      </c>
      <c r="BN183" s="665">
        <v>0</v>
      </c>
      <c r="BO183" s="665">
        <v>0</v>
      </c>
      <c r="BP183" s="665">
        <v>0</v>
      </c>
      <c r="BQ183" s="665">
        <v>0</v>
      </c>
      <c r="BR183" s="665">
        <v>0</v>
      </c>
      <c r="BS183" s="666">
        <v>0</v>
      </c>
      <c r="BT183" s="667">
        <v>0</v>
      </c>
      <c r="BU183" s="649">
        <f t="shared" si="4"/>
        <v>0</v>
      </c>
    </row>
    <row r="184" spans="2:73" x14ac:dyDescent="0.2">
      <c r="B184" s="650">
        <v>174</v>
      </c>
      <c r="C184" s="630" t="s">
        <v>1871</v>
      </c>
      <c r="D184" s="630" t="s">
        <v>1625</v>
      </c>
      <c r="E184" s="630" t="s">
        <v>1803</v>
      </c>
      <c r="F184" s="651">
        <v>12200041</v>
      </c>
      <c r="G184" s="652">
        <v>42991</v>
      </c>
      <c r="H184" s="652" t="s">
        <v>535</v>
      </c>
      <c r="I184" s="652" t="s">
        <v>535</v>
      </c>
      <c r="J184" s="653">
        <v>10</v>
      </c>
      <c r="K184" s="654" t="b">
        <v>1</v>
      </c>
      <c r="L184" s="655" t="s">
        <v>535</v>
      </c>
      <c r="M184" s="656">
        <v>0</v>
      </c>
      <c r="N184" s="657">
        <v>15231.16</v>
      </c>
      <c r="O184" s="658">
        <v>15231.16</v>
      </c>
      <c r="P184" s="658">
        <v>0</v>
      </c>
      <c r="Q184" s="658">
        <v>0</v>
      </c>
      <c r="R184" s="658">
        <v>0</v>
      </c>
      <c r="S184" s="658">
        <v>0</v>
      </c>
      <c r="T184" s="659">
        <v>0</v>
      </c>
      <c r="U184" s="658">
        <v>0</v>
      </c>
      <c r="V184" s="658">
        <v>0</v>
      </c>
      <c r="W184" s="658">
        <v>0</v>
      </c>
      <c r="X184" s="658">
        <v>0</v>
      </c>
      <c r="Y184" s="660">
        <v>0</v>
      </c>
      <c r="Z184" s="657">
        <v>0</v>
      </c>
      <c r="AA184" s="658">
        <v>0</v>
      </c>
      <c r="AB184" s="658">
        <v>0</v>
      </c>
      <c r="AC184" s="658">
        <v>0</v>
      </c>
      <c r="AD184" s="658">
        <v>0</v>
      </c>
      <c r="AE184" s="658">
        <v>0</v>
      </c>
      <c r="AF184" s="658">
        <v>0</v>
      </c>
      <c r="AG184" s="658">
        <v>0</v>
      </c>
      <c r="AH184" s="658">
        <v>0</v>
      </c>
      <c r="AI184" s="658">
        <v>0</v>
      </c>
      <c r="AJ184" s="658">
        <v>1523.1159999999998</v>
      </c>
      <c r="AK184" s="661">
        <v>0</v>
      </c>
      <c r="AL184" s="661">
        <v>0</v>
      </c>
      <c r="AM184" s="662">
        <v>0</v>
      </c>
      <c r="AN184" s="663">
        <v>15231.16</v>
      </c>
      <c r="AO184" s="658">
        <v>15231.16</v>
      </c>
      <c r="AP184" s="658">
        <v>0</v>
      </c>
      <c r="AQ184" s="658">
        <v>0</v>
      </c>
      <c r="AR184" s="658">
        <v>0</v>
      </c>
      <c r="AS184" s="658">
        <v>0</v>
      </c>
      <c r="AT184" s="659">
        <v>0</v>
      </c>
      <c r="AU184" s="658">
        <v>0</v>
      </c>
      <c r="AV184" s="658">
        <v>0</v>
      </c>
      <c r="AW184" s="658">
        <v>0</v>
      </c>
      <c r="AX184" s="658">
        <v>0</v>
      </c>
      <c r="AY184" s="660">
        <v>0</v>
      </c>
      <c r="AZ184" s="644" t="s">
        <v>1625</v>
      </c>
      <c r="BA184" s="664">
        <v>0</v>
      </c>
      <c r="BB184" s="665">
        <v>0</v>
      </c>
      <c r="BC184" s="665">
        <v>0</v>
      </c>
      <c r="BD184" s="665">
        <v>0</v>
      </c>
      <c r="BE184" s="665">
        <v>0</v>
      </c>
      <c r="BF184" s="665">
        <v>0</v>
      </c>
      <c r="BG184" s="665">
        <v>0</v>
      </c>
      <c r="BH184" s="665">
        <v>0</v>
      </c>
      <c r="BI184" s="665">
        <v>0</v>
      </c>
      <c r="BJ184" s="665">
        <v>0</v>
      </c>
      <c r="BK184" s="665">
        <v>0</v>
      </c>
      <c r="BL184" s="665">
        <v>0</v>
      </c>
      <c r="BM184" s="665">
        <v>0</v>
      </c>
      <c r="BN184" s="665">
        <v>0</v>
      </c>
      <c r="BO184" s="665">
        <v>0</v>
      </c>
      <c r="BP184" s="665">
        <v>0</v>
      </c>
      <c r="BQ184" s="665">
        <v>0</v>
      </c>
      <c r="BR184" s="665">
        <v>0</v>
      </c>
      <c r="BS184" s="666">
        <v>0</v>
      </c>
      <c r="BT184" s="667">
        <v>0</v>
      </c>
      <c r="BU184" s="649">
        <f t="shared" si="4"/>
        <v>0</v>
      </c>
    </row>
    <row r="185" spans="2:73" x14ac:dyDescent="0.2">
      <c r="B185" s="629">
        <v>175</v>
      </c>
      <c r="C185" s="630" t="s">
        <v>1872</v>
      </c>
      <c r="D185" s="630" t="s">
        <v>803</v>
      </c>
      <c r="E185" s="630" t="s">
        <v>1803</v>
      </c>
      <c r="F185" s="651" t="s">
        <v>1873</v>
      </c>
      <c r="G185" s="652">
        <v>42991</v>
      </c>
      <c r="H185" s="652" t="s">
        <v>535</v>
      </c>
      <c r="I185" s="652" t="s">
        <v>535</v>
      </c>
      <c r="J185" s="653">
        <v>10</v>
      </c>
      <c r="K185" s="654" t="s">
        <v>535</v>
      </c>
      <c r="L185" s="655" t="s">
        <v>535</v>
      </c>
      <c r="M185" s="656">
        <v>0</v>
      </c>
      <c r="N185" s="657">
        <v>15108.28</v>
      </c>
      <c r="O185" s="658">
        <v>15108.28</v>
      </c>
      <c r="P185" s="658">
        <v>0</v>
      </c>
      <c r="Q185" s="658">
        <v>0</v>
      </c>
      <c r="R185" s="658">
        <v>0</v>
      </c>
      <c r="S185" s="658">
        <v>0</v>
      </c>
      <c r="T185" s="659">
        <v>0</v>
      </c>
      <c r="U185" s="658">
        <v>0</v>
      </c>
      <c r="V185" s="658">
        <v>0</v>
      </c>
      <c r="W185" s="658">
        <v>0</v>
      </c>
      <c r="X185" s="658">
        <v>0</v>
      </c>
      <c r="Y185" s="660">
        <v>0</v>
      </c>
      <c r="Z185" s="657">
        <v>0</v>
      </c>
      <c r="AA185" s="658">
        <v>0</v>
      </c>
      <c r="AB185" s="658">
        <v>0</v>
      </c>
      <c r="AC185" s="658">
        <v>0</v>
      </c>
      <c r="AD185" s="658">
        <v>0</v>
      </c>
      <c r="AE185" s="658">
        <v>0</v>
      </c>
      <c r="AF185" s="658">
        <v>0</v>
      </c>
      <c r="AG185" s="658">
        <v>0</v>
      </c>
      <c r="AH185" s="658">
        <v>0</v>
      </c>
      <c r="AI185" s="658">
        <v>0</v>
      </c>
      <c r="AJ185" s="658">
        <v>1510.828</v>
      </c>
      <c r="AK185" s="661">
        <v>0</v>
      </c>
      <c r="AL185" s="661">
        <v>0</v>
      </c>
      <c r="AM185" s="662">
        <v>0</v>
      </c>
      <c r="AN185" s="663">
        <v>15108.28</v>
      </c>
      <c r="AO185" s="658">
        <v>15108.28</v>
      </c>
      <c r="AP185" s="658">
        <v>0</v>
      </c>
      <c r="AQ185" s="658">
        <v>0</v>
      </c>
      <c r="AR185" s="658">
        <v>0</v>
      </c>
      <c r="AS185" s="658">
        <v>0</v>
      </c>
      <c r="AT185" s="659">
        <v>0</v>
      </c>
      <c r="AU185" s="658">
        <v>0</v>
      </c>
      <c r="AV185" s="658">
        <v>0</v>
      </c>
      <c r="AW185" s="658">
        <v>0</v>
      </c>
      <c r="AX185" s="658">
        <v>0</v>
      </c>
      <c r="AY185" s="660">
        <v>0</v>
      </c>
      <c r="AZ185" s="644" t="s">
        <v>803</v>
      </c>
      <c r="BA185" s="664">
        <v>0</v>
      </c>
      <c r="BB185" s="665">
        <v>0</v>
      </c>
      <c r="BC185" s="665">
        <v>0</v>
      </c>
      <c r="BD185" s="665">
        <v>0</v>
      </c>
      <c r="BE185" s="665">
        <v>0</v>
      </c>
      <c r="BF185" s="665">
        <v>0</v>
      </c>
      <c r="BG185" s="665">
        <v>0</v>
      </c>
      <c r="BH185" s="665">
        <v>0</v>
      </c>
      <c r="BI185" s="665">
        <v>0</v>
      </c>
      <c r="BJ185" s="665">
        <v>0</v>
      </c>
      <c r="BK185" s="665">
        <v>0</v>
      </c>
      <c r="BL185" s="665">
        <v>0</v>
      </c>
      <c r="BM185" s="665">
        <v>0</v>
      </c>
      <c r="BN185" s="665">
        <v>0</v>
      </c>
      <c r="BO185" s="665">
        <v>0</v>
      </c>
      <c r="BP185" s="665">
        <v>0</v>
      </c>
      <c r="BQ185" s="665">
        <v>0</v>
      </c>
      <c r="BR185" s="665">
        <v>0</v>
      </c>
      <c r="BS185" s="666">
        <v>0</v>
      </c>
      <c r="BT185" s="667">
        <v>0</v>
      </c>
      <c r="BU185" s="649">
        <f t="shared" si="4"/>
        <v>0</v>
      </c>
    </row>
    <row r="186" spans="2:73" x14ac:dyDescent="0.2">
      <c r="B186" s="650">
        <v>176</v>
      </c>
      <c r="C186" s="630" t="s">
        <v>1874</v>
      </c>
      <c r="D186" s="630" t="s">
        <v>788</v>
      </c>
      <c r="E186" s="630" t="s">
        <v>1865</v>
      </c>
      <c r="F186" s="651">
        <v>12200042</v>
      </c>
      <c r="G186" s="652">
        <v>42982</v>
      </c>
      <c r="H186" s="652" t="s">
        <v>535</v>
      </c>
      <c r="I186" s="652" t="s">
        <v>535</v>
      </c>
      <c r="J186" s="653">
        <v>10</v>
      </c>
      <c r="K186" s="654" t="s">
        <v>535</v>
      </c>
      <c r="L186" s="655" t="s">
        <v>535</v>
      </c>
      <c r="M186" s="656" t="s">
        <v>1794</v>
      </c>
      <c r="N186" s="657">
        <v>903</v>
      </c>
      <c r="O186" s="658">
        <v>903</v>
      </c>
      <c r="P186" s="658">
        <v>0</v>
      </c>
      <c r="Q186" s="658">
        <v>0</v>
      </c>
      <c r="R186" s="658">
        <v>0</v>
      </c>
      <c r="S186" s="658">
        <v>0</v>
      </c>
      <c r="T186" s="659">
        <v>0</v>
      </c>
      <c r="U186" s="658">
        <v>0</v>
      </c>
      <c r="V186" s="658">
        <v>0</v>
      </c>
      <c r="W186" s="658">
        <v>0</v>
      </c>
      <c r="X186" s="658">
        <v>0</v>
      </c>
      <c r="Y186" s="660">
        <v>0</v>
      </c>
      <c r="Z186" s="657">
        <v>0</v>
      </c>
      <c r="AA186" s="658">
        <v>0</v>
      </c>
      <c r="AB186" s="658">
        <v>0</v>
      </c>
      <c r="AC186" s="658">
        <v>0</v>
      </c>
      <c r="AD186" s="658">
        <v>0</v>
      </c>
      <c r="AE186" s="658">
        <v>0</v>
      </c>
      <c r="AF186" s="658">
        <v>0</v>
      </c>
      <c r="AG186" s="658">
        <v>0</v>
      </c>
      <c r="AH186" s="658">
        <v>0</v>
      </c>
      <c r="AI186" s="658">
        <v>0</v>
      </c>
      <c r="AJ186" s="658">
        <v>90.30000000000004</v>
      </c>
      <c r="AK186" s="661">
        <v>0</v>
      </c>
      <c r="AL186" s="661">
        <v>0</v>
      </c>
      <c r="AM186" s="662">
        <v>0</v>
      </c>
      <c r="AN186" s="663">
        <v>903</v>
      </c>
      <c r="AO186" s="658">
        <v>903</v>
      </c>
      <c r="AP186" s="658">
        <v>0</v>
      </c>
      <c r="AQ186" s="658">
        <v>0</v>
      </c>
      <c r="AR186" s="658">
        <v>0</v>
      </c>
      <c r="AS186" s="658">
        <v>0</v>
      </c>
      <c r="AT186" s="659">
        <v>0</v>
      </c>
      <c r="AU186" s="658">
        <v>0</v>
      </c>
      <c r="AV186" s="658">
        <v>0</v>
      </c>
      <c r="AW186" s="658">
        <v>0</v>
      </c>
      <c r="AX186" s="658">
        <v>0</v>
      </c>
      <c r="AY186" s="660">
        <v>0</v>
      </c>
      <c r="AZ186" s="644" t="s">
        <v>788</v>
      </c>
      <c r="BA186" s="664">
        <v>0</v>
      </c>
      <c r="BB186" s="665">
        <v>0</v>
      </c>
      <c r="BC186" s="665">
        <v>0</v>
      </c>
      <c r="BD186" s="665">
        <v>0</v>
      </c>
      <c r="BE186" s="665">
        <v>0</v>
      </c>
      <c r="BF186" s="665">
        <v>0</v>
      </c>
      <c r="BG186" s="665">
        <v>0</v>
      </c>
      <c r="BH186" s="665">
        <v>0</v>
      </c>
      <c r="BI186" s="665">
        <v>0</v>
      </c>
      <c r="BJ186" s="665">
        <v>0</v>
      </c>
      <c r="BK186" s="665">
        <v>0</v>
      </c>
      <c r="BL186" s="665">
        <v>0</v>
      </c>
      <c r="BM186" s="665">
        <v>0</v>
      </c>
      <c r="BN186" s="665">
        <v>0</v>
      </c>
      <c r="BO186" s="665">
        <v>0</v>
      </c>
      <c r="BP186" s="665">
        <v>0</v>
      </c>
      <c r="BQ186" s="665">
        <v>0</v>
      </c>
      <c r="BR186" s="665">
        <v>0</v>
      </c>
      <c r="BS186" s="666">
        <v>0</v>
      </c>
      <c r="BT186" s="667">
        <v>0</v>
      </c>
      <c r="BU186" s="649">
        <f t="shared" si="4"/>
        <v>0</v>
      </c>
    </row>
    <row r="187" spans="2:73" x14ac:dyDescent="0.2">
      <c r="B187" s="629">
        <v>177</v>
      </c>
      <c r="C187" s="630" t="s">
        <v>1875</v>
      </c>
      <c r="D187" s="630" t="s">
        <v>788</v>
      </c>
      <c r="E187" s="630" t="s">
        <v>1865</v>
      </c>
      <c r="F187" s="651">
        <v>12200043</v>
      </c>
      <c r="G187" s="652">
        <v>42982</v>
      </c>
      <c r="H187" s="652" t="s">
        <v>535</v>
      </c>
      <c r="I187" s="652" t="s">
        <v>535</v>
      </c>
      <c r="J187" s="653">
        <v>10</v>
      </c>
      <c r="K187" s="654" t="s">
        <v>535</v>
      </c>
      <c r="L187" s="655" t="s">
        <v>535</v>
      </c>
      <c r="M187" s="656" t="s">
        <v>1794</v>
      </c>
      <c r="N187" s="657">
        <v>840</v>
      </c>
      <c r="O187" s="658">
        <v>840</v>
      </c>
      <c r="P187" s="658">
        <v>0</v>
      </c>
      <c r="Q187" s="658">
        <v>0</v>
      </c>
      <c r="R187" s="658">
        <v>0</v>
      </c>
      <c r="S187" s="658">
        <v>0</v>
      </c>
      <c r="T187" s="659">
        <v>0</v>
      </c>
      <c r="U187" s="658">
        <v>0</v>
      </c>
      <c r="V187" s="658">
        <v>0</v>
      </c>
      <c r="W187" s="658">
        <v>0</v>
      </c>
      <c r="X187" s="658">
        <v>0</v>
      </c>
      <c r="Y187" s="660">
        <v>0</v>
      </c>
      <c r="Z187" s="657">
        <v>0</v>
      </c>
      <c r="AA187" s="658">
        <v>0</v>
      </c>
      <c r="AB187" s="658">
        <v>0</v>
      </c>
      <c r="AC187" s="658">
        <v>0</v>
      </c>
      <c r="AD187" s="658">
        <v>0</v>
      </c>
      <c r="AE187" s="658">
        <v>0</v>
      </c>
      <c r="AF187" s="658">
        <v>0</v>
      </c>
      <c r="AG187" s="658">
        <v>0</v>
      </c>
      <c r="AH187" s="658">
        <v>0</v>
      </c>
      <c r="AI187" s="658">
        <v>0</v>
      </c>
      <c r="AJ187" s="658">
        <v>84</v>
      </c>
      <c r="AK187" s="661">
        <v>0</v>
      </c>
      <c r="AL187" s="661">
        <v>0</v>
      </c>
      <c r="AM187" s="662">
        <v>0</v>
      </c>
      <c r="AN187" s="663">
        <v>840</v>
      </c>
      <c r="AO187" s="658">
        <v>840</v>
      </c>
      <c r="AP187" s="658">
        <v>0</v>
      </c>
      <c r="AQ187" s="658">
        <v>0</v>
      </c>
      <c r="AR187" s="658">
        <v>0</v>
      </c>
      <c r="AS187" s="658">
        <v>0</v>
      </c>
      <c r="AT187" s="659">
        <v>0</v>
      </c>
      <c r="AU187" s="658">
        <v>0</v>
      </c>
      <c r="AV187" s="658">
        <v>0</v>
      </c>
      <c r="AW187" s="658">
        <v>0</v>
      </c>
      <c r="AX187" s="658">
        <v>0</v>
      </c>
      <c r="AY187" s="660">
        <v>0</v>
      </c>
      <c r="AZ187" s="644" t="s">
        <v>788</v>
      </c>
      <c r="BA187" s="664">
        <v>0</v>
      </c>
      <c r="BB187" s="665">
        <v>0</v>
      </c>
      <c r="BC187" s="665">
        <v>0</v>
      </c>
      <c r="BD187" s="665">
        <v>0</v>
      </c>
      <c r="BE187" s="665">
        <v>0</v>
      </c>
      <c r="BF187" s="665">
        <v>0</v>
      </c>
      <c r="BG187" s="665">
        <v>0</v>
      </c>
      <c r="BH187" s="665">
        <v>0</v>
      </c>
      <c r="BI187" s="665">
        <v>0</v>
      </c>
      <c r="BJ187" s="665">
        <v>0</v>
      </c>
      <c r="BK187" s="665">
        <v>0</v>
      </c>
      <c r="BL187" s="665">
        <v>0</v>
      </c>
      <c r="BM187" s="665">
        <v>0</v>
      </c>
      <c r="BN187" s="665">
        <v>0</v>
      </c>
      <c r="BO187" s="665">
        <v>0</v>
      </c>
      <c r="BP187" s="665">
        <v>0</v>
      </c>
      <c r="BQ187" s="665">
        <v>0</v>
      </c>
      <c r="BR187" s="665">
        <v>0</v>
      </c>
      <c r="BS187" s="666">
        <v>0</v>
      </c>
      <c r="BT187" s="667">
        <v>0</v>
      </c>
      <c r="BU187" s="649">
        <f t="shared" si="4"/>
        <v>0</v>
      </c>
    </row>
    <row r="188" spans="2:73" x14ac:dyDescent="0.2">
      <c r="B188" s="650">
        <v>178</v>
      </c>
      <c r="C188" s="630" t="s">
        <v>1876</v>
      </c>
      <c r="D188" s="630" t="s">
        <v>806</v>
      </c>
      <c r="E188" s="630" t="s">
        <v>1806</v>
      </c>
      <c r="F188" s="651" t="s">
        <v>1877</v>
      </c>
      <c r="G188" s="652">
        <v>38875</v>
      </c>
      <c r="H188" s="652" t="s">
        <v>535</v>
      </c>
      <c r="I188" s="652" t="s">
        <v>535</v>
      </c>
      <c r="J188" s="653">
        <v>10</v>
      </c>
      <c r="K188" s="654" t="s">
        <v>535</v>
      </c>
      <c r="L188" s="655" t="s">
        <v>535</v>
      </c>
      <c r="M188" s="656">
        <v>0</v>
      </c>
      <c r="N188" s="657">
        <v>527.70000000000005</v>
      </c>
      <c r="O188" s="658">
        <v>0</v>
      </c>
      <c r="P188" s="658">
        <v>0</v>
      </c>
      <c r="Q188" s="658">
        <v>0</v>
      </c>
      <c r="R188" s="658">
        <v>0</v>
      </c>
      <c r="S188" s="658">
        <v>0</v>
      </c>
      <c r="T188" s="659">
        <v>527.70000000000005</v>
      </c>
      <c r="U188" s="658">
        <v>0</v>
      </c>
      <c r="V188" s="658">
        <v>0</v>
      </c>
      <c r="W188" s="658">
        <v>527.70000000000005</v>
      </c>
      <c r="X188" s="658">
        <v>527.70000000000005</v>
      </c>
      <c r="Y188" s="660">
        <v>0</v>
      </c>
      <c r="Z188" s="657">
        <v>0</v>
      </c>
      <c r="AA188" s="658">
        <v>0</v>
      </c>
      <c r="AB188" s="658">
        <v>0</v>
      </c>
      <c r="AC188" s="658">
        <v>0</v>
      </c>
      <c r="AD188" s="658">
        <v>0</v>
      </c>
      <c r="AE188" s="658">
        <v>0</v>
      </c>
      <c r="AF188" s="658">
        <v>0</v>
      </c>
      <c r="AG188" s="658">
        <v>0</v>
      </c>
      <c r="AH188" s="658">
        <v>0</v>
      </c>
      <c r="AI188" s="658">
        <v>0</v>
      </c>
      <c r="AJ188" s="658">
        <v>0</v>
      </c>
      <c r="AK188" s="661">
        <v>0</v>
      </c>
      <c r="AL188" s="661">
        <v>0</v>
      </c>
      <c r="AM188" s="662">
        <v>0</v>
      </c>
      <c r="AN188" s="663">
        <v>527.70000000000005</v>
      </c>
      <c r="AO188" s="658">
        <v>0</v>
      </c>
      <c r="AP188" s="658">
        <v>0</v>
      </c>
      <c r="AQ188" s="658">
        <v>0</v>
      </c>
      <c r="AR188" s="658">
        <v>0</v>
      </c>
      <c r="AS188" s="658">
        <v>0</v>
      </c>
      <c r="AT188" s="659">
        <v>527.70000000000005</v>
      </c>
      <c r="AU188" s="658">
        <v>0</v>
      </c>
      <c r="AV188" s="658">
        <v>0</v>
      </c>
      <c r="AW188" s="658">
        <v>527.70000000000005</v>
      </c>
      <c r="AX188" s="658">
        <v>527.70000000000005</v>
      </c>
      <c r="AY188" s="660">
        <v>0</v>
      </c>
      <c r="AZ188" s="644" t="s">
        <v>806</v>
      </c>
      <c r="BA188" s="664">
        <v>0</v>
      </c>
      <c r="BB188" s="665">
        <v>0</v>
      </c>
      <c r="BC188" s="665">
        <v>0</v>
      </c>
      <c r="BD188" s="665">
        <v>0</v>
      </c>
      <c r="BE188" s="665">
        <v>0</v>
      </c>
      <c r="BF188" s="665">
        <v>0</v>
      </c>
      <c r="BG188" s="665">
        <v>0</v>
      </c>
      <c r="BH188" s="665">
        <v>0</v>
      </c>
      <c r="BI188" s="665">
        <v>0</v>
      </c>
      <c r="BJ188" s="665">
        <v>0</v>
      </c>
      <c r="BK188" s="665">
        <v>0</v>
      </c>
      <c r="BL188" s="665">
        <v>0</v>
      </c>
      <c r="BM188" s="665">
        <v>0</v>
      </c>
      <c r="BN188" s="665">
        <v>0</v>
      </c>
      <c r="BO188" s="665">
        <v>0</v>
      </c>
      <c r="BP188" s="665">
        <v>0</v>
      </c>
      <c r="BQ188" s="665">
        <v>0</v>
      </c>
      <c r="BR188" s="665">
        <v>0</v>
      </c>
      <c r="BS188" s="666">
        <v>0</v>
      </c>
      <c r="BT188" s="667">
        <v>0</v>
      </c>
      <c r="BU188" s="649">
        <f t="shared" si="4"/>
        <v>0</v>
      </c>
    </row>
    <row r="189" spans="2:73" x14ac:dyDescent="0.2">
      <c r="B189" s="629">
        <v>179</v>
      </c>
      <c r="C189" s="630" t="s">
        <v>1878</v>
      </c>
      <c r="D189" s="630" t="s">
        <v>1625</v>
      </c>
      <c r="E189" s="630" t="s">
        <v>1879</v>
      </c>
      <c r="F189" s="651" t="s">
        <v>1880</v>
      </c>
      <c r="G189" s="652">
        <v>40298</v>
      </c>
      <c r="H189" s="652" t="s">
        <v>535</v>
      </c>
      <c r="I189" s="652" t="s">
        <v>535</v>
      </c>
      <c r="J189" s="653">
        <v>7</v>
      </c>
      <c r="K189" s="654" t="b">
        <v>1</v>
      </c>
      <c r="L189" s="655" t="s">
        <v>535</v>
      </c>
      <c r="M189" s="656">
        <v>0</v>
      </c>
      <c r="N189" s="657">
        <v>1708.76</v>
      </c>
      <c r="O189" s="658">
        <v>0</v>
      </c>
      <c r="P189" s="658">
        <v>0</v>
      </c>
      <c r="Q189" s="658">
        <v>0</v>
      </c>
      <c r="R189" s="658">
        <v>0</v>
      </c>
      <c r="S189" s="658">
        <v>0</v>
      </c>
      <c r="T189" s="659">
        <v>1708.76</v>
      </c>
      <c r="U189" s="658">
        <v>0</v>
      </c>
      <c r="V189" s="658">
        <v>0</v>
      </c>
      <c r="W189" s="658">
        <v>1708.76</v>
      </c>
      <c r="X189" s="658">
        <v>1708.76</v>
      </c>
      <c r="Y189" s="660">
        <v>0</v>
      </c>
      <c r="Z189" s="657">
        <v>0</v>
      </c>
      <c r="AA189" s="658">
        <v>0</v>
      </c>
      <c r="AB189" s="658">
        <v>0</v>
      </c>
      <c r="AC189" s="658">
        <v>0</v>
      </c>
      <c r="AD189" s="658">
        <v>0</v>
      </c>
      <c r="AE189" s="658">
        <v>0</v>
      </c>
      <c r="AF189" s="658">
        <v>0</v>
      </c>
      <c r="AG189" s="658">
        <v>1708.76</v>
      </c>
      <c r="AH189" s="658">
        <v>0</v>
      </c>
      <c r="AI189" s="658">
        <v>0</v>
      </c>
      <c r="AJ189" s="658">
        <v>0</v>
      </c>
      <c r="AK189" s="661">
        <v>-1708.76</v>
      </c>
      <c r="AL189" s="661">
        <v>-1708.76</v>
      </c>
      <c r="AM189" s="662">
        <v>0</v>
      </c>
      <c r="AN189" s="663">
        <v>1708.76</v>
      </c>
      <c r="AO189" s="658">
        <v>0</v>
      </c>
      <c r="AP189" s="658">
        <v>0</v>
      </c>
      <c r="AQ189" s="658">
        <v>0</v>
      </c>
      <c r="AR189" s="658">
        <v>0</v>
      </c>
      <c r="AS189" s="658">
        <v>0</v>
      </c>
      <c r="AT189" s="659">
        <v>1708.76</v>
      </c>
      <c r="AU189" s="658">
        <v>1708.76</v>
      </c>
      <c r="AV189" s="658">
        <v>0</v>
      </c>
      <c r="AW189" s="658">
        <v>0</v>
      </c>
      <c r="AX189" s="658">
        <v>0</v>
      </c>
      <c r="AY189" s="660">
        <v>0</v>
      </c>
      <c r="AZ189" s="644" t="s">
        <v>1625</v>
      </c>
      <c r="BA189" s="664">
        <v>0</v>
      </c>
      <c r="BB189" s="665">
        <v>0</v>
      </c>
      <c r="BC189" s="665">
        <v>0</v>
      </c>
      <c r="BD189" s="665">
        <v>0</v>
      </c>
      <c r="BE189" s="665">
        <v>0</v>
      </c>
      <c r="BF189" s="665">
        <v>0</v>
      </c>
      <c r="BG189" s="665">
        <v>0</v>
      </c>
      <c r="BH189" s="665">
        <v>0</v>
      </c>
      <c r="BI189" s="665">
        <v>0</v>
      </c>
      <c r="BJ189" s="665">
        <v>0</v>
      </c>
      <c r="BK189" s="665">
        <v>0</v>
      </c>
      <c r="BL189" s="665">
        <v>0</v>
      </c>
      <c r="BM189" s="665">
        <v>0</v>
      </c>
      <c r="BN189" s="665">
        <v>0</v>
      </c>
      <c r="BO189" s="665">
        <v>0</v>
      </c>
      <c r="BP189" s="665">
        <v>0</v>
      </c>
      <c r="BQ189" s="665">
        <v>0</v>
      </c>
      <c r="BR189" s="665">
        <v>0</v>
      </c>
      <c r="BS189" s="666">
        <v>0</v>
      </c>
      <c r="BT189" s="667">
        <v>0</v>
      </c>
      <c r="BU189" s="649">
        <f t="shared" si="4"/>
        <v>0</v>
      </c>
    </row>
    <row r="190" spans="2:73" x14ac:dyDescent="0.2">
      <c r="B190" s="650">
        <v>180</v>
      </c>
      <c r="C190" s="630" t="s">
        <v>1881</v>
      </c>
      <c r="D190" s="630" t="s">
        <v>1625</v>
      </c>
      <c r="E190" s="630" t="s">
        <v>1882</v>
      </c>
      <c r="F190" s="651" t="s">
        <v>1883</v>
      </c>
      <c r="G190" s="652">
        <v>40178</v>
      </c>
      <c r="H190" s="652" t="s">
        <v>535</v>
      </c>
      <c r="I190" s="652" t="s">
        <v>535</v>
      </c>
      <c r="J190" s="653">
        <v>10</v>
      </c>
      <c r="K190" s="654" t="b">
        <v>1</v>
      </c>
      <c r="L190" s="655" t="s">
        <v>535</v>
      </c>
      <c r="M190" s="656" t="s">
        <v>1794</v>
      </c>
      <c r="N190" s="657">
        <v>2197.13</v>
      </c>
      <c r="O190" s="658">
        <v>0</v>
      </c>
      <c r="P190" s="658">
        <v>0</v>
      </c>
      <c r="Q190" s="658">
        <v>0</v>
      </c>
      <c r="R190" s="658">
        <v>0</v>
      </c>
      <c r="S190" s="658">
        <v>0</v>
      </c>
      <c r="T190" s="659">
        <v>2197.13</v>
      </c>
      <c r="U190" s="658">
        <v>0</v>
      </c>
      <c r="V190" s="658">
        <v>0</v>
      </c>
      <c r="W190" s="658">
        <v>2197.13</v>
      </c>
      <c r="X190" s="658">
        <v>2197.13</v>
      </c>
      <c r="Y190" s="660">
        <v>0</v>
      </c>
      <c r="Z190" s="657">
        <v>0</v>
      </c>
      <c r="AA190" s="658">
        <v>0</v>
      </c>
      <c r="AB190" s="658">
        <v>0</v>
      </c>
      <c r="AC190" s="658">
        <v>0</v>
      </c>
      <c r="AD190" s="658">
        <v>0</v>
      </c>
      <c r="AE190" s="658">
        <v>0</v>
      </c>
      <c r="AF190" s="658">
        <v>0</v>
      </c>
      <c r="AG190" s="658">
        <v>0</v>
      </c>
      <c r="AH190" s="658">
        <v>0</v>
      </c>
      <c r="AI190" s="658">
        <v>0</v>
      </c>
      <c r="AJ190" s="658">
        <v>0</v>
      </c>
      <c r="AK190" s="661">
        <v>0</v>
      </c>
      <c r="AL190" s="661">
        <v>0</v>
      </c>
      <c r="AM190" s="662">
        <v>0</v>
      </c>
      <c r="AN190" s="663">
        <v>2197.13</v>
      </c>
      <c r="AO190" s="658">
        <v>0</v>
      </c>
      <c r="AP190" s="658">
        <v>0</v>
      </c>
      <c r="AQ190" s="658">
        <v>0</v>
      </c>
      <c r="AR190" s="658">
        <v>0</v>
      </c>
      <c r="AS190" s="658">
        <v>0</v>
      </c>
      <c r="AT190" s="659">
        <v>2197.13</v>
      </c>
      <c r="AU190" s="658">
        <v>0</v>
      </c>
      <c r="AV190" s="658">
        <v>0</v>
      </c>
      <c r="AW190" s="658">
        <v>2197.13</v>
      </c>
      <c r="AX190" s="658">
        <v>2197.13</v>
      </c>
      <c r="AY190" s="660">
        <v>0</v>
      </c>
      <c r="AZ190" s="644" t="s">
        <v>1625</v>
      </c>
      <c r="BA190" s="664">
        <v>0</v>
      </c>
      <c r="BB190" s="665">
        <v>0</v>
      </c>
      <c r="BC190" s="665">
        <v>0</v>
      </c>
      <c r="BD190" s="665">
        <v>0</v>
      </c>
      <c r="BE190" s="665">
        <v>0</v>
      </c>
      <c r="BF190" s="665">
        <v>0</v>
      </c>
      <c r="BG190" s="665">
        <v>0</v>
      </c>
      <c r="BH190" s="665">
        <v>0</v>
      </c>
      <c r="BI190" s="665">
        <v>0</v>
      </c>
      <c r="BJ190" s="665">
        <v>0</v>
      </c>
      <c r="BK190" s="665">
        <v>0</v>
      </c>
      <c r="BL190" s="665">
        <v>0</v>
      </c>
      <c r="BM190" s="665">
        <v>0</v>
      </c>
      <c r="BN190" s="665">
        <v>0</v>
      </c>
      <c r="BO190" s="665">
        <v>0</v>
      </c>
      <c r="BP190" s="665">
        <v>0</v>
      </c>
      <c r="BQ190" s="665">
        <v>0</v>
      </c>
      <c r="BR190" s="665">
        <v>0</v>
      </c>
      <c r="BS190" s="666">
        <v>0</v>
      </c>
      <c r="BT190" s="667">
        <v>0</v>
      </c>
      <c r="BU190" s="649">
        <f t="shared" si="4"/>
        <v>0</v>
      </c>
    </row>
    <row r="191" spans="2:73" x14ac:dyDescent="0.2">
      <c r="B191" s="629">
        <v>181</v>
      </c>
      <c r="C191" s="630" t="s">
        <v>1884</v>
      </c>
      <c r="D191" s="630" t="s">
        <v>803</v>
      </c>
      <c r="E191" s="630" t="s">
        <v>1882</v>
      </c>
      <c r="F191" s="651" t="s">
        <v>1885</v>
      </c>
      <c r="G191" s="652">
        <v>40812</v>
      </c>
      <c r="H191" s="652" t="s">
        <v>535</v>
      </c>
      <c r="I191" s="652" t="s">
        <v>535</v>
      </c>
      <c r="J191" s="653">
        <v>10</v>
      </c>
      <c r="K191" s="654" t="s">
        <v>535</v>
      </c>
      <c r="L191" s="655" t="s">
        <v>535</v>
      </c>
      <c r="M191" s="656">
        <v>0</v>
      </c>
      <c r="N191" s="657">
        <v>955.75</v>
      </c>
      <c r="O191" s="658">
        <v>0</v>
      </c>
      <c r="P191" s="658">
        <v>0</v>
      </c>
      <c r="Q191" s="658">
        <v>0</v>
      </c>
      <c r="R191" s="658">
        <v>0</v>
      </c>
      <c r="S191" s="658">
        <v>0</v>
      </c>
      <c r="T191" s="659">
        <v>955.75</v>
      </c>
      <c r="U191" s="658">
        <v>0</v>
      </c>
      <c r="V191" s="658">
        <v>0</v>
      </c>
      <c r="W191" s="658">
        <v>955.75</v>
      </c>
      <c r="X191" s="658">
        <v>955.75</v>
      </c>
      <c r="Y191" s="660">
        <v>0</v>
      </c>
      <c r="Z191" s="657">
        <v>0</v>
      </c>
      <c r="AA191" s="658">
        <v>0</v>
      </c>
      <c r="AB191" s="658">
        <v>0</v>
      </c>
      <c r="AC191" s="658">
        <v>0</v>
      </c>
      <c r="AD191" s="658">
        <v>0</v>
      </c>
      <c r="AE191" s="658">
        <v>0</v>
      </c>
      <c r="AF191" s="658">
        <v>0</v>
      </c>
      <c r="AG191" s="658">
        <v>0</v>
      </c>
      <c r="AH191" s="658">
        <v>0</v>
      </c>
      <c r="AI191" s="658">
        <v>0</v>
      </c>
      <c r="AJ191" s="658">
        <v>0</v>
      </c>
      <c r="AK191" s="661">
        <v>0</v>
      </c>
      <c r="AL191" s="661">
        <v>0</v>
      </c>
      <c r="AM191" s="662">
        <v>0</v>
      </c>
      <c r="AN191" s="663">
        <v>955.75</v>
      </c>
      <c r="AO191" s="658">
        <v>0</v>
      </c>
      <c r="AP191" s="658">
        <v>0</v>
      </c>
      <c r="AQ191" s="658">
        <v>0</v>
      </c>
      <c r="AR191" s="658">
        <v>0</v>
      </c>
      <c r="AS191" s="658">
        <v>0</v>
      </c>
      <c r="AT191" s="659">
        <v>955.75</v>
      </c>
      <c r="AU191" s="658">
        <v>0</v>
      </c>
      <c r="AV191" s="658">
        <v>0</v>
      </c>
      <c r="AW191" s="658">
        <v>955.75</v>
      </c>
      <c r="AX191" s="658">
        <v>955.75</v>
      </c>
      <c r="AY191" s="660">
        <v>0</v>
      </c>
      <c r="AZ191" s="644" t="s">
        <v>803</v>
      </c>
      <c r="BA191" s="664">
        <v>0</v>
      </c>
      <c r="BB191" s="665">
        <v>0</v>
      </c>
      <c r="BC191" s="665">
        <v>0</v>
      </c>
      <c r="BD191" s="665">
        <v>0</v>
      </c>
      <c r="BE191" s="665">
        <v>0</v>
      </c>
      <c r="BF191" s="665">
        <v>0</v>
      </c>
      <c r="BG191" s="665">
        <v>0</v>
      </c>
      <c r="BH191" s="665">
        <v>0</v>
      </c>
      <c r="BI191" s="665">
        <v>0</v>
      </c>
      <c r="BJ191" s="665">
        <v>0</v>
      </c>
      <c r="BK191" s="665">
        <v>0</v>
      </c>
      <c r="BL191" s="665">
        <v>0</v>
      </c>
      <c r="BM191" s="665">
        <v>0</v>
      </c>
      <c r="BN191" s="665">
        <v>0</v>
      </c>
      <c r="BO191" s="665">
        <v>0</v>
      </c>
      <c r="BP191" s="665">
        <v>0</v>
      </c>
      <c r="BQ191" s="665">
        <v>0</v>
      </c>
      <c r="BR191" s="665">
        <v>0</v>
      </c>
      <c r="BS191" s="666">
        <v>0</v>
      </c>
      <c r="BT191" s="667">
        <v>0</v>
      </c>
      <c r="BU191" s="649">
        <f t="shared" si="4"/>
        <v>0</v>
      </c>
    </row>
    <row r="192" spans="2:73" x14ac:dyDescent="0.2">
      <c r="B192" s="650">
        <v>182</v>
      </c>
      <c r="C192" s="630" t="s">
        <v>1886</v>
      </c>
      <c r="D192" s="630" t="s">
        <v>1625</v>
      </c>
      <c r="E192" s="630" t="s">
        <v>1882</v>
      </c>
      <c r="F192" s="651" t="s">
        <v>1887</v>
      </c>
      <c r="G192" s="652">
        <v>41330</v>
      </c>
      <c r="H192" s="652" t="s">
        <v>535</v>
      </c>
      <c r="I192" s="652" t="s">
        <v>535</v>
      </c>
      <c r="J192" s="653">
        <v>10</v>
      </c>
      <c r="K192" s="654" t="b">
        <v>1</v>
      </c>
      <c r="L192" s="655" t="s">
        <v>535</v>
      </c>
      <c r="M192" s="656" t="s">
        <v>1794</v>
      </c>
      <c r="N192" s="657">
        <v>239.36</v>
      </c>
      <c r="O192" s="658">
        <v>0</v>
      </c>
      <c r="P192" s="658">
        <v>0</v>
      </c>
      <c r="Q192" s="658">
        <v>0</v>
      </c>
      <c r="R192" s="658">
        <v>0</v>
      </c>
      <c r="S192" s="658">
        <v>0</v>
      </c>
      <c r="T192" s="659">
        <v>239.36</v>
      </c>
      <c r="U192" s="658">
        <v>0</v>
      </c>
      <c r="V192" s="658">
        <v>0</v>
      </c>
      <c r="W192" s="658">
        <v>239.36</v>
      </c>
      <c r="X192" s="658">
        <v>239.36</v>
      </c>
      <c r="Y192" s="660">
        <v>0</v>
      </c>
      <c r="Z192" s="657">
        <v>0</v>
      </c>
      <c r="AA192" s="658">
        <v>0</v>
      </c>
      <c r="AB192" s="658">
        <v>0</v>
      </c>
      <c r="AC192" s="658">
        <v>0</v>
      </c>
      <c r="AD192" s="658">
        <v>0</v>
      </c>
      <c r="AE192" s="658">
        <v>0</v>
      </c>
      <c r="AF192" s="658">
        <v>0</v>
      </c>
      <c r="AG192" s="658">
        <v>0</v>
      </c>
      <c r="AH192" s="658">
        <v>0</v>
      </c>
      <c r="AI192" s="658">
        <v>0</v>
      </c>
      <c r="AJ192" s="658">
        <v>0</v>
      </c>
      <c r="AK192" s="661">
        <v>0</v>
      </c>
      <c r="AL192" s="661">
        <v>0</v>
      </c>
      <c r="AM192" s="662">
        <v>0</v>
      </c>
      <c r="AN192" s="663">
        <v>239.36</v>
      </c>
      <c r="AO192" s="658">
        <v>0</v>
      </c>
      <c r="AP192" s="658">
        <v>0</v>
      </c>
      <c r="AQ192" s="658">
        <v>0</v>
      </c>
      <c r="AR192" s="658">
        <v>0</v>
      </c>
      <c r="AS192" s="658">
        <v>0</v>
      </c>
      <c r="AT192" s="659">
        <v>239.36</v>
      </c>
      <c r="AU192" s="658">
        <v>0</v>
      </c>
      <c r="AV192" s="658">
        <v>0</v>
      </c>
      <c r="AW192" s="658">
        <v>239.36</v>
      </c>
      <c r="AX192" s="658">
        <v>239.36</v>
      </c>
      <c r="AY192" s="660">
        <v>0</v>
      </c>
      <c r="AZ192" s="644" t="s">
        <v>1625</v>
      </c>
      <c r="BA192" s="664">
        <v>0</v>
      </c>
      <c r="BB192" s="665">
        <v>0</v>
      </c>
      <c r="BC192" s="665">
        <v>0</v>
      </c>
      <c r="BD192" s="665">
        <v>0</v>
      </c>
      <c r="BE192" s="665">
        <v>0</v>
      </c>
      <c r="BF192" s="665">
        <v>0</v>
      </c>
      <c r="BG192" s="665">
        <v>0</v>
      </c>
      <c r="BH192" s="665">
        <v>0</v>
      </c>
      <c r="BI192" s="665">
        <v>0</v>
      </c>
      <c r="BJ192" s="665">
        <v>0</v>
      </c>
      <c r="BK192" s="665">
        <v>0</v>
      </c>
      <c r="BL192" s="665">
        <v>0</v>
      </c>
      <c r="BM192" s="665">
        <v>0</v>
      </c>
      <c r="BN192" s="665">
        <v>0</v>
      </c>
      <c r="BO192" s="665">
        <v>0</v>
      </c>
      <c r="BP192" s="665">
        <v>0</v>
      </c>
      <c r="BQ192" s="665">
        <v>0</v>
      </c>
      <c r="BR192" s="665">
        <v>0</v>
      </c>
      <c r="BS192" s="666">
        <v>0</v>
      </c>
      <c r="BT192" s="667">
        <v>0</v>
      </c>
      <c r="BU192" s="649">
        <f t="shared" si="4"/>
        <v>0</v>
      </c>
    </row>
    <row r="193" spans="2:73" x14ac:dyDescent="0.2">
      <c r="B193" s="629">
        <v>183</v>
      </c>
      <c r="C193" s="630" t="s">
        <v>1888</v>
      </c>
      <c r="D193" s="630" t="s">
        <v>788</v>
      </c>
      <c r="E193" s="630" t="s">
        <v>1882</v>
      </c>
      <c r="F193" s="651" t="s">
        <v>1889</v>
      </c>
      <c r="G193" s="652">
        <v>41507</v>
      </c>
      <c r="H193" s="652" t="s">
        <v>535</v>
      </c>
      <c r="I193" s="652" t="s">
        <v>535</v>
      </c>
      <c r="J193" s="653">
        <v>10</v>
      </c>
      <c r="K193" s="654" t="s">
        <v>535</v>
      </c>
      <c r="L193" s="655" t="s">
        <v>535</v>
      </c>
      <c r="M193" s="656" t="s">
        <v>1794</v>
      </c>
      <c r="N193" s="657">
        <v>1196.78</v>
      </c>
      <c r="O193" s="658">
        <v>0</v>
      </c>
      <c r="P193" s="658">
        <v>0</v>
      </c>
      <c r="Q193" s="658">
        <v>0</v>
      </c>
      <c r="R193" s="658">
        <v>0</v>
      </c>
      <c r="S193" s="658">
        <v>0</v>
      </c>
      <c r="T193" s="659">
        <v>1196.78</v>
      </c>
      <c r="U193" s="658">
        <v>0</v>
      </c>
      <c r="V193" s="658">
        <v>0</v>
      </c>
      <c r="W193" s="658">
        <v>1196.78</v>
      </c>
      <c r="X193" s="658">
        <v>1196.78</v>
      </c>
      <c r="Y193" s="660">
        <v>0</v>
      </c>
      <c r="Z193" s="657">
        <v>0</v>
      </c>
      <c r="AA193" s="658">
        <v>0</v>
      </c>
      <c r="AB193" s="658">
        <v>0</v>
      </c>
      <c r="AC193" s="658">
        <v>0</v>
      </c>
      <c r="AD193" s="658">
        <v>0</v>
      </c>
      <c r="AE193" s="658">
        <v>0</v>
      </c>
      <c r="AF193" s="658">
        <v>0</v>
      </c>
      <c r="AG193" s="658">
        <v>0</v>
      </c>
      <c r="AH193" s="658">
        <v>0</v>
      </c>
      <c r="AI193" s="658">
        <v>0</v>
      </c>
      <c r="AJ193" s="658">
        <v>0</v>
      </c>
      <c r="AK193" s="661">
        <v>0</v>
      </c>
      <c r="AL193" s="661">
        <v>0</v>
      </c>
      <c r="AM193" s="662">
        <v>0</v>
      </c>
      <c r="AN193" s="663">
        <v>1196.78</v>
      </c>
      <c r="AO193" s="658">
        <v>0</v>
      </c>
      <c r="AP193" s="658">
        <v>0</v>
      </c>
      <c r="AQ193" s="658">
        <v>0</v>
      </c>
      <c r="AR193" s="658">
        <v>0</v>
      </c>
      <c r="AS193" s="658">
        <v>0</v>
      </c>
      <c r="AT193" s="659">
        <v>1196.78</v>
      </c>
      <c r="AU193" s="658">
        <v>0</v>
      </c>
      <c r="AV193" s="658">
        <v>0</v>
      </c>
      <c r="AW193" s="658">
        <v>1196.78</v>
      </c>
      <c r="AX193" s="658">
        <v>1196.78</v>
      </c>
      <c r="AY193" s="660">
        <v>0</v>
      </c>
      <c r="AZ193" s="644" t="s">
        <v>788</v>
      </c>
      <c r="BA193" s="664">
        <v>0</v>
      </c>
      <c r="BB193" s="665">
        <v>0</v>
      </c>
      <c r="BC193" s="665">
        <v>0</v>
      </c>
      <c r="BD193" s="665">
        <v>0</v>
      </c>
      <c r="BE193" s="665">
        <v>0</v>
      </c>
      <c r="BF193" s="665">
        <v>0</v>
      </c>
      <c r="BG193" s="665">
        <v>0</v>
      </c>
      <c r="BH193" s="665">
        <v>0</v>
      </c>
      <c r="BI193" s="665">
        <v>0</v>
      </c>
      <c r="BJ193" s="665">
        <v>0</v>
      </c>
      <c r="BK193" s="665">
        <v>0</v>
      </c>
      <c r="BL193" s="665">
        <v>0</v>
      </c>
      <c r="BM193" s="665">
        <v>0</v>
      </c>
      <c r="BN193" s="665">
        <v>0</v>
      </c>
      <c r="BO193" s="665">
        <v>0</v>
      </c>
      <c r="BP193" s="665">
        <v>0</v>
      </c>
      <c r="BQ193" s="665">
        <v>0</v>
      </c>
      <c r="BR193" s="665">
        <v>0</v>
      </c>
      <c r="BS193" s="666">
        <v>0</v>
      </c>
      <c r="BT193" s="667">
        <v>0</v>
      </c>
      <c r="BU193" s="649">
        <f t="shared" si="4"/>
        <v>0</v>
      </c>
    </row>
    <row r="194" spans="2:73" x14ac:dyDescent="0.2">
      <c r="B194" s="650">
        <v>184</v>
      </c>
      <c r="C194" s="630" t="s">
        <v>1890</v>
      </c>
      <c r="D194" s="630" t="s">
        <v>788</v>
      </c>
      <c r="E194" s="630" t="s">
        <v>1882</v>
      </c>
      <c r="F194" s="651" t="s">
        <v>1891</v>
      </c>
      <c r="G194" s="652">
        <v>41520</v>
      </c>
      <c r="H194" s="652" t="s">
        <v>535</v>
      </c>
      <c r="I194" s="652" t="s">
        <v>535</v>
      </c>
      <c r="J194" s="653">
        <v>10</v>
      </c>
      <c r="K194" s="654" t="s">
        <v>535</v>
      </c>
      <c r="L194" s="655" t="s">
        <v>535</v>
      </c>
      <c r="M194" s="656" t="s">
        <v>1794</v>
      </c>
      <c r="N194" s="657">
        <v>1196.78</v>
      </c>
      <c r="O194" s="658">
        <v>0</v>
      </c>
      <c r="P194" s="658">
        <v>0</v>
      </c>
      <c r="Q194" s="658">
        <v>0</v>
      </c>
      <c r="R194" s="658">
        <v>0</v>
      </c>
      <c r="S194" s="658">
        <v>0</v>
      </c>
      <c r="T194" s="659">
        <v>1196.78</v>
      </c>
      <c r="U194" s="658">
        <v>0</v>
      </c>
      <c r="V194" s="658">
        <v>0</v>
      </c>
      <c r="W194" s="658">
        <v>1196.78</v>
      </c>
      <c r="X194" s="658">
        <v>1196.78</v>
      </c>
      <c r="Y194" s="660">
        <v>0</v>
      </c>
      <c r="Z194" s="657">
        <v>0</v>
      </c>
      <c r="AA194" s="658">
        <v>0</v>
      </c>
      <c r="AB194" s="658">
        <v>0</v>
      </c>
      <c r="AC194" s="658">
        <v>0</v>
      </c>
      <c r="AD194" s="658">
        <v>0</v>
      </c>
      <c r="AE194" s="658">
        <v>0</v>
      </c>
      <c r="AF194" s="658">
        <v>0</v>
      </c>
      <c r="AG194" s="658">
        <v>0</v>
      </c>
      <c r="AH194" s="658">
        <v>0</v>
      </c>
      <c r="AI194" s="658">
        <v>0</v>
      </c>
      <c r="AJ194" s="658">
        <v>0</v>
      </c>
      <c r="AK194" s="661">
        <v>0</v>
      </c>
      <c r="AL194" s="661">
        <v>0</v>
      </c>
      <c r="AM194" s="662">
        <v>0</v>
      </c>
      <c r="AN194" s="663">
        <v>1196.78</v>
      </c>
      <c r="AO194" s="658">
        <v>0</v>
      </c>
      <c r="AP194" s="658">
        <v>0</v>
      </c>
      <c r="AQ194" s="658">
        <v>0</v>
      </c>
      <c r="AR194" s="658">
        <v>0</v>
      </c>
      <c r="AS194" s="658">
        <v>0</v>
      </c>
      <c r="AT194" s="659">
        <v>1196.78</v>
      </c>
      <c r="AU194" s="658">
        <v>0</v>
      </c>
      <c r="AV194" s="658">
        <v>0</v>
      </c>
      <c r="AW194" s="658">
        <v>1196.78</v>
      </c>
      <c r="AX194" s="658">
        <v>1196.78</v>
      </c>
      <c r="AY194" s="660">
        <v>0</v>
      </c>
      <c r="AZ194" s="644" t="s">
        <v>788</v>
      </c>
      <c r="BA194" s="664">
        <v>0</v>
      </c>
      <c r="BB194" s="665">
        <v>0</v>
      </c>
      <c r="BC194" s="665">
        <v>0</v>
      </c>
      <c r="BD194" s="665">
        <v>0</v>
      </c>
      <c r="BE194" s="665">
        <v>0</v>
      </c>
      <c r="BF194" s="665">
        <v>0</v>
      </c>
      <c r="BG194" s="665">
        <v>0</v>
      </c>
      <c r="BH194" s="665">
        <v>0</v>
      </c>
      <c r="BI194" s="665">
        <v>0</v>
      </c>
      <c r="BJ194" s="665">
        <v>0</v>
      </c>
      <c r="BK194" s="665">
        <v>0</v>
      </c>
      <c r="BL194" s="665">
        <v>0</v>
      </c>
      <c r="BM194" s="665">
        <v>0</v>
      </c>
      <c r="BN194" s="665">
        <v>0</v>
      </c>
      <c r="BO194" s="665">
        <v>0</v>
      </c>
      <c r="BP194" s="665">
        <v>0</v>
      </c>
      <c r="BQ194" s="665">
        <v>0</v>
      </c>
      <c r="BR194" s="665">
        <v>0</v>
      </c>
      <c r="BS194" s="666">
        <v>0</v>
      </c>
      <c r="BT194" s="667">
        <v>0</v>
      </c>
      <c r="BU194" s="649">
        <f t="shared" si="4"/>
        <v>0</v>
      </c>
    </row>
    <row r="195" spans="2:73" x14ac:dyDescent="0.2">
      <c r="B195" s="629">
        <v>185</v>
      </c>
      <c r="C195" s="630" t="s">
        <v>1892</v>
      </c>
      <c r="D195" s="630" t="s">
        <v>1625</v>
      </c>
      <c r="E195" s="630" t="s">
        <v>1879</v>
      </c>
      <c r="F195" s="651" t="s">
        <v>1893</v>
      </c>
      <c r="G195" s="652">
        <v>41346</v>
      </c>
      <c r="H195" s="652" t="s">
        <v>535</v>
      </c>
      <c r="I195" s="652" t="s">
        <v>535</v>
      </c>
      <c r="J195" s="653">
        <v>7</v>
      </c>
      <c r="K195" s="654" t="b">
        <v>1</v>
      </c>
      <c r="L195" s="655" t="s">
        <v>535</v>
      </c>
      <c r="M195" s="656">
        <v>0</v>
      </c>
      <c r="N195" s="657">
        <v>4906.79</v>
      </c>
      <c r="O195" s="658">
        <v>0</v>
      </c>
      <c r="P195" s="658">
        <v>0</v>
      </c>
      <c r="Q195" s="658">
        <v>0</v>
      </c>
      <c r="R195" s="658">
        <v>0</v>
      </c>
      <c r="S195" s="658">
        <v>0</v>
      </c>
      <c r="T195" s="659">
        <v>4906.79</v>
      </c>
      <c r="U195" s="658">
        <v>0</v>
      </c>
      <c r="V195" s="658">
        <v>0</v>
      </c>
      <c r="W195" s="658">
        <v>4906.79</v>
      </c>
      <c r="X195" s="658">
        <v>4906.79</v>
      </c>
      <c r="Y195" s="660">
        <v>0</v>
      </c>
      <c r="Z195" s="657">
        <v>-4906.79</v>
      </c>
      <c r="AA195" s="658">
        <v>0</v>
      </c>
      <c r="AB195" s="658">
        <v>0</v>
      </c>
      <c r="AC195" s="658">
        <v>0</v>
      </c>
      <c r="AD195" s="658">
        <v>0</v>
      </c>
      <c r="AE195" s="658">
        <v>0</v>
      </c>
      <c r="AF195" s="658">
        <v>-4906.79</v>
      </c>
      <c r="AG195" s="658">
        <v>0</v>
      </c>
      <c r="AH195" s="658">
        <v>0</v>
      </c>
      <c r="AI195" s="658">
        <v>0</v>
      </c>
      <c r="AJ195" s="658">
        <v>0</v>
      </c>
      <c r="AK195" s="661">
        <v>-4906.79</v>
      </c>
      <c r="AL195" s="661">
        <v>-4906.79</v>
      </c>
      <c r="AM195" s="662">
        <v>0</v>
      </c>
      <c r="AN195" s="663">
        <v>0</v>
      </c>
      <c r="AO195" s="658">
        <v>0</v>
      </c>
      <c r="AP195" s="658">
        <v>0</v>
      </c>
      <c r="AQ195" s="658">
        <v>0</v>
      </c>
      <c r="AR195" s="658">
        <v>0</v>
      </c>
      <c r="AS195" s="658">
        <v>0</v>
      </c>
      <c r="AT195" s="659">
        <v>0</v>
      </c>
      <c r="AU195" s="658">
        <v>0</v>
      </c>
      <c r="AV195" s="658">
        <v>0</v>
      </c>
      <c r="AW195" s="658">
        <v>0</v>
      </c>
      <c r="AX195" s="658">
        <v>0</v>
      </c>
      <c r="AY195" s="660">
        <v>0</v>
      </c>
      <c r="AZ195" s="644" t="s">
        <v>1625</v>
      </c>
      <c r="BA195" s="664">
        <v>0</v>
      </c>
      <c r="BB195" s="665">
        <v>0</v>
      </c>
      <c r="BC195" s="665">
        <v>0</v>
      </c>
      <c r="BD195" s="665">
        <v>0</v>
      </c>
      <c r="BE195" s="665">
        <v>0</v>
      </c>
      <c r="BF195" s="665">
        <v>0</v>
      </c>
      <c r="BG195" s="665">
        <v>0</v>
      </c>
      <c r="BH195" s="665">
        <v>0</v>
      </c>
      <c r="BI195" s="665">
        <v>0</v>
      </c>
      <c r="BJ195" s="665">
        <v>0</v>
      </c>
      <c r="BK195" s="665">
        <v>0</v>
      </c>
      <c r="BL195" s="665">
        <v>0</v>
      </c>
      <c r="BM195" s="665">
        <v>0</v>
      </c>
      <c r="BN195" s="665">
        <v>0</v>
      </c>
      <c r="BO195" s="665">
        <v>0</v>
      </c>
      <c r="BP195" s="665">
        <v>0</v>
      </c>
      <c r="BQ195" s="665">
        <v>0</v>
      </c>
      <c r="BR195" s="665">
        <v>0</v>
      </c>
      <c r="BS195" s="666">
        <v>0</v>
      </c>
      <c r="BT195" s="667">
        <v>0</v>
      </c>
      <c r="BU195" s="649">
        <f t="shared" si="4"/>
        <v>0</v>
      </c>
    </row>
    <row r="196" spans="2:73" x14ac:dyDescent="0.2">
      <c r="B196" s="650">
        <v>186</v>
      </c>
      <c r="C196" s="630" t="s">
        <v>1894</v>
      </c>
      <c r="D196" s="630" t="s">
        <v>1625</v>
      </c>
      <c r="E196" s="630" t="s">
        <v>1879</v>
      </c>
      <c r="F196" s="651" t="s">
        <v>1895</v>
      </c>
      <c r="G196" s="652">
        <v>41422</v>
      </c>
      <c r="H196" s="652" t="s">
        <v>535</v>
      </c>
      <c r="I196" s="652" t="s">
        <v>535</v>
      </c>
      <c r="J196" s="653">
        <v>7</v>
      </c>
      <c r="K196" s="654" t="b">
        <v>1</v>
      </c>
      <c r="L196" s="655" t="s">
        <v>535</v>
      </c>
      <c r="M196" s="656">
        <v>0</v>
      </c>
      <c r="N196" s="657">
        <v>2867.24</v>
      </c>
      <c r="O196" s="658">
        <v>0</v>
      </c>
      <c r="P196" s="658">
        <v>0</v>
      </c>
      <c r="Q196" s="658">
        <v>0</v>
      </c>
      <c r="R196" s="658">
        <v>0</v>
      </c>
      <c r="S196" s="658">
        <v>0</v>
      </c>
      <c r="T196" s="659">
        <v>2867.24</v>
      </c>
      <c r="U196" s="658">
        <v>0</v>
      </c>
      <c r="V196" s="658">
        <v>0</v>
      </c>
      <c r="W196" s="658">
        <v>2867.24</v>
      </c>
      <c r="X196" s="658">
        <v>2867.24</v>
      </c>
      <c r="Y196" s="660">
        <v>0</v>
      </c>
      <c r="Z196" s="657">
        <v>-2867.24</v>
      </c>
      <c r="AA196" s="658">
        <v>0</v>
      </c>
      <c r="AB196" s="658">
        <v>0</v>
      </c>
      <c r="AC196" s="658">
        <v>0</v>
      </c>
      <c r="AD196" s="658">
        <v>0</v>
      </c>
      <c r="AE196" s="658">
        <v>0</v>
      </c>
      <c r="AF196" s="658">
        <v>-2867.24</v>
      </c>
      <c r="AG196" s="658">
        <v>0</v>
      </c>
      <c r="AH196" s="658">
        <v>0</v>
      </c>
      <c r="AI196" s="658">
        <v>0</v>
      </c>
      <c r="AJ196" s="658">
        <v>0</v>
      </c>
      <c r="AK196" s="661">
        <v>-2867.24</v>
      </c>
      <c r="AL196" s="661">
        <v>-2867.24</v>
      </c>
      <c r="AM196" s="662">
        <v>0</v>
      </c>
      <c r="AN196" s="663">
        <v>0</v>
      </c>
      <c r="AO196" s="658">
        <v>0</v>
      </c>
      <c r="AP196" s="658">
        <v>0</v>
      </c>
      <c r="AQ196" s="658">
        <v>0</v>
      </c>
      <c r="AR196" s="658">
        <v>0</v>
      </c>
      <c r="AS196" s="658">
        <v>0</v>
      </c>
      <c r="AT196" s="659">
        <v>0</v>
      </c>
      <c r="AU196" s="658">
        <v>0</v>
      </c>
      <c r="AV196" s="658">
        <v>0</v>
      </c>
      <c r="AW196" s="658">
        <v>0</v>
      </c>
      <c r="AX196" s="658">
        <v>0</v>
      </c>
      <c r="AY196" s="660">
        <v>0</v>
      </c>
      <c r="AZ196" s="644" t="s">
        <v>1625</v>
      </c>
      <c r="BA196" s="664">
        <v>0</v>
      </c>
      <c r="BB196" s="665">
        <v>0</v>
      </c>
      <c r="BC196" s="665">
        <v>0</v>
      </c>
      <c r="BD196" s="665">
        <v>0</v>
      </c>
      <c r="BE196" s="665">
        <v>0</v>
      </c>
      <c r="BF196" s="665">
        <v>0</v>
      </c>
      <c r="BG196" s="665">
        <v>0</v>
      </c>
      <c r="BH196" s="665">
        <v>0</v>
      </c>
      <c r="BI196" s="665">
        <v>0</v>
      </c>
      <c r="BJ196" s="665">
        <v>0</v>
      </c>
      <c r="BK196" s="665">
        <v>0</v>
      </c>
      <c r="BL196" s="665">
        <v>0</v>
      </c>
      <c r="BM196" s="665">
        <v>0</v>
      </c>
      <c r="BN196" s="665">
        <v>0</v>
      </c>
      <c r="BO196" s="665">
        <v>0</v>
      </c>
      <c r="BP196" s="665">
        <v>0</v>
      </c>
      <c r="BQ196" s="665">
        <v>0</v>
      </c>
      <c r="BR196" s="665">
        <v>0</v>
      </c>
      <c r="BS196" s="666">
        <v>0</v>
      </c>
      <c r="BT196" s="667">
        <v>0</v>
      </c>
      <c r="BU196" s="649">
        <f t="shared" si="4"/>
        <v>0</v>
      </c>
    </row>
    <row r="197" spans="2:73" x14ac:dyDescent="0.2">
      <c r="B197" s="629">
        <v>187</v>
      </c>
      <c r="C197" s="630" t="s">
        <v>1896</v>
      </c>
      <c r="D197" s="630" t="s">
        <v>1625</v>
      </c>
      <c r="E197" s="630" t="s">
        <v>1879</v>
      </c>
      <c r="F197" s="651" t="s">
        <v>1897</v>
      </c>
      <c r="G197" s="652">
        <v>41509</v>
      </c>
      <c r="H197" s="652" t="s">
        <v>535</v>
      </c>
      <c r="I197" s="652" t="s">
        <v>535</v>
      </c>
      <c r="J197" s="653">
        <v>7</v>
      </c>
      <c r="K197" s="654" t="b">
        <v>1</v>
      </c>
      <c r="L197" s="655" t="s">
        <v>535</v>
      </c>
      <c r="M197" s="656">
        <v>0</v>
      </c>
      <c r="N197" s="657">
        <v>3533.36</v>
      </c>
      <c r="O197" s="658">
        <v>0</v>
      </c>
      <c r="P197" s="658">
        <v>0</v>
      </c>
      <c r="Q197" s="658">
        <v>0</v>
      </c>
      <c r="R197" s="658">
        <v>0</v>
      </c>
      <c r="S197" s="658">
        <v>0</v>
      </c>
      <c r="T197" s="659">
        <v>3533.36</v>
      </c>
      <c r="U197" s="658">
        <v>0</v>
      </c>
      <c r="V197" s="658">
        <v>0</v>
      </c>
      <c r="W197" s="658">
        <v>3533.36</v>
      </c>
      <c r="X197" s="658">
        <v>3533.36</v>
      </c>
      <c r="Y197" s="660">
        <v>0</v>
      </c>
      <c r="Z197" s="657">
        <v>-3533.36</v>
      </c>
      <c r="AA197" s="658">
        <v>0</v>
      </c>
      <c r="AB197" s="658">
        <v>0</v>
      </c>
      <c r="AC197" s="658">
        <v>0</v>
      </c>
      <c r="AD197" s="658">
        <v>0</v>
      </c>
      <c r="AE197" s="658">
        <v>0</v>
      </c>
      <c r="AF197" s="658">
        <v>-3533.36</v>
      </c>
      <c r="AG197" s="658">
        <v>0</v>
      </c>
      <c r="AH197" s="658">
        <v>0</v>
      </c>
      <c r="AI197" s="658">
        <v>0</v>
      </c>
      <c r="AJ197" s="658">
        <v>0</v>
      </c>
      <c r="AK197" s="661">
        <v>-3533.36</v>
      </c>
      <c r="AL197" s="661">
        <v>-3533.36</v>
      </c>
      <c r="AM197" s="662">
        <v>0</v>
      </c>
      <c r="AN197" s="663">
        <v>0</v>
      </c>
      <c r="AO197" s="658">
        <v>0</v>
      </c>
      <c r="AP197" s="658">
        <v>0</v>
      </c>
      <c r="AQ197" s="658">
        <v>0</v>
      </c>
      <c r="AR197" s="658">
        <v>0</v>
      </c>
      <c r="AS197" s="658">
        <v>0</v>
      </c>
      <c r="AT197" s="659">
        <v>0</v>
      </c>
      <c r="AU197" s="658">
        <v>0</v>
      </c>
      <c r="AV197" s="658">
        <v>0</v>
      </c>
      <c r="AW197" s="658">
        <v>0</v>
      </c>
      <c r="AX197" s="658">
        <v>0</v>
      </c>
      <c r="AY197" s="660">
        <v>0</v>
      </c>
      <c r="AZ197" s="644" t="s">
        <v>1625</v>
      </c>
      <c r="BA197" s="664">
        <v>0</v>
      </c>
      <c r="BB197" s="665">
        <v>0</v>
      </c>
      <c r="BC197" s="665">
        <v>0</v>
      </c>
      <c r="BD197" s="665">
        <v>0</v>
      </c>
      <c r="BE197" s="665">
        <v>0</v>
      </c>
      <c r="BF197" s="665">
        <v>0</v>
      </c>
      <c r="BG197" s="665">
        <v>0</v>
      </c>
      <c r="BH197" s="665">
        <v>0</v>
      </c>
      <c r="BI197" s="665">
        <v>0</v>
      </c>
      <c r="BJ197" s="665">
        <v>0</v>
      </c>
      <c r="BK197" s="665">
        <v>0</v>
      </c>
      <c r="BL197" s="665">
        <v>0</v>
      </c>
      <c r="BM197" s="665">
        <v>0</v>
      </c>
      <c r="BN197" s="665">
        <v>0</v>
      </c>
      <c r="BO197" s="665">
        <v>0</v>
      </c>
      <c r="BP197" s="665">
        <v>0</v>
      </c>
      <c r="BQ197" s="665">
        <v>0</v>
      </c>
      <c r="BR197" s="665">
        <v>0</v>
      </c>
      <c r="BS197" s="666">
        <v>0</v>
      </c>
      <c r="BT197" s="667">
        <v>0</v>
      </c>
      <c r="BU197" s="649">
        <f t="shared" si="4"/>
        <v>0</v>
      </c>
    </row>
    <row r="198" spans="2:73" x14ac:dyDescent="0.2">
      <c r="B198" s="650">
        <v>188</v>
      </c>
      <c r="C198" s="630" t="s">
        <v>1898</v>
      </c>
      <c r="D198" s="630" t="s">
        <v>806</v>
      </c>
      <c r="E198" s="630" t="s">
        <v>1879</v>
      </c>
      <c r="F198" s="651" t="s">
        <v>1899</v>
      </c>
      <c r="G198" s="652">
        <v>41908</v>
      </c>
      <c r="H198" s="652" t="s">
        <v>535</v>
      </c>
      <c r="I198" s="652" t="s">
        <v>535</v>
      </c>
      <c r="J198" s="653">
        <v>7</v>
      </c>
      <c r="K198" s="654" t="s">
        <v>535</v>
      </c>
      <c r="L198" s="655" t="s">
        <v>535</v>
      </c>
      <c r="M198" s="656">
        <v>0</v>
      </c>
      <c r="N198" s="657">
        <v>5618.63</v>
      </c>
      <c r="O198" s="658">
        <v>0</v>
      </c>
      <c r="P198" s="658">
        <v>0</v>
      </c>
      <c r="Q198" s="658">
        <v>0</v>
      </c>
      <c r="R198" s="658">
        <v>0</v>
      </c>
      <c r="S198" s="658">
        <v>0</v>
      </c>
      <c r="T198" s="659">
        <v>5618.63</v>
      </c>
      <c r="U198" s="658">
        <v>0</v>
      </c>
      <c r="V198" s="658">
        <v>0</v>
      </c>
      <c r="W198" s="658">
        <v>5618.63</v>
      </c>
      <c r="X198" s="658">
        <v>5618.63</v>
      </c>
      <c r="Y198" s="660">
        <v>0</v>
      </c>
      <c r="Z198" s="657">
        <v>0</v>
      </c>
      <c r="AA198" s="658">
        <v>0</v>
      </c>
      <c r="AB198" s="658">
        <v>0</v>
      </c>
      <c r="AC198" s="658">
        <v>0</v>
      </c>
      <c r="AD198" s="658">
        <v>0</v>
      </c>
      <c r="AE198" s="658">
        <v>0</v>
      </c>
      <c r="AF198" s="658">
        <v>0</v>
      </c>
      <c r="AG198" s="658">
        <v>0</v>
      </c>
      <c r="AH198" s="658">
        <v>0</v>
      </c>
      <c r="AI198" s="658">
        <v>0</v>
      </c>
      <c r="AJ198" s="658">
        <v>0</v>
      </c>
      <c r="AK198" s="661">
        <v>0</v>
      </c>
      <c r="AL198" s="661">
        <v>0</v>
      </c>
      <c r="AM198" s="662">
        <v>0</v>
      </c>
      <c r="AN198" s="663">
        <v>5618.63</v>
      </c>
      <c r="AO198" s="658">
        <v>0</v>
      </c>
      <c r="AP198" s="658">
        <v>0</v>
      </c>
      <c r="AQ198" s="658">
        <v>0</v>
      </c>
      <c r="AR198" s="658">
        <v>0</v>
      </c>
      <c r="AS198" s="658">
        <v>0</v>
      </c>
      <c r="AT198" s="659">
        <v>5618.63</v>
      </c>
      <c r="AU198" s="658">
        <v>0</v>
      </c>
      <c r="AV198" s="658">
        <v>0</v>
      </c>
      <c r="AW198" s="658">
        <v>5618.63</v>
      </c>
      <c r="AX198" s="658">
        <v>5618.63</v>
      </c>
      <c r="AY198" s="660">
        <v>0</v>
      </c>
      <c r="AZ198" s="644" t="s">
        <v>806</v>
      </c>
      <c r="BA198" s="664">
        <v>0</v>
      </c>
      <c r="BB198" s="665">
        <v>0</v>
      </c>
      <c r="BC198" s="665">
        <v>0</v>
      </c>
      <c r="BD198" s="665">
        <v>0</v>
      </c>
      <c r="BE198" s="665">
        <v>0</v>
      </c>
      <c r="BF198" s="665">
        <v>0</v>
      </c>
      <c r="BG198" s="665">
        <v>0</v>
      </c>
      <c r="BH198" s="665">
        <v>0</v>
      </c>
      <c r="BI198" s="665">
        <v>0</v>
      </c>
      <c r="BJ198" s="665">
        <v>0</v>
      </c>
      <c r="BK198" s="665">
        <v>0</v>
      </c>
      <c r="BL198" s="665">
        <v>0</v>
      </c>
      <c r="BM198" s="665">
        <v>0</v>
      </c>
      <c r="BN198" s="665">
        <v>0</v>
      </c>
      <c r="BO198" s="665">
        <v>0</v>
      </c>
      <c r="BP198" s="665">
        <v>0</v>
      </c>
      <c r="BQ198" s="665">
        <v>0</v>
      </c>
      <c r="BR198" s="665">
        <v>0</v>
      </c>
      <c r="BS198" s="666">
        <v>0</v>
      </c>
      <c r="BT198" s="667">
        <v>0</v>
      </c>
      <c r="BU198" s="649">
        <f t="shared" si="4"/>
        <v>0</v>
      </c>
    </row>
    <row r="199" spans="2:73" x14ac:dyDescent="0.2">
      <c r="B199" s="629">
        <v>189</v>
      </c>
      <c r="C199" s="630" t="s">
        <v>1900</v>
      </c>
      <c r="D199" s="630" t="s">
        <v>806</v>
      </c>
      <c r="E199" s="630" t="s">
        <v>1879</v>
      </c>
      <c r="F199" s="651">
        <v>12300026</v>
      </c>
      <c r="G199" s="652">
        <v>42031</v>
      </c>
      <c r="H199" s="652" t="s">
        <v>535</v>
      </c>
      <c r="I199" s="652" t="s">
        <v>535</v>
      </c>
      <c r="J199" s="653">
        <v>7</v>
      </c>
      <c r="K199" s="654" t="s">
        <v>535</v>
      </c>
      <c r="L199" s="655" t="s">
        <v>535</v>
      </c>
      <c r="M199" s="656">
        <v>0</v>
      </c>
      <c r="N199" s="657">
        <v>5016</v>
      </c>
      <c r="O199" s="658">
        <v>0</v>
      </c>
      <c r="P199" s="658">
        <v>0</v>
      </c>
      <c r="Q199" s="658">
        <v>0</v>
      </c>
      <c r="R199" s="658">
        <v>0</v>
      </c>
      <c r="S199" s="658">
        <v>0</v>
      </c>
      <c r="T199" s="659">
        <v>5016</v>
      </c>
      <c r="U199" s="658">
        <v>0</v>
      </c>
      <c r="V199" s="658">
        <v>0</v>
      </c>
      <c r="W199" s="658">
        <v>5016</v>
      </c>
      <c r="X199" s="658">
        <v>5016</v>
      </c>
      <c r="Y199" s="660">
        <v>0</v>
      </c>
      <c r="Z199" s="657">
        <v>-5016</v>
      </c>
      <c r="AA199" s="658">
        <v>0</v>
      </c>
      <c r="AB199" s="658">
        <v>0</v>
      </c>
      <c r="AC199" s="658">
        <v>0</v>
      </c>
      <c r="AD199" s="658">
        <v>0</v>
      </c>
      <c r="AE199" s="658">
        <v>0</v>
      </c>
      <c r="AF199" s="658">
        <v>-5016</v>
      </c>
      <c r="AG199" s="658">
        <v>0</v>
      </c>
      <c r="AH199" s="658">
        <v>0</v>
      </c>
      <c r="AI199" s="658">
        <v>0</v>
      </c>
      <c r="AJ199" s="658">
        <v>0</v>
      </c>
      <c r="AK199" s="661">
        <v>-5016</v>
      </c>
      <c r="AL199" s="661">
        <v>-5016</v>
      </c>
      <c r="AM199" s="662">
        <v>0</v>
      </c>
      <c r="AN199" s="663">
        <v>0</v>
      </c>
      <c r="AO199" s="658">
        <v>0</v>
      </c>
      <c r="AP199" s="658">
        <v>0</v>
      </c>
      <c r="AQ199" s="658">
        <v>0</v>
      </c>
      <c r="AR199" s="658">
        <v>0</v>
      </c>
      <c r="AS199" s="658">
        <v>0</v>
      </c>
      <c r="AT199" s="659">
        <v>0</v>
      </c>
      <c r="AU199" s="658">
        <v>0</v>
      </c>
      <c r="AV199" s="658">
        <v>0</v>
      </c>
      <c r="AW199" s="658">
        <v>0</v>
      </c>
      <c r="AX199" s="658">
        <v>0</v>
      </c>
      <c r="AY199" s="660">
        <v>0</v>
      </c>
      <c r="AZ199" s="644" t="s">
        <v>806</v>
      </c>
      <c r="BA199" s="664">
        <v>0</v>
      </c>
      <c r="BB199" s="665">
        <v>0</v>
      </c>
      <c r="BC199" s="665">
        <v>0</v>
      </c>
      <c r="BD199" s="665">
        <v>0</v>
      </c>
      <c r="BE199" s="665">
        <v>0</v>
      </c>
      <c r="BF199" s="665">
        <v>0</v>
      </c>
      <c r="BG199" s="665">
        <v>0</v>
      </c>
      <c r="BH199" s="665">
        <v>0</v>
      </c>
      <c r="BI199" s="665">
        <v>0</v>
      </c>
      <c r="BJ199" s="665">
        <v>0</v>
      </c>
      <c r="BK199" s="665">
        <v>0</v>
      </c>
      <c r="BL199" s="665">
        <v>0</v>
      </c>
      <c r="BM199" s="665">
        <v>0</v>
      </c>
      <c r="BN199" s="665">
        <v>0</v>
      </c>
      <c r="BO199" s="665">
        <v>0</v>
      </c>
      <c r="BP199" s="665">
        <v>0</v>
      </c>
      <c r="BQ199" s="665">
        <v>0</v>
      </c>
      <c r="BR199" s="665">
        <v>0</v>
      </c>
      <c r="BS199" s="666">
        <v>0</v>
      </c>
      <c r="BT199" s="667">
        <v>0</v>
      </c>
      <c r="BU199" s="649">
        <f t="shared" si="4"/>
        <v>0</v>
      </c>
    </row>
    <row r="200" spans="2:73" x14ac:dyDescent="0.2">
      <c r="B200" s="650">
        <v>190</v>
      </c>
      <c r="C200" s="630" t="s">
        <v>1901</v>
      </c>
      <c r="D200" s="630" t="s">
        <v>1625</v>
      </c>
      <c r="E200" s="630" t="s">
        <v>1806</v>
      </c>
      <c r="F200" s="651">
        <v>12300027</v>
      </c>
      <c r="G200" s="652">
        <v>42143</v>
      </c>
      <c r="H200" s="652" t="s">
        <v>535</v>
      </c>
      <c r="I200" s="652" t="s">
        <v>535</v>
      </c>
      <c r="J200" s="653">
        <v>10</v>
      </c>
      <c r="K200" s="654" t="b">
        <v>1</v>
      </c>
      <c r="L200" s="655" t="s">
        <v>535</v>
      </c>
      <c r="M200" s="656">
        <v>0</v>
      </c>
      <c r="N200" s="657">
        <v>3400</v>
      </c>
      <c r="O200" s="658">
        <v>0</v>
      </c>
      <c r="P200" s="658">
        <v>0</v>
      </c>
      <c r="Q200" s="658">
        <v>0</v>
      </c>
      <c r="R200" s="658">
        <v>0</v>
      </c>
      <c r="S200" s="658">
        <v>0</v>
      </c>
      <c r="T200" s="659">
        <v>3400</v>
      </c>
      <c r="U200" s="658">
        <v>0</v>
      </c>
      <c r="V200" s="658">
        <v>0</v>
      </c>
      <c r="W200" s="658">
        <v>3400</v>
      </c>
      <c r="X200" s="658">
        <v>3258.3333333333335</v>
      </c>
      <c r="Y200" s="660">
        <v>141.66666666666652</v>
      </c>
      <c r="Z200" s="657">
        <v>0</v>
      </c>
      <c r="AA200" s="658">
        <v>0</v>
      </c>
      <c r="AB200" s="658">
        <v>0</v>
      </c>
      <c r="AC200" s="658">
        <v>0</v>
      </c>
      <c r="AD200" s="658">
        <v>0</v>
      </c>
      <c r="AE200" s="658">
        <v>0</v>
      </c>
      <c r="AF200" s="658">
        <v>0</v>
      </c>
      <c r="AG200" s="658">
        <v>3400</v>
      </c>
      <c r="AH200" s="658">
        <v>0</v>
      </c>
      <c r="AI200" s="658">
        <v>0</v>
      </c>
      <c r="AJ200" s="658">
        <v>141.66666666666669</v>
      </c>
      <c r="AK200" s="661">
        <v>-3400</v>
      </c>
      <c r="AL200" s="661">
        <v>-3258.3333333333335</v>
      </c>
      <c r="AM200" s="662">
        <v>-141.66666666666652</v>
      </c>
      <c r="AN200" s="663">
        <v>3400</v>
      </c>
      <c r="AO200" s="658">
        <v>0</v>
      </c>
      <c r="AP200" s="658">
        <v>0</v>
      </c>
      <c r="AQ200" s="658">
        <v>0</v>
      </c>
      <c r="AR200" s="658">
        <v>0</v>
      </c>
      <c r="AS200" s="658">
        <v>0</v>
      </c>
      <c r="AT200" s="659">
        <v>3400</v>
      </c>
      <c r="AU200" s="658">
        <v>3400</v>
      </c>
      <c r="AV200" s="658">
        <v>0</v>
      </c>
      <c r="AW200" s="658">
        <v>0</v>
      </c>
      <c r="AX200" s="658">
        <v>0</v>
      </c>
      <c r="AY200" s="660">
        <v>0</v>
      </c>
      <c r="AZ200" s="644" t="s">
        <v>1625</v>
      </c>
      <c r="BA200" s="664">
        <v>0</v>
      </c>
      <c r="BB200" s="665">
        <v>0</v>
      </c>
      <c r="BC200" s="665">
        <v>0</v>
      </c>
      <c r="BD200" s="665">
        <v>0</v>
      </c>
      <c r="BE200" s="665">
        <v>0</v>
      </c>
      <c r="BF200" s="665">
        <v>0</v>
      </c>
      <c r="BG200" s="665">
        <v>0</v>
      </c>
      <c r="BH200" s="665">
        <v>0</v>
      </c>
      <c r="BI200" s="665">
        <v>0</v>
      </c>
      <c r="BJ200" s="665">
        <v>0</v>
      </c>
      <c r="BK200" s="665">
        <v>0</v>
      </c>
      <c r="BL200" s="665">
        <v>0</v>
      </c>
      <c r="BM200" s="665">
        <v>0</v>
      </c>
      <c r="BN200" s="665">
        <v>0</v>
      </c>
      <c r="BO200" s="665">
        <v>0</v>
      </c>
      <c r="BP200" s="665">
        <v>0</v>
      </c>
      <c r="BQ200" s="665">
        <v>0</v>
      </c>
      <c r="BR200" s="665">
        <v>0</v>
      </c>
      <c r="BS200" s="666">
        <v>0</v>
      </c>
      <c r="BT200" s="667">
        <v>0</v>
      </c>
      <c r="BU200" s="649">
        <f t="shared" si="4"/>
        <v>0</v>
      </c>
    </row>
    <row r="201" spans="2:73" x14ac:dyDescent="0.2">
      <c r="B201" s="629">
        <v>191</v>
      </c>
      <c r="C201" s="630" t="s">
        <v>1902</v>
      </c>
      <c r="D201" s="630" t="s">
        <v>808</v>
      </c>
      <c r="E201" s="630" t="s">
        <v>1806</v>
      </c>
      <c r="F201" s="651">
        <v>12300028</v>
      </c>
      <c r="G201" s="652">
        <v>42286</v>
      </c>
      <c r="H201" s="652" t="s">
        <v>535</v>
      </c>
      <c r="I201" s="652" t="s">
        <v>535</v>
      </c>
      <c r="J201" s="653">
        <v>10</v>
      </c>
      <c r="K201" s="654" t="s">
        <v>535</v>
      </c>
      <c r="L201" s="655" t="s">
        <v>535</v>
      </c>
      <c r="M201" s="656">
        <v>0</v>
      </c>
      <c r="N201" s="657">
        <v>2600</v>
      </c>
      <c r="O201" s="658">
        <v>0</v>
      </c>
      <c r="P201" s="658">
        <v>0</v>
      </c>
      <c r="Q201" s="658">
        <v>0</v>
      </c>
      <c r="R201" s="658">
        <v>0</v>
      </c>
      <c r="S201" s="658">
        <v>0</v>
      </c>
      <c r="T201" s="659">
        <v>2600</v>
      </c>
      <c r="U201" s="658">
        <v>0</v>
      </c>
      <c r="V201" s="658">
        <v>0</v>
      </c>
      <c r="W201" s="658">
        <v>2600</v>
      </c>
      <c r="X201" s="658">
        <v>2383.3333333333335</v>
      </c>
      <c r="Y201" s="660">
        <v>216.66666666666652</v>
      </c>
      <c r="Z201" s="657">
        <v>0</v>
      </c>
      <c r="AA201" s="658">
        <v>0</v>
      </c>
      <c r="AB201" s="658">
        <v>0</v>
      </c>
      <c r="AC201" s="658">
        <v>0</v>
      </c>
      <c r="AD201" s="658">
        <v>0</v>
      </c>
      <c r="AE201" s="658">
        <v>0</v>
      </c>
      <c r="AF201" s="658">
        <v>0</v>
      </c>
      <c r="AG201" s="658">
        <v>2600</v>
      </c>
      <c r="AH201" s="658">
        <v>0</v>
      </c>
      <c r="AI201" s="658">
        <v>0</v>
      </c>
      <c r="AJ201" s="658">
        <v>216.66666666666663</v>
      </c>
      <c r="AK201" s="661">
        <v>-2600</v>
      </c>
      <c r="AL201" s="661">
        <v>-2383.3333333333335</v>
      </c>
      <c r="AM201" s="662">
        <v>-216.66666666666652</v>
      </c>
      <c r="AN201" s="663">
        <v>2600</v>
      </c>
      <c r="AO201" s="658">
        <v>0</v>
      </c>
      <c r="AP201" s="658">
        <v>0</v>
      </c>
      <c r="AQ201" s="658">
        <v>0</v>
      </c>
      <c r="AR201" s="658">
        <v>0</v>
      </c>
      <c r="AS201" s="658">
        <v>0</v>
      </c>
      <c r="AT201" s="659">
        <v>2600</v>
      </c>
      <c r="AU201" s="658">
        <v>2600</v>
      </c>
      <c r="AV201" s="658">
        <v>0</v>
      </c>
      <c r="AW201" s="658">
        <v>0</v>
      </c>
      <c r="AX201" s="658">
        <v>0</v>
      </c>
      <c r="AY201" s="660">
        <v>0</v>
      </c>
      <c r="AZ201" s="644" t="s">
        <v>808</v>
      </c>
      <c r="BA201" s="664">
        <v>0</v>
      </c>
      <c r="BB201" s="665">
        <v>0</v>
      </c>
      <c r="BC201" s="665">
        <v>0</v>
      </c>
      <c r="BD201" s="665">
        <v>0</v>
      </c>
      <c r="BE201" s="665">
        <v>0</v>
      </c>
      <c r="BF201" s="665">
        <v>0</v>
      </c>
      <c r="BG201" s="665">
        <v>0</v>
      </c>
      <c r="BH201" s="665">
        <v>0</v>
      </c>
      <c r="BI201" s="665">
        <v>0</v>
      </c>
      <c r="BJ201" s="665">
        <v>0</v>
      </c>
      <c r="BK201" s="665">
        <v>0</v>
      </c>
      <c r="BL201" s="665">
        <v>0</v>
      </c>
      <c r="BM201" s="665">
        <v>0</v>
      </c>
      <c r="BN201" s="665">
        <v>0</v>
      </c>
      <c r="BO201" s="665">
        <v>0</v>
      </c>
      <c r="BP201" s="665">
        <v>0</v>
      </c>
      <c r="BQ201" s="665">
        <v>0</v>
      </c>
      <c r="BR201" s="665">
        <v>0</v>
      </c>
      <c r="BS201" s="666">
        <v>0</v>
      </c>
      <c r="BT201" s="667">
        <v>0</v>
      </c>
      <c r="BU201" s="649">
        <f t="shared" si="4"/>
        <v>0</v>
      </c>
    </row>
    <row r="202" spans="2:73" x14ac:dyDescent="0.2">
      <c r="B202" s="650">
        <v>192</v>
      </c>
      <c r="C202" s="630" t="s">
        <v>1903</v>
      </c>
      <c r="D202" s="630" t="s">
        <v>808</v>
      </c>
      <c r="E202" s="630" t="s">
        <v>1806</v>
      </c>
      <c r="F202" s="651">
        <v>12300029</v>
      </c>
      <c r="G202" s="652">
        <v>42297</v>
      </c>
      <c r="H202" s="652" t="s">
        <v>535</v>
      </c>
      <c r="I202" s="652" t="s">
        <v>535</v>
      </c>
      <c r="J202" s="653">
        <v>10</v>
      </c>
      <c r="K202" s="654" t="s">
        <v>535</v>
      </c>
      <c r="L202" s="655" t="s">
        <v>535</v>
      </c>
      <c r="M202" s="656">
        <v>0</v>
      </c>
      <c r="N202" s="657">
        <v>2700</v>
      </c>
      <c r="O202" s="658">
        <v>0</v>
      </c>
      <c r="P202" s="658">
        <v>0</v>
      </c>
      <c r="Q202" s="658">
        <v>0</v>
      </c>
      <c r="R202" s="658">
        <v>0</v>
      </c>
      <c r="S202" s="658">
        <v>0</v>
      </c>
      <c r="T202" s="659">
        <v>2700</v>
      </c>
      <c r="U202" s="658">
        <v>0</v>
      </c>
      <c r="V202" s="658">
        <v>0</v>
      </c>
      <c r="W202" s="658">
        <v>2700</v>
      </c>
      <c r="X202" s="658">
        <v>2475</v>
      </c>
      <c r="Y202" s="660">
        <v>225</v>
      </c>
      <c r="Z202" s="657">
        <v>-2700</v>
      </c>
      <c r="AA202" s="658">
        <v>0</v>
      </c>
      <c r="AB202" s="658">
        <v>0</v>
      </c>
      <c r="AC202" s="658">
        <v>0</v>
      </c>
      <c r="AD202" s="658">
        <v>0</v>
      </c>
      <c r="AE202" s="658">
        <v>0</v>
      </c>
      <c r="AF202" s="658">
        <v>-2700</v>
      </c>
      <c r="AG202" s="658">
        <v>0</v>
      </c>
      <c r="AH202" s="658">
        <v>0</v>
      </c>
      <c r="AI202" s="658">
        <v>0</v>
      </c>
      <c r="AJ202" s="658">
        <v>90</v>
      </c>
      <c r="AK202" s="661">
        <v>-2700</v>
      </c>
      <c r="AL202" s="661">
        <v>-2475</v>
      </c>
      <c r="AM202" s="662">
        <v>-225</v>
      </c>
      <c r="AN202" s="663">
        <v>0</v>
      </c>
      <c r="AO202" s="658">
        <v>0</v>
      </c>
      <c r="AP202" s="658">
        <v>0</v>
      </c>
      <c r="AQ202" s="658">
        <v>0</v>
      </c>
      <c r="AR202" s="658">
        <v>0</v>
      </c>
      <c r="AS202" s="658">
        <v>0</v>
      </c>
      <c r="AT202" s="659">
        <v>0</v>
      </c>
      <c r="AU202" s="658">
        <v>0</v>
      </c>
      <c r="AV202" s="658">
        <v>0</v>
      </c>
      <c r="AW202" s="658">
        <v>0</v>
      </c>
      <c r="AX202" s="658">
        <v>0</v>
      </c>
      <c r="AY202" s="660">
        <v>0</v>
      </c>
      <c r="AZ202" s="644" t="s">
        <v>808</v>
      </c>
      <c r="BA202" s="664">
        <v>0</v>
      </c>
      <c r="BB202" s="665">
        <v>0</v>
      </c>
      <c r="BC202" s="665">
        <v>0</v>
      </c>
      <c r="BD202" s="665">
        <v>0</v>
      </c>
      <c r="BE202" s="665">
        <v>0</v>
      </c>
      <c r="BF202" s="665">
        <v>0</v>
      </c>
      <c r="BG202" s="665">
        <v>0</v>
      </c>
      <c r="BH202" s="665">
        <v>0</v>
      </c>
      <c r="BI202" s="665">
        <v>0</v>
      </c>
      <c r="BJ202" s="665">
        <v>0</v>
      </c>
      <c r="BK202" s="665">
        <v>0</v>
      </c>
      <c r="BL202" s="665">
        <v>0</v>
      </c>
      <c r="BM202" s="665">
        <v>0</v>
      </c>
      <c r="BN202" s="665">
        <v>0</v>
      </c>
      <c r="BO202" s="665">
        <v>0</v>
      </c>
      <c r="BP202" s="665">
        <v>0</v>
      </c>
      <c r="BQ202" s="665">
        <v>0</v>
      </c>
      <c r="BR202" s="665">
        <v>0</v>
      </c>
      <c r="BS202" s="666">
        <v>0</v>
      </c>
      <c r="BT202" s="667">
        <v>0</v>
      </c>
      <c r="BU202" s="649">
        <f t="shared" si="4"/>
        <v>0</v>
      </c>
    </row>
    <row r="203" spans="2:73" x14ac:dyDescent="0.2">
      <c r="B203" s="629">
        <v>193</v>
      </c>
      <c r="C203" s="630" t="s">
        <v>1904</v>
      </c>
      <c r="D203" s="630" t="s">
        <v>806</v>
      </c>
      <c r="E203" s="630" t="s">
        <v>1806</v>
      </c>
      <c r="F203" s="651">
        <v>12300031</v>
      </c>
      <c r="G203" s="652">
        <v>42780</v>
      </c>
      <c r="H203" s="652" t="s">
        <v>535</v>
      </c>
      <c r="I203" s="652" t="s">
        <v>535</v>
      </c>
      <c r="J203" s="653">
        <v>10</v>
      </c>
      <c r="K203" s="654" t="s">
        <v>535</v>
      </c>
      <c r="L203" s="655" t="s">
        <v>535</v>
      </c>
      <c r="M203" s="656">
        <v>0</v>
      </c>
      <c r="N203" s="657">
        <v>22000</v>
      </c>
      <c r="O203" s="658">
        <v>0</v>
      </c>
      <c r="P203" s="658">
        <v>0</v>
      </c>
      <c r="Q203" s="658">
        <v>0</v>
      </c>
      <c r="R203" s="658">
        <v>0</v>
      </c>
      <c r="S203" s="658">
        <v>0</v>
      </c>
      <c r="T203" s="659">
        <v>22000</v>
      </c>
      <c r="U203" s="658">
        <v>0</v>
      </c>
      <c r="V203" s="658">
        <v>0</v>
      </c>
      <c r="W203" s="658">
        <v>22000</v>
      </c>
      <c r="X203" s="658">
        <v>17233.333333333336</v>
      </c>
      <c r="Y203" s="660">
        <v>4766.6666666666642</v>
      </c>
      <c r="Z203" s="657">
        <v>0</v>
      </c>
      <c r="AA203" s="658">
        <v>0</v>
      </c>
      <c r="AB203" s="658">
        <v>0</v>
      </c>
      <c r="AC203" s="658">
        <v>0</v>
      </c>
      <c r="AD203" s="658">
        <v>0</v>
      </c>
      <c r="AE203" s="658">
        <v>0</v>
      </c>
      <c r="AF203" s="658">
        <v>0</v>
      </c>
      <c r="AG203" s="658">
        <v>0</v>
      </c>
      <c r="AH203" s="658">
        <v>0</v>
      </c>
      <c r="AI203" s="658">
        <v>2200</v>
      </c>
      <c r="AJ203" s="658">
        <v>0</v>
      </c>
      <c r="AK203" s="661">
        <v>0</v>
      </c>
      <c r="AL203" s="661">
        <v>2200</v>
      </c>
      <c r="AM203" s="662">
        <v>-2200</v>
      </c>
      <c r="AN203" s="663">
        <v>22000</v>
      </c>
      <c r="AO203" s="658">
        <v>0</v>
      </c>
      <c r="AP203" s="658">
        <v>0</v>
      </c>
      <c r="AQ203" s="658">
        <v>0</v>
      </c>
      <c r="AR203" s="658">
        <v>0</v>
      </c>
      <c r="AS203" s="658">
        <v>0</v>
      </c>
      <c r="AT203" s="659">
        <v>22000</v>
      </c>
      <c r="AU203" s="658">
        <v>0</v>
      </c>
      <c r="AV203" s="658">
        <v>0</v>
      </c>
      <c r="AW203" s="658">
        <v>22000</v>
      </c>
      <c r="AX203" s="658">
        <v>19433.333333333336</v>
      </c>
      <c r="AY203" s="660">
        <v>2566.6666666666642</v>
      </c>
      <c r="AZ203" s="644" t="s">
        <v>806</v>
      </c>
      <c r="BA203" s="664">
        <v>0</v>
      </c>
      <c r="BB203" s="665">
        <v>0</v>
      </c>
      <c r="BC203" s="665">
        <v>0</v>
      </c>
      <c r="BD203" s="665">
        <v>0</v>
      </c>
      <c r="BE203" s="665">
        <v>0</v>
      </c>
      <c r="BF203" s="665">
        <v>0</v>
      </c>
      <c r="BG203" s="665">
        <v>0</v>
      </c>
      <c r="BH203" s="665">
        <v>0</v>
      </c>
      <c r="BI203" s="665">
        <v>0</v>
      </c>
      <c r="BJ203" s="665">
        <v>0</v>
      </c>
      <c r="BK203" s="665">
        <v>0</v>
      </c>
      <c r="BL203" s="665">
        <v>0</v>
      </c>
      <c r="BM203" s="665">
        <v>0</v>
      </c>
      <c r="BN203" s="665">
        <v>0</v>
      </c>
      <c r="BO203" s="665">
        <v>0</v>
      </c>
      <c r="BP203" s="665">
        <v>0</v>
      </c>
      <c r="BQ203" s="665">
        <v>0</v>
      </c>
      <c r="BR203" s="665">
        <v>0</v>
      </c>
      <c r="BS203" s="666">
        <v>2566.6666666666642</v>
      </c>
      <c r="BT203" s="667">
        <v>0</v>
      </c>
      <c r="BU203" s="649">
        <f t="shared" si="4"/>
        <v>0</v>
      </c>
    </row>
    <row r="204" spans="2:73" x14ac:dyDescent="0.2">
      <c r="B204" s="650">
        <v>194</v>
      </c>
      <c r="C204" s="630" t="s">
        <v>1905</v>
      </c>
      <c r="D204" s="630" t="s">
        <v>806</v>
      </c>
      <c r="E204" s="630" t="s">
        <v>1879</v>
      </c>
      <c r="F204" s="651">
        <v>12300032</v>
      </c>
      <c r="G204" s="652">
        <v>42814</v>
      </c>
      <c r="H204" s="652" t="s">
        <v>535</v>
      </c>
      <c r="I204" s="652" t="s">
        <v>535</v>
      </c>
      <c r="J204" s="653">
        <v>7</v>
      </c>
      <c r="K204" s="654" t="s">
        <v>535</v>
      </c>
      <c r="L204" s="655" t="s">
        <v>535</v>
      </c>
      <c r="M204" s="656">
        <v>0</v>
      </c>
      <c r="N204" s="657">
        <v>2600</v>
      </c>
      <c r="O204" s="658">
        <v>0</v>
      </c>
      <c r="P204" s="658">
        <v>0</v>
      </c>
      <c r="Q204" s="658">
        <v>0</v>
      </c>
      <c r="R204" s="658">
        <v>0</v>
      </c>
      <c r="S204" s="658">
        <v>0</v>
      </c>
      <c r="T204" s="659">
        <v>2600</v>
      </c>
      <c r="U204" s="658">
        <v>0</v>
      </c>
      <c r="V204" s="658">
        <v>0</v>
      </c>
      <c r="W204" s="658">
        <v>2600</v>
      </c>
      <c r="X204" s="658">
        <v>2600</v>
      </c>
      <c r="Y204" s="660">
        <v>0</v>
      </c>
      <c r="Z204" s="657">
        <v>0</v>
      </c>
      <c r="AA204" s="658">
        <v>0</v>
      </c>
      <c r="AB204" s="658">
        <v>0</v>
      </c>
      <c r="AC204" s="658">
        <v>0</v>
      </c>
      <c r="AD204" s="658">
        <v>0</v>
      </c>
      <c r="AE204" s="658">
        <v>0</v>
      </c>
      <c r="AF204" s="658">
        <v>0</v>
      </c>
      <c r="AG204" s="658">
        <v>0</v>
      </c>
      <c r="AH204" s="658">
        <v>0</v>
      </c>
      <c r="AI204" s="658">
        <v>0</v>
      </c>
      <c r="AJ204" s="658">
        <v>0</v>
      </c>
      <c r="AK204" s="661">
        <v>0</v>
      </c>
      <c r="AL204" s="661">
        <v>0</v>
      </c>
      <c r="AM204" s="662">
        <v>0</v>
      </c>
      <c r="AN204" s="663">
        <v>2600</v>
      </c>
      <c r="AO204" s="658">
        <v>0</v>
      </c>
      <c r="AP204" s="658">
        <v>0</v>
      </c>
      <c r="AQ204" s="658">
        <v>0</v>
      </c>
      <c r="AR204" s="658">
        <v>0</v>
      </c>
      <c r="AS204" s="658">
        <v>0</v>
      </c>
      <c r="AT204" s="659">
        <v>2600</v>
      </c>
      <c r="AU204" s="658">
        <v>0</v>
      </c>
      <c r="AV204" s="658">
        <v>0</v>
      </c>
      <c r="AW204" s="658">
        <v>2600</v>
      </c>
      <c r="AX204" s="658">
        <v>2600</v>
      </c>
      <c r="AY204" s="660">
        <v>0</v>
      </c>
      <c r="AZ204" s="644" t="s">
        <v>806</v>
      </c>
      <c r="BA204" s="664">
        <v>0</v>
      </c>
      <c r="BB204" s="665">
        <v>0</v>
      </c>
      <c r="BC204" s="665">
        <v>0</v>
      </c>
      <c r="BD204" s="665">
        <v>0</v>
      </c>
      <c r="BE204" s="665">
        <v>0</v>
      </c>
      <c r="BF204" s="665">
        <v>0</v>
      </c>
      <c r="BG204" s="665">
        <v>0</v>
      </c>
      <c r="BH204" s="665">
        <v>0</v>
      </c>
      <c r="BI204" s="665">
        <v>0</v>
      </c>
      <c r="BJ204" s="665">
        <v>0</v>
      </c>
      <c r="BK204" s="665">
        <v>0</v>
      </c>
      <c r="BL204" s="665">
        <v>0</v>
      </c>
      <c r="BM204" s="665">
        <v>0</v>
      </c>
      <c r="BN204" s="665">
        <v>0</v>
      </c>
      <c r="BO204" s="665">
        <v>0</v>
      </c>
      <c r="BP204" s="665">
        <v>0</v>
      </c>
      <c r="BQ204" s="665">
        <v>0</v>
      </c>
      <c r="BR204" s="665">
        <v>0</v>
      </c>
      <c r="BS204" s="666">
        <v>0</v>
      </c>
      <c r="BT204" s="667">
        <v>0</v>
      </c>
      <c r="BU204" s="649">
        <f t="shared" ref="BU204:BU267" si="5">+AY204-SUM(BA204:BT204)</f>
        <v>0</v>
      </c>
    </row>
    <row r="205" spans="2:73" x14ac:dyDescent="0.2">
      <c r="B205" s="629">
        <v>195</v>
      </c>
      <c r="C205" s="630" t="s">
        <v>1906</v>
      </c>
      <c r="D205" s="630" t="s">
        <v>1625</v>
      </c>
      <c r="E205" s="630" t="s">
        <v>1907</v>
      </c>
      <c r="F205" s="651">
        <v>12300034</v>
      </c>
      <c r="G205" s="652">
        <v>42991</v>
      </c>
      <c r="H205" s="652" t="s">
        <v>535</v>
      </c>
      <c r="I205" s="652" t="s">
        <v>535</v>
      </c>
      <c r="J205" s="653">
        <v>10</v>
      </c>
      <c r="K205" s="654" t="b">
        <v>1</v>
      </c>
      <c r="L205" s="655" t="s">
        <v>535</v>
      </c>
      <c r="M205" s="656">
        <v>0</v>
      </c>
      <c r="N205" s="657">
        <v>3277.52</v>
      </c>
      <c r="O205" s="658">
        <v>0</v>
      </c>
      <c r="P205" s="658">
        <v>0</v>
      </c>
      <c r="Q205" s="658">
        <v>0</v>
      </c>
      <c r="R205" s="658">
        <v>0</v>
      </c>
      <c r="S205" s="658">
        <v>0</v>
      </c>
      <c r="T205" s="659">
        <v>3277.52</v>
      </c>
      <c r="U205" s="658">
        <v>3277.52</v>
      </c>
      <c r="V205" s="658">
        <v>0</v>
      </c>
      <c r="W205" s="658">
        <v>0</v>
      </c>
      <c r="X205" s="658">
        <v>0</v>
      </c>
      <c r="Y205" s="660">
        <v>0</v>
      </c>
      <c r="Z205" s="657">
        <v>0</v>
      </c>
      <c r="AA205" s="658">
        <v>0</v>
      </c>
      <c r="AB205" s="658">
        <v>0</v>
      </c>
      <c r="AC205" s="658">
        <v>0</v>
      </c>
      <c r="AD205" s="658">
        <v>0</v>
      </c>
      <c r="AE205" s="658">
        <v>0</v>
      </c>
      <c r="AF205" s="658">
        <v>0</v>
      </c>
      <c r="AG205" s="658">
        <v>0</v>
      </c>
      <c r="AH205" s="658">
        <v>0</v>
      </c>
      <c r="AI205" s="658">
        <v>0</v>
      </c>
      <c r="AJ205" s="658">
        <v>327.75200000000007</v>
      </c>
      <c r="AK205" s="661">
        <v>0</v>
      </c>
      <c r="AL205" s="661">
        <v>0</v>
      </c>
      <c r="AM205" s="662">
        <v>0</v>
      </c>
      <c r="AN205" s="663">
        <v>3277.52</v>
      </c>
      <c r="AO205" s="658">
        <v>0</v>
      </c>
      <c r="AP205" s="658">
        <v>0</v>
      </c>
      <c r="AQ205" s="658">
        <v>0</v>
      </c>
      <c r="AR205" s="658">
        <v>0</v>
      </c>
      <c r="AS205" s="658">
        <v>0</v>
      </c>
      <c r="AT205" s="659">
        <v>3277.52</v>
      </c>
      <c r="AU205" s="658">
        <v>3277.52</v>
      </c>
      <c r="AV205" s="658">
        <v>0</v>
      </c>
      <c r="AW205" s="658">
        <v>0</v>
      </c>
      <c r="AX205" s="658">
        <v>0</v>
      </c>
      <c r="AY205" s="660">
        <v>0</v>
      </c>
      <c r="AZ205" s="644" t="s">
        <v>1625</v>
      </c>
      <c r="BA205" s="664">
        <v>0</v>
      </c>
      <c r="BB205" s="665">
        <v>0</v>
      </c>
      <c r="BC205" s="665">
        <v>0</v>
      </c>
      <c r="BD205" s="665">
        <v>0</v>
      </c>
      <c r="BE205" s="665">
        <v>0</v>
      </c>
      <c r="BF205" s="665">
        <v>0</v>
      </c>
      <c r="BG205" s="665">
        <v>0</v>
      </c>
      <c r="BH205" s="665">
        <v>0</v>
      </c>
      <c r="BI205" s="665">
        <v>0</v>
      </c>
      <c r="BJ205" s="665">
        <v>0</v>
      </c>
      <c r="BK205" s="665">
        <v>0</v>
      </c>
      <c r="BL205" s="665">
        <v>0</v>
      </c>
      <c r="BM205" s="665">
        <v>0</v>
      </c>
      <c r="BN205" s="665">
        <v>0</v>
      </c>
      <c r="BO205" s="665">
        <v>0</v>
      </c>
      <c r="BP205" s="665">
        <v>0</v>
      </c>
      <c r="BQ205" s="665">
        <v>0</v>
      </c>
      <c r="BR205" s="665">
        <v>0</v>
      </c>
      <c r="BS205" s="666">
        <v>0</v>
      </c>
      <c r="BT205" s="667">
        <v>0</v>
      </c>
      <c r="BU205" s="649">
        <f t="shared" si="5"/>
        <v>0</v>
      </c>
    </row>
    <row r="206" spans="2:73" x14ac:dyDescent="0.2">
      <c r="B206" s="650">
        <v>196</v>
      </c>
      <c r="C206" s="630" t="s">
        <v>1908</v>
      </c>
      <c r="D206" s="630" t="s">
        <v>788</v>
      </c>
      <c r="E206" s="630" t="s">
        <v>1907</v>
      </c>
      <c r="F206" s="651" t="s">
        <v>1909</v>
      </c>
      <c r="G206" s="652">
        <v>42991</v>
      </c>
      <c r="H206" s="652" t="s">
        <v>535</v>
      </c>
      <c r="I206" s="652" t="s">
        <v>535</v>
      </c>
      <c r="J206" s="653">
        <v>10</v>
      </c>
      <c r="K206" s="654" t="s">
        <v>535</v>
      </c>
      <c r="L206" s="655" t="s">
        <v>535</v>
      </c>
      <c r="M206" s="656">
        <v>0</v>
      </c>
      <c r="N206" s="657">
        <v>3251.04</v>
      </c>
      <c r="O206" s="658">
        <v>3251.04</v>
      </c>
      <c r="P206" s="658">
        <v>0</v>
      </c>
      <c r="Q206" s="658">
        <v>0</v>
      </c>
      <c r="R206" s="658">
        <v>0</v>
      </c>
      <c r="S206" s="658">
        <v>0</v>
      </c>
      <c r="T206" s="659">
        <v>0</v>
      </c>
      <c r="U206" s="658">
        <v>0</v>
      </c>
      <c r="V206" s="658">
        <v>0</v>
      </c>
      <c r="W206" s="658">
        <v>0</v>
      </c>
      <c r="X206" s="658">
        <v>0</v>
      </c>
      <c r="Y206" s="660">
        <v>0</v>
      </c>
      <c r="Z206" s="657">
        <v>0</v>
      </c>
      <c r="AA206" s="658">
        <v>0</v>
      </c>
      <c r="AB206" s="658">
        <v>0</v>
      </c>
      <c r="AC206" s="658">
        <v>0</v>
      </c>
      <c r="AD206" s="658">
        <v>0</v>
      </c>
      <c r="AE206" s="658">
        <v>0</v>
      </c>
      <c r="AF206" s="658">
        <v>0</v>
      </c>
      <c r="AG206" s="658">
        <v>0</v>
      </c>
      <c r="AH206" s="658">
        <v>0</v>
      </c>
      <c r="AI206" s="658">
        <v>0</v>
      </c>
      <c r="AJ206" s="658">
        <v>325.10400000000004</v>
      </c>
      <c r="AK206" s="661">
        <v>0</v>
      </c>
      <c r="AL206" s="661">
        <v>0</v>
      </c>
      <c r="AM206" s="662">
        <v>0</v>
      </c>
      <c r="AN206" s="663">
        <v>3251.04</v>
      </c>
      <c r="AO206" s="658">
        <v>3251.04</v>
      </c>
      <c r="AP206" s="658">
        <v>0</v>
      </c>
      <c r="AQ206" s="658">
        <v>0</v>
      </c>
      <c r="AR206" s="658">
        <v>0</v>
      </c>
      <c r="AS206" s="658">
        <v>0</v>
      </c>
      <c r="AT206" s="659">
        <v>0</v>
      </c>
      <c r="AU206" s="658">
        <v>0</v>
      </c>
      <c r="AV206" s="658">
        <v>0</v>
      </c>
      <c r="AW206" s="658">
        <v>0</v>
      </c>
      <c r="AX206" s="658">
        <v>0</v>
      </c>
      <c r="AY206" s="660">
        <v>0</v>
      </c>
      <c r="AZ206" s="644" t="s">
        <v>788</v>
      </c>
      <c r="BA206" s="664">
        <v>0</v>
      </c>
      <c r="BB206" s="665">
        <v>0</v>
      </c>
      <c r="BC206" s="665">
        <v>0</v>
      </c>
      <c r="BD206" s="665">
        <v>0</v>
      </c>
      <c r="BE206" s="665">
        <v>0</v>
      </c>
      <c r="BF206" s="665">
        <v>0</v>
      </c>
      <c r="BG206" s="665">
        <v>0</v>
      </c>
      <c r="BH206" s="665">
        <v>0</v>
      </c>
      <c r="BI206" s="665">
        <v>0</v>
      </c>
      <c r="BJ206" s="665">
        <v>0</v>
      </c>
      <c r="BK206" s="665">
        <v>0</v>
      </c>
      <c r="BL206" s="665">
        <v>0</v>
      </c>
      <c r="BM206" s="665">
        <v>0</v>
      </c>
      <c r="BN206" s="665">
        <v>0</v>
      </c>
      <c r="BO206" s="665">
        <v>0</v>
      </c>
      <c r="BP206" s="665">
        <v>0</v>
      </c>
      <c r="BQ206" s="665">
        <v>0</v>
      </c>
      <c r="BR206" s="665">
        <v>0</v>
      </c>
      <c r="BS206" s="666">
        <v>0</v>
      </c>
      <c r="BT206" s="667">
        <v>0</v>
      </c>
      <c r="BU206" s="649">
        <f t="shared" si="5"/>
        <v>0</v>
      </c>
    </row>
    <row r="207" spans="2:73" x14ac:dyDescent="0.2">
      <c r="B207" s="629">
        <v>197</v>
      </c>
      <c r="C207" s="630" t="s">
        <v>1910</v>
      </c>
      <c r="D207" s="630" t="s">
        <v>803</v>
      </c>
      <c r="E207" s="630" t="s">
        <v>1882</v>
      </c>
      <c r="F207" s="651">
        <v>12400071</v>
      </c>
      <c r="G207" s="652">
        <v>42046</v>
      </c>
      <c r="H207" s="652" t="s">
        <v>535</v>
      </c>
      <c r="I207" s="652" t="s">
        <v>535</v>
      </c>
      <c r="J207" s="653">
        <v>10</v>
      </c>
      <c r="K207" s="654" t="s">
        <v>535</v>
      </c>
      <c r="L207" s="655" t="s">
        <v>535</v>
      </c>
      <c r="M207" s="656">
        <v>0</v>
      </c>
      <c r="N207" s="657">
        <v>418.64</v>
      </c>
      <c r="O207" s="658">
        <v>0</v>
      </c>
      <c r="P207" s="658">
        <v>0</v>
      </c>
      <c r="Q207" s="658">
        <v>0</v>
      </c>
      <c r="R207" s="658">
        <v>0</v>
      </c>
      <c r="S207" s="658">
        <v>0</v>
      </c>
      <c r="T207" s="659">
        <v>418.64</v>
      </c>
      <c r="U207" s="658">
        <v>0</v>
      </c>
      <c r="V207" s="658">
        <v>0</v>
      </c>
      <c r="W207" s="658">
        <v>418.64</v>
      </c>
      <c r="X207" s="658">
        <v>411.66266666666667</v>
      </c>
      <c r="Y207" s="660">
        <v>6.9773333333333198</v>
      </c>
      <c r="Z207" s="657">
        <v>-418.64</v>
      </c>
      <c r="AA207" s="658">
        <v>0</v>
      </c>
      <c r="AB207" s="658">
        <v>0</v>
      </c>
      <c r="AC207" s="658">
        <v>0</v>
      </c>
      <c r="AD207" s="658">
        <v>0</v>
      </c>
      <c r="AE207" s="658">
        <v>0</v>
      </c>
      <c r="AF207" s="658">
        <v>-418.64</v>
      </c>
      <c r="AG207" s="658">
        <v>0</v>
      </c>
      <c r="AH207" s="658">
        <v>0</v>
      </c>
      <c r="AI207" s="658">
        <v>0</v>
      </c>
      <c r="AJ207" s="658">
        <v>6.9773333333333341</v>
      </c>
      <c r="AK207" s="661">
        <v>-418.64</v>
      </c>
      <c r="AL207" s="661">
        <v>-411.66266666666667</v>
      </c>
      <c r="AM207" s="662">
        <v>-6.9773333333333198</v>
      </c>
      <c r="AN207" s="663">
        <v>0</v>
      </c>
      <c r="AO207" s="658">
        <v>0</v>
      </c>
      <c r="AP207" s="658">
        <v>0</v>
      </c>
      <c r="AQ207" s="658">
        <v>0</v>
      </c>
      <c r="AR207" s="658">
        <v>0</v>
      </c>
      <c r="AS207" s="658">
        <v>0</v>
      </c>
      <c r="AT207" s="659">
        <v>0</v>
      </c>
      <c r="AU207" s="658">
        <v>0</v>
      </c>
      <c r="AV207" s="658">
        <v>0</v>
      </c>
      <c r="AW207" s="658">
        <v>0</v>
      </c>
      <c r="AX207" s="658">
        <v>0</v>
      </c>
      <c r="AY207" s="660">
        <v>0</v>
      </c>
      <c r="AZ207" s="644" t="s">
        <v>803</v>
      </c>
      <c r="BA207" s="664">
        <v>0</v>
      </c>
      <c r="BB207" s="665">
        <v>0</v>
      </c>
      <c r="BC207" s="665">
        <v>0</v>
      </c>
      <c r="BD207" s="665">
        <v>0</v>
      </c>
      <c r="BE207" s="665">
        <v>0</v>
      </c>
      <c r="BF207" s="665">
        <v>0</v>
      </c>
      <c r="BG207" s="665">
        <v>0</v>
      </c>
      <c r="BH207" s="665">
        <v>0</v>
      </c>
      <c r="BI207" s="665">
        <v>0</v>
      </c>
      <c r="BJ207" s="665">
        <v>0</v>
      </c>
      <c r="BK207" s="665">
        <v>0</v>
      </c>
      <c r="BL207" s="665">
        <v>0</v>
      </c>
      <c r="BM207" s="665">
        <v>0</v>
      </c>
      <c r="BN207" s="665">
        <v>0</v>
      </c>
      <c r="BO207" s="665">
        <v>0</v>
      </c>
      <c r="BP207" s="665">
        <v>0</v>
      </c>
      <c r="BQ207" s="665">
        <v>0</v>
      </c>
      <c r="BR207" s="665">
        <v>0</v>
      </c>
      <c r="BS207" s="666">
        <v>0</v>
      </c>
      <c r="BT207" s="667">
        <v>0</v>
      </c>
      <c r="BU207" s="649">
        <f t="shared" si="5"/>
        <v>0</v>
      </c>
    </row>
    <row r="208" spans="2:73" x14ac:dyDescent="0.2">
      <c r="B208" s="650">
        <v>198</v>
      </c>
      <c r="C208" s="630" t="s">
        <v>1911</v>
      </c>
      <c r="D208" s="630" t="s">
        <v>792</v>
      </c>
      <c r="E208" s="630" t="s">
        <v>1882</v>
      </c>
      <c r="F208" s="651">
        <v>12400072</v>
      </c>
      <c r="G208" s="652">
        <v>42094</v>
      </c>
      <c r="H208" s="652" t="s">
        <v>535</v>
      </c>
      <c r="I208" s="652" t="s">
        <v>535</v>
      </c>
      <c r="J208" s="653">
        <v>10</v>
      </c>
      <c r="K208" s="654" t="s">
        <v>535</v>
      </c>
      <c r="L208" s="655" t="s">
        <v>535</v>
      </c>
      <c r="M208" s="656">
        <v>0</v>
      </c>
      <c r="N208" s="657">
        <v>576.03</v>
      </c>
      <c r="O208" s="658">
        <v>0</v>
      </c>
      <c r="P208" s="658">
        <v>0</v>
      </c>
      <c r="Q208" s="658">
        <v>0</v>
      </c>
      <c r="R208" s="658">
        <v>0</v>
      </c>
      <c r="S208" s="658">
        <v>0</v>
      </c>
      <c r="T208" s="659">
        <v>576.03</v>
      </c>
      <c r="U208" s="658">
        <v>0</v>
      </c>
      <c r="V208" s="658">
        <v>0</v>
      </c>
      <c r="W208" s="658">
        <v>576.03</v>
      </c>
      <c r="X208" s="658">
        <v>561.62924999999996</v>
      </c>
      <c r="Y208" s="660">
        <v>14.400750000000016</v>
      </c>
      <c r="Z208" s="657">
        <v>-576.03</v>
      </c>
      <c r="AA208" s="658">
        <v>0</v>
      </c>
      <c r="AB208" s="658">
        <v>0</v>
      </c>
      <c r="AC208" s="658">
        <v>0</v>
      </c>
      <c r="AD208" s="658">
        <v>0</v>
      </c>
      <c r="AE208" s="658">
        <v>0</v>
      </c>
      <c r="AF208" s="658">
        <v>-576.03</v>
      </c>
      <c r="AG208" s="658">
        <v>0</v>
      </c>
      <c r="AH208" s="658">
        <v>0</v>
      </c>
      <c r="AI208" s="658">
        <v>0</v>
      </c>
      <c r="AJ208" s="658">
        <v>14.400750000000002</v>
      </c>
      <c r="AK208" s="661">
        <v>-576.03</v>
      </c>
      <c r="AL208" s="661">
        <v>-561.62924999999996</v>
      </c>
      <c r="AM208" s="662">
        <v>-14.400750000000016</v>
      </c>
      <c r="AN208" s="663">
        <v>0</v>
      </c>
      <c r="AO208" s="658">
        <v>0</v>
      </c>
      <c r="AP208" s="658">
        <v>0</v>
      </c>
      <c r="AQ208" s="658">
        <v>0</v>
      </c>
      <c r="AR208" s="658">
        <v>0</v>
      </c>
      <c r="AS208" s="658">
        <v>0</v>
      </c>
      <c r="AT208" s="659">
        <v>0</v>
      </c>
      <c r="AU208" s="658">
        <v>0</v>
      </c>
      <c r="AV208" s="658">
        <v>0</v>
      </c>
      <c r="AW208" s="658">
        <v>0</v>
      </c>
      <c r="AX208" s="658">
        <v>0</v>
      </c>
      <c r="AY208" s="660">
        <v>0</v>
      </c>
      <c r="AZ208" s="644" t="s">
        <v>792</v>
      </c>
      <c r="BA208" s="664">
        <v>0</v>
      </c>
      <c r="BB208" s="665">
        <v>0</v>
      </c>
      <c r="BC208" s="665">
        <v>0</v>
      </c>
      <c r="BD208" s="665">
        <v>0</v>
      </c>
      <c r="BE208" s="665">
        <v>0</v>
      </c>
      <c r="BF208" s="665">
        <v>0</v>
      </c>
      <c r="BG208" s="665">
        <v>0</v>
      </c>
      <c r="BH208" s="665">
        <v>0</v>
      </c>
      <c r="BI208" s="665">
        <v>0</v>
      </c>
      <c r="BJ208" s="665">
        <v>0</v>
      </c>
      <c r="BK208" s="665">
        <v>0</v>
      </c>
      <c r="BL208" s="665">
        <v>0</v>
      </c>
      <c r="BM208" s="665">
        <v>0</v>
      </c>
      <c r="BN208" s="665">
        <v>0</v>
      </c>
      <c r="BO208" s="665">
        <v>0</v>
      </c>
      <c r="BP208" s="665">
        <v>0</v>
      </c>
      <c r="BQ208" s="665">
        <v>0</v>
      </c>
      <c r="BR208" s="665">
        <v>0</v>
      </c>
      <c r="BS208" s="666">
        <v>0</v>
      </c>
      <c r="BT208" s="667">
        <v>0</v>
      </c>
      <c r="BU208" s="649">
        <f t="shared" si="5"/>
        <v>0</v>
      </c>
    </row>
    <row r="209" spans="2:73" x14ac:dyDescent="0.2">
      <c r="B209" s="629">
        <v>199</v>
      </c>
      <c r="C209" s="630" t="s">
        <v>1912</v>
      </c>
      <c r="D209" s="630" t="s">
        <v>806</v>
      </c>
      <c r="E209" s="630" t="s">
        <v>1882</v>
      </c>
      <c r="F209" s="651">
        <v>12400077</v>
      </c>
      <c r="G209" s="652">
        <v>42247</v>
      </c>
      <c r="H209" s="652" t="s">
        <v>535</v>
      </c>
      <c r="I209" s="652" t="s">
        <v>535</v>
      </c>
      <c r="J209" s="653">
        <v>10</v>
      </c>
      <c r="K209" s="654" t="s">
        <v>535</v>
      </c>
      <c r="L209" s="655" t="s">
        <v>535</v>
      </c>
      <c r="M209" s="656">
        <v>0</v>
      </c>
      <c r="N209" s="657">
        <v>1355.63</v>
      </c>
      <c r="O209" s="658">
        <v>0</v>
      </c>
      <c r="P209" s="658">
        <v>0</v>
      </c>
      <c r="Q209" s="658">
        <v>0</v>
      </c>
      <c r="R209" s="658">
        <v>0</v>
      </c>
      <c r="S209" s="658">
        <v>0</v>
      </c>
      <c r="T209" s="659">
        <v>1355.63</v>
      </c>
      <c r="U209" s="658">
        <v>0</v>
      </c>
      <c r="V209" s="658">
        <v>0</v>
      </c>
      <c r="W209" s="658">
        <v>1355.63</v>
      </c>
      <c r="X209" s="658">
        <v>1265.2546666666667</v>
      </c>
      <c r="Y209" s="660">
        <v>90.375333333333401</v>
      </c>
      <c r="Z209" s="657">
        <v>0</v>
      </c>
      <c r="AA209" s="658">
        <v>0</v>
      </c>
      <c r="AB209" s="658">
        <v>0</v>
      </c>
      <c r="AC209" s="658">
        <v>0</v>
      </c>
      <c r="AD209" s="658">
        <v>0</v>
      </c>
      <c r="AE209" s="658">
        <v>0</v>
      </c>
      <c r="AF209" s="658">
        <v>0</v>
      </c>
      <c r="AG209" s="658">
        <v>0</v>
      </c>
      <c r="AH209" s="658">
        <v>0</v>
      </c>
      <c r="AI209" s="658">
        <v>90.375333333333344</v>
      </c>
      <c r="AJ209" s="658">
        <v>0</v>
      </c>
      <c r="AK209" s="661">
        <v>0</v>
      </c>
      <c r="AL209" s="661">
        <v>90.375333333333401</v>
      </c>
      <c r="AM209" s="662">
        <v>-90.375333333333401</v>
      </c>
      <c r="AN209" s="663">
        <v>1355.63</v>
      </c>
      <c r="AO209" s="658">
        <v>0</v>
      </c>
      <c r="AP209" s="658">
        <v>0</v>
      </c>
      <c r="AQ209" s="658">
        <v>0</v>
      </c>
      <c r="AR209" s="658">
        <v>0</v>
      </c>
      <c r="AS209" s="658">
        <v>0</v>
      </c>
      <c r="AT209" s="659">
        <v>1355.63</v>
      </c>
      <c r="AU209" s="658">
        <v>0</v>
      </c>
      <c r="AV209" s="658">
        <v>0</v>
      </c>
      <c r="AW209" s="658">
        <v>1355.63</v>
      </c>
      <c r="AX209" s="658">
        <v>1355.63</v>
      </c>
      <c r="AY209" s="660">
        <v>0</v>
      </c>
      <c r="AZ209" s="644" t="s">
        <v>806</v>
      </c>
      <c r="BA209" s="664">
        <v>0</v>
      </c>
      <c r="BB209" s="665">
        <v>0</v>
      </c>
      <c r="BC209" s="665">
        <v>0</v>
      </c>
      <c r="BD209" s="665">
        <v>0</v>
      </c>
      <c r="BE209" s="665">
        <v>0</v>
      </c>
      <c r="BF209" s="665">
        <v>0</v>
      </c>
      <c r="BG209" s="665">
        <v>0</v>
      </c>
      <c r="BH209" s="665">
        <v>0</v>
      </c>
      <c r="BI209" s="665">
        <v>0</v>
      </c>
      <c r="BJ209" s="665">
        <v>0</v>
      </c>
      <c r="BK209" s="665">
        <v>0</v>
      </c>
      <c r="BL209" s="665">
        <v>0</v>
      </c>
      <c r="BM209" s="665">
        <v>0</v>
      </c>
      <c r="BN209" s="665">
        <v>0</v>
      </c>
      <c r="BO209" s="665">
        <v>0</v>
      </c>
      <c r="BP209" s="665">
        <v>0</v>
      </c>
      <c r="BQ209" s="665">
        <v>0</v>
      </c>
      <c r="BR209" s="665">
        <v>0</v>
      </c>
      <c r="BS209" s="666">
        <v>0</v>
      </c>
      <c r="BT209" s="667">
        <v>0</v>
      </c>
      <c r="BU209" s="649">
        <f t="shared" si="5"/>
        <v>0</v>
      </c>
    </row>
    <row r="210" spans="2:73" x14ac:dyDescent="0.2">
      <c r="B210" s="650">
        <v>200</v>
      </c>
      <c r="C210" s="630" t="s">
        <v>1913</v>
      </c>
      <c r="D210" s="630" t="s">
        <v>788</v>
      </c>
      <c r="E210" s="630" t="s">
        <v>1882</v>
      </c>
      <c r="F210" s="651">
        <v>12400079</v>
      </c>
      <c r="G210" s="652">
        <v>42270</v>
      </c>
      <c r="H210" s="652" t="s">
        <v>535</v>
      </c>
      <c r="I210" s="652" t="s">
        <v>535</v>
      </c>
      <c r="J210" s="653">
        <v>10</v>
      </c>
      <c r="K210" s="654" t="s">
        <v>535</v>
      </c>
      <c r="L210" s="655" t="s">
        <v>535</v>
      </c>
      <c r="M210" s="656">
        <v>0</v>
      </c>
      <c r="N210" s="657">
        <v>531.75</v>
      </c>
      <c r="O210" s="658">
        <v>0</v>
      </c>
      <c r="P210" s="658">
        <v>0</v>
      </c>
      <c r="Q210" s="658">
        <v>0</v>
      </c>
      <c r="R210" s="658">
        <v>0</v>
      </c>
      <c r="S210" s="658">
        <v>0</v>
      </c>
      <c r="T210" s="659">
        <v>531.75</v>
      </c>
      <c r="U210" s="658">
        <v>0</v>
      </c>
      <c r="V210" s="658">
        <v>0</v>
      </c>
      <c r="W210" s="658">
        <v>531.75</v>
      </c>
      <c r="X210" s="658">
        <v>491.86874999999998</v>
      </c>
      <c r="Y210" s="660">
        <v>39.881250000000023</v>
      </c>
      <c r="Z210" s="657">
        <v>-531.75</v>
      </c>
      <c r="AA210" s="658">
        <v>0</v>
      </c>
      <c r="AB210" s="658">
        <v>0</v>
      </c>
      <c r="AC210" s="658">
        <v>0</v>
      </c>
      <c r="AD210" s="658">
        <v>0</v>
      </c>
      <c r="AE210" s="658">
        <v>0</v>
      </c>
      <c r="AF210" s="658">
        <v>-531.75</v>
      </c>
      <c r="AG210" s="658">
        <v>0</v>
      </c>
      <c r="AH210" s="658">
        <v>0</v>
      </c>
      <c r="AI210" s="658">
        <v>0</v>
      </c>
      <c r="AJ210" s="658">
        <v>39.881249999999994</v>
      </c>
      <c r="AK210" s="661">
        <v>-531.75</v>
      </c>
      <c r="AL210" s="661">
        <v>-491.86874999999998</v>
      </c>
      <c r="AM210" s="662">
        <v>-39.881250000000023</v>
      </c>
      <c r="AN210" s="663">
        <v>0</v>
      </c>
      <c r="AO210" s="658">
        <v>0</v>
      </c>
      <c r="AP210" s="658">
        <v>0</v>
      </c>
      <c r="AQ210" s="658">
        <v>0</v>
      </c>
      <c r="AR210" s="658">
        <v>0</v>
      </c>
      <c r="AS210" s="658">
        <v>0</v>
      </c>
      <c r="AT210" s="659">
        <v>0</v>
      </c>
      <c r="AU210" s="658">
        <v>0</v>
      </c>
      <c r="AV210" s="658">
        <v>0</v>
      </c>
      <c r="AW210" s="658">
        <v>0</v>
      </c>
      <c r="AX210" s="658">
        <v>0</v>
      </c>
      <c r="AY210" s="660">
        <v>0</v>
      </c>
      <c r="AZ210" s="644" t="s">
        <v>788</v>
      </c>
      <c r="BA210" s="664">
        <v>0</v>
      </c>
      <c r="BB210" s="665">
        <v>0</v>
      </c>
      <c r="BC210" s="665">
        <v>0</v>
      </c>
      <c r="BD210" s="665">
        <v>0</v>
      </c>
      <c r="BE210" s="665">
        <v>0</v>
      </c>
      <c r="BF210" s="665">
        <v>0</v>
      </c>
      <c r="BG210" s="665">
        <v>0</v>
      </c>
      <c r="BH210" s="665">
        <v>0</v>
      </c>
      <c r="BI210" s="665">
        <v>0</v>
      </c>
      <c r="BJ210" s="665">
        <v>0</v>
      </c>
      <c r="BK210" s="665">
        <v>0</v>
      </c>
      <c r="BL210" s="665">
        <v>0</v>
      </c>
      <c r="BM210" s="665">
        <v>0</v>
      </c>
      <c r="BN210" s="665">
        <v>0</v>
      </c>
      <c r="BO210" s="665">
        <v>0</v>
      </c>
      <c r="BP210" s="665">
        <v>0</v>
      </c>
      <c r="BQ210" s="665">
        <v>0</v>
      </c>
      <c r="BR210" s="665">
        <v>0</v>
      </c>
      <c r="BS210" s="666">
        <v>0</v>
      </c>
      <c r="BT210" s="667">
        <v>0</v>
      </c>
      <c r="BU210" s="649">
        <f t="shared" si="5"/>
        <v>0</v>
      </c>
    </row>
    <row r="211" spans="2:73" x14ac:dyDescent="0.2">
      <c r="B211" s="629">
        <v>201</v>
      </c>
      <c r="C211" s="630" t="s">
        <v>1914</v>
      </c>
      <c r="D211" s="630" t="s">
        <v>800</v>
      </c>
      <c r="E211" s="630" t="s">
        <v>1915</v>
      </c>
      <c r="F211" s="651">
        <v>12400086</v>
      </c>
      <c r="G211" s="652">
        <v>41152</v>
      </c>
      <c r="H211" s="652" t="s">
        <v>535</v>
      </c>
      <c r="I211" s="652" t="s">
        <v>535</v>
      </c>
      <c r="J211" s="653">
        <v>15</v>
      </c>
      <c r="K211" s="654" t="s">
        <v>535</v>
      </c>
      <c r="L211" s="655" t="s">
        <v>535</v>
      </c>
      <c r="M211" s="656">
        <v>0</v>
      </c>
      <c r="N211" s="657">
        <v>526.04</v>
      </c>
      <c r="O211" s="658">
        <v>0</v>
      </c>
      <c r="P211" s="658">
        <v>0</v>
      </c>
      <c r="Q211" s="658">
        <v>0</v>
      </c>
      <c r="R211" s="658">
        <v>0</v>
      </c>
      <c r="S211" s="658">
        <v>0</v>
      </c>
      <c r="T211" s="659">
        <v>526.04</v>
      </c>
      <c r="U211" s="658">
        <v>0</v>
      </c>
      <c r="V211" s="658">
        <v>0</v>
      </c>
      <c r="W211" s="658">
        <v>526.04</v>
      </c>
      <c r="X211" s="658">
        <v>432.52177777777774</v>
      </c>
      <c r="Y211" s="660">
        <v>93.518222222222221</v>
      </c>
      <c r="Z211" s="657">
        <v>0</v>
      </c>
      <c r="AA211" s="658">
        <v>0</v>
      </c>
      <c r="AB211" s="658">
        <v>0</v>
      </c>
      <c r="AC211" s="658">
        <v>0</v>
      </c>
      <c r="AD211" s="658">
        <v>0</v>
      </c>
      <c r="AE211" s="658">
        <v>0</v>
      </c>
      <c r="AF211" s="658">
        <v>0</v>
      </c>
      <c r="AG211" s="658">
        <v>0</v>
      </c>
      <c r="AH211" s="658">
        <v>0</v>
      </c>
      <c r="AI211" s="658">
        <v>35.069333333333333</v>
      </c>
      <c r="AJ211" s="658">
        <v>0</v>
      </c>
      <c r="AK211" s="661">
        <v>0</v>
      </c>
      <c r="AL211" s="661">
        <v>35.069333333333361</v>
      </c>
      <c r="AM211" s="662">
        <v>-35.069333333333361</v>
      </c>
      <c r="AN211" s="663">
        <v>526.04</v>
      </c>
      <c r="AO211" s="658">
        <v>0</v>
      </c>
      <c r="AP211" s="658">
        <v>0</v>
      </c>
      <c r="AQ211" s="658">
        <v>0</v>
      </c>
      <c r="AR211" s="658">
        <v>0</v>
      </c>
      <c r="AS211" s="658">
        <v>0</v>
      </c>
      <c r="AT211" s="659">
        <v>526.04</v>
      </c>
      <c r="AU211" s="658">
        <v>0</v>
      </c>
      <c r="AV211" s="658">
        <v>0</v>
      </c>
      <c r="AW211" s="658">
        <v>526.04</v>
      </c>
      <c r="AX211" s="658">
        <v>467.5911111111111</v>
      </c>
      <c r="AY211" s="660">
        <v>58.44888888888886</v>
      </c>
      <c r="AZ211" s="644" t="s">
        <v>800</v>
      </c>
      <c r="BA211" s="664">
        <v>0</v>
      </c>
      <c r="BB211" s="665">
        <v>0</v>
      </c>
      <c r="BC211" s="665">
        <v>0</v>
      </c>
      <c r="BD211" s="665">
        <v>0</v>
      </c>
      <c r="BE211" s="665">
        <v>0</v>
      </c>
      <c r="BF211" s="665">
        <v>0</v>
      </c>
      <c r="BG211" s="665">
        <v>0</v>
      </c>
      <c r="BH211" s="665">
        <v>0</v>
      </c>
      <c r="BI211" s="665">
        <v>0</v>
      </c>
      <c r="BJ211" s="665">
        <v>0</v>
      </c>
      <c r="BK211" s="665">
        <v>0</v>
      </c>
      <c r="BL211" s="665">
        <v>0</v>
      </c>
      <c r="BM211" s="665">
        <v>58.44888888888886</v>
      </c>
      <c r="BN211" s="665">
        <v>0</v>
      </c>
      <c r="BO211" s="665">
        <v>0</v>
      </c>
      <c r="BP211" s="665">
        <v>0</v>
      </c>
      <c r="BQ211" s="665">
        <v>0</v>
      </c>
      <c r="BR211" s="665">
        <v>0</v>
      </c>
      <c r="BS211" s="666">
        <v>0</v>
      </c>
      <c r="BT211" s="667">
        <v>0</v>
      </c>
      <c r="BU211" s="649">
        <f t="shared" si="5"/>
        <v>0</v>
      </c>
    </row>
    <row r="212" spans="2:73" x14ac:dyDescent="0.2">
      <c r="B212" s="650">
        <v>202</v>
      </c>
      <c r="C212" s="630" t="s">
        <v>1916</v>
      </c>
      <c r="D212" s="630" t="s">
        <v>800</v>
      </c>
      <c r="E212" s="630" t="s">
        <v>1915</v>
      </c>
      <c r="F212" s="651">
        <v>12400088</v>
      </c>
      <c r="G212" s="652">
        <v>41152</v>
      </c>
      <c r="H212" s="652" t="s">
        <v>535</v>
      </c>
      <c r="I212" s="652" t="s">
        <v>535</v>
      </c>
      <c r="J212" s="653">
        <v>15</v>
      </c>
      <c r="K212" s="654" t="s">
        <v>535</v>
      </c>
      <c r="L212" s="655" t="s">
        <v>535</v>
      </c>
      <c r="M212" s="656">
        <v>0</v>
      </c>
      <c r="N212" s="657">
        <v>5136.1000000000004</v>
      </c>
      <c r="O212" s="658">
        <v>0</v>
      </c>
      <c r="P212" s="658">
        <v>0</v>
      </c>
      <c r="Q212" s="658">
        <v>0</v>
      </c>
      <c r="R212" s="658">
        <v>0</v>
      </c>
      <c r="S212" s="658">
        <v>0</v>
      </c>
      <c r="T212" s="659">
        <v>5136.1000000000004</v>
      </c>
      <c r="U212" s="658">
        <v>0</v>
      </c>
      <c r="V212" s="658">
        <v>0</v>
      </c>
      <c r="W212" s="658">
        <v>5136.1000000000004</v>
      </c>
      <c r="X212" s="658">
        <v>4223.0155555555557</v>
      </c>
      <c r="Y212" s="660">
        <v>913.08444444444467</v>
      </c>
      <c r="Z212" s="657">
        <v>0</v>
      </c>
      <c r="AA212" s="658">
        <v>0</v>
      </c>
      <c r="AB212" s="658">
        <v>0</v>
      </c>
      <c r="AC212" s="658">
        <v>0</v>
      </c>
      <c r="AD212" s="658">
        <v>0</v>
      </c>
      <c r="AE212" s="658">
        <v>0</v>
      </c>
      <c r="AF212" s="658">
        <v>0</v>
      </c>
      <c r="AG212" s="658">
        <v>0</v>
      </c>
      <c r="AH212" s="658">
        <v>0</v>
      </c>
      <c r="AI212" s="658">
        <v>342.40666666666664</v>
      </c>
      <c r="AJ212" s="658">
        <v>0</v>
      </c>
      <c r="AK212" s="661">
        <v>0</v>
      </c>
      <c r="AL212" s="661">
        <v>342.40666666666675</v>
      </c>
      <c r="AM212" s="662">
        <v>-342.40666666666675</v>
      </c>
      <c r="AN212" s="663">
        <v>5136.1000000000004</v>
      </c>
      <c r="AO212" s="658">
        <v>0</v>
      </c>
      <c r="AP212" s="658">
        <v>0</v>
      </c>
      <c r="AQ212" s="658">
        <v>0</v>
      </c>
      <c r="AR212" s="658">
        <v>0</v>
      </c>
      <c r="AS212" s="658">
        <v>0</v>
      </c>
      <c r="AT212" s="659">
        <v>5136.1000000000004</v>
      </c>
      <c r="AU212" s="658">
        <v>0</v>
      </c>
      <c r="AV212" s="658">
        <v>0</v>
      </c>
      <c r="AW212" s="658">
        <v>5136.1000000000004</v>
      </c>
      <c r="AX212" s="658">
        <v>4565.4222222222224</v>
      </c>
      <c r="AY212" s="660">
        <v>570.67777777777792</v>
      </c>
      <c r="AZ212" s="644" t="s">
        <v>800</v>
      </c>
      <c r="BA212" s="664">
        <v>0</v>
      </c>
      <c r="BB212" s="665">
        <v>0</v>
      </c>
      <c r="BC212" s="665">
        <v>0</v>
      </c>
      <c r="BD212" s="665">
        <v>0</v>
      </c>
      <c r="BE212" s="665">
        <v>0</v>
      </c>
      <c r="BF212" s="665">
        <v>0</v>
      </c>
      <c r="BG212" s="665">
        <v>0</v>
      </c>
      <c r="BH212" s="665">
        <v>0</v>
      </c>
      <c r="BI212" s="665">
        <v>0</v>
      </c>
      <c r="BJ212" s="665">
        <v>0</v>
      </c>
      <c r="BK212" s="665">
        <v>0</v>
      </c>
      <c r="BL212" s="665">
        <v>0</v>
      </c>
      <c r="BM212" s="665">
        <v>570.67777777777792</v>
      </c>
      <c r="BN212" s="665">
        <v>0</v>
      </c>
      <c r="BO212" s="665">
        <v>0</v>
      </c>
      <c r="BP212" s="665">
        <v>0</v>
      </c>
      <c r="BQ212" s="665">
        <v>0</v>
      </c>
      <c r="BR212" s="665">
        <v>0</v>
      </c>
      <c r="BS212" s="666">
        <v>0</v>
      </c>
      <c r="BT212" s="667">
        <v>0</v>
      </c>
      <c r="BU212" s="649">
        <f t="shared" si="5"/>
        <v>0</v>
      </c>
    </row>
    <row r="213" spans="2:73" x14ac:dyDescent="0.2">
      <c r="B213" s="629">
        <v>203</v>
      </c>
      <c r="C213" s="630" t="s">
        <v>1917</v>
      </c>
      <c r="D213" s="630" t="s">
        <v>800</v>
      </c>
      <c r="E213" s="630" t="s">
        <v>1915</v>
      </c>
      <c r="F213" s="651">
        <v>12400089</v>
      </c>
      <c r="G213" s="652">
        <v>41152</v>
      </c>
      <c r="H213" s="652" t="s">
        <v>535</v>
      </c>
      <c r="I213" s="652" t="s">
        <v>535</v>
      </c>
      <c r="J213" s="653">
        <v>15</v>
      </c>
      <c r="K213" s="654" t="s">
        <v>535</v>
      </c>
      <c r="L213" s="655" t="s">
        <v>535</v>
      </c>
      <c r="M213" s="656">
        <v>0</v>
      </c>
      <c r="N213" s="657">
        <v>621.29999999999995</v>
      </c>
      <c r="O213" s="658">
        <v>0</v>
      </c>
      <c r="P213" s="658">
        <v>0</v>
      </c>
      <c r="Q213" s="658">
        <v>0</v>
      </c>
      <c r="R213" s="658">
        <v>0</v>
      </c>
      <c r="S213" s="658">
        <v>0</v>
      </c>
      <c r="T213" s="659">
        <v>621.29999999999995</v>
      </c>
      <c r="U213" s="658">
        <v>0</v>
      </c>
      <c r="V213" s="658">
        <v>0</v>
      </c>
      <c r="W213" s="658">
        <v>621.29999999999995</v>
      </c>
      <c r="X213" s="658">
        <v>510.84666666666664</v>
      </c>
      <c r="Y213" s="660">
        <v>110.45333333333332</v>
      </c>
      <c r="Z213" s="657">
        <v>0</v>
      </c>
      <c r="AA213" s="658">
        <v>0</v>
      </c>
      <c r="AB213" s="658">
        <v>0</v>
      </c>
      <c r="AC213" s="658">
        <v>0</v>
      </c>
      <c r="AD213" s="658">
        <v>0</v>
      </c>
      <c r="AE213" s="658">
        <v>0</v>
      </c>
      <c r="AF213" s="658">
        <v>0</v>
      </c>
      <c r="AG213" s="658">
        <v>0</v>
      </c>
      <c r="AH213" s="658">
        <v>0</v>
      </c>
      <c r="AI213" s="658">
        <v>41.42</v>
      </c>
      <c r="AJ213" s="658">
        <v>0</v>
      </c>
      <c r="AK213" s="661">
        <v>0</v>
      </c>
      <c r="AL213" s="661">
        <v>41.420000000000016</v>
      </c>
      <c r="AM213" s="662">
        <v>-41.420000000000016</v>
      </c>
      <c r="AN213" s="663">
        <v>621.29999999999995</v>
      </c>
      <c r="AO213" s="658">
        <v>0</v>
      </c>
      <c r="AP213" s="658">
        <v>0</v>
      </c>
      <c r="AQ213" s="658">
        <v>0</v>
      </c>
      <c r="AR213" s="658">
        <v>0</v>
      </c>
      <c r="AS213" s="658">
        <v>0</v>
      </c>
      <c r="AT213" s="659">
        <v>621.29999999999995</v>
      </c>
      <c r="AU213" s="658">
        <v>0</v>
      </c>
      <c r="AV213" s="658">
        <v>0</v>
      </c>
      <c r="AW213" s="658">
        <v>621.29999999999995</v>
      </c>
      <c r="AX213" s="658">
        <v>552.26666666666665</v>
      </c>
      <c r="AY213" s="660">
        <v>69.033333333333303</v>
      </c>
      <c r="AZ213" s="644" t="s">
        <v>800</v>
      </c>
      <c r="BA213" s="664">
        <v>0</v>
      </c>
      <c r="BB213" s="665">
        <v>0</v>
      </c>
      <c r="BC213" s="665">
        <v>0</v>
      </c>
      <c r="BD213" s="665">
        <v>0</v>
      </c>
      <c r="BE213" s="665">
        <v>0</v>
      </c>
      <c r="BF213" s="665">
        <v>0</v>
      </c>
      <c r="BG213" s="665">
        <v>0</v>
      </c>
      <c r="BH213" s="665">
        <v>0</v>
      </c>
      <c r="BI213" s="665">
        <v>0</v>
      </c>
      <c r="BJ213" s="665">
        <v>0</v>
      </c>
      <c r="BK213" s="665">
        <v>0</v>
      </c>
      <c r="BL213" s="665">
        <v>0</v>
      </c>
      <c r="BM213" s="665">
        <v>69.033333333333303</v>
      </c>
      <c r="BN213" s="665">
        <v>0</v>
      </c>
      <c r="BO213" s="665">
        <v>0</v>
      </c>
      <c r="BP213" s="665">
        <v>0</v>
      </c>
      <c r="BQ213" s="665">
        <v>0</v>
      </c>
      <c r="BR213" s="665">
        <v>0</v>
      </c>
      <c r="BS213" s="666">
        <v>0</v>
      </c>
      <c r="BT213" s="667">
        <v>0</v>
      </c>
      <c r="BU213" s="649">
        <f t="shared" si="5"/>
        <v>0</v>
      </c>
    </row>
    <row r="214" spans="2:73" x14ac:dyDescent="0.2">
      <c r="B214" s="650">
        <v>204</v>
      </c>
      <c r="C214" s="630" t="s">
        <v>1918</v>
      </c>
      <c r="D214" s="630" t="s">
        <v>800</v>
      </c>
      <c r="E214" s="630" t="s">
        <v>1915</v>
      </c>
      <c r="F214" s="651">
        <v>12400091</v>
      </c>
      <c r="G214" s="652">
        <v>41152</v>
      </c>
      <c r="H214" s="652" t="s">
        <v>535</v>
      </c>
      <c r="I214" s="652" t="s">
        <v>535</v>
      </c>
      <c r="J214" s="653">
        <v>15</v>
      </c>
      <c r="K214" s="654" t="s">
        <v>535</v>
      </c>
      <c r="L214" s="655" t="s">
        <v>535</v>
      </c>
      <c r="M214" s="656">
        <v>0</v>
      </c>
      <c r="N214" s="657">
        <v>360.36</v>
      </c>
      <c r="O214" s="658">
        <v>0</v>
      </c>
      <c r="P214" s="658">
        <v>0</v>
      </c>
      <c r="Q214" s="658">
        <v>0</v>
      </c>
      <c r="R214" s="658">
        <v>0</v>
      </c>
      <c r="S214" s="658">
        <v>0</v>
      </c>
      <c r="T214" s="659">
        <v>360.36</v>
      </c>
      <c r="U214" s="658">
        <v>0</v>
      </c>
      <c r="V214" s="658">
        <v>0</v>
      </c>
      <c r="W214" s="658">
        <v>360.36</v>
      </c>
      <c r="X214" s="658">
        <v>296.29600000000005</v>
      </c>
      <c r="Y214" s="660">
        <v>64.063999999999965</v>
      </c>
      <c r="Z214" s="657">
        <v>0</v>
      </c>
      <c r="AA214" s="658">
        <v>0</v>
      </c>
      <c r="AB214" s="658">
        <v>0</v>
      </c>
      <c r="AC214" s="658">
        <v>0</v>
      </c>
      <c r="AD214" s="658">
        <v>0</v>
      </c>
      <c r="AE214" s="658">
        <v>0</v>
      </c>
      <c r="AF214" s="658">
        <v>0</v>
      </c>
      <c r="AG214" s="658">
        <v>0</v>
      </c>
      <c r="AH214" s="658">
        <v>0</v>
      </c>
      <c r="AI214" s="658">
        <v>24.023999999999997</v>
      </c>
      <c r="AJ214" s="658">
        <v>0</v>
      </c>
      <c r="AK214" s="661">
        <v>0</v>
      </c>
      <c r="AL214" s="661">
        <v>24.024000000000001</v>
      </c>
      <c r="AM214" s="662">
        <v>-24.024000000000001</v>
      </c>
      <c r="AN214" s="663">
        <v>360.36</v>
      </c>
      <c r="AO214" s="658">
        <v>0</v>
      </c>
      <c r="AP214" s="658">
        <v>0</v>
      </c>
      <c r="AQ214" s="658">
        <v>0</v>
      </c>
      <c r="AR214" s="658">
        <v>0</v>
      </c>
      <c r="AS214" s="658">
        <v>0</v>
      </c>
      <c r="AT214" s="659">
        <v>360.36</v>
      </c>
      <c r="AU214" s="658">
        <v>0</v>
      </c>
      <c r="AV214" s="658">
        <v>0</v>
      </c>
      <c r="AW214" s="658">
        <v>360.36</v>
      </c>
      <c r="AX214" s="658">
        <v>320.32000000000005</v>
      </c>
      <c r="AY214" s="660">
        <v>40.039999999999964</v>
      </c>
      <c r="AZ214" s="644" t="s">
        <v>800</v>
      </c>
      <c r="BA214" s="664">
        <v>0</v>
      </c>
      <c r="BB214" s="665">
        <v>0</v>
      </c>
      <c r="BC214" s="665">
        <v>0</v>
      </c>
      <c r="BD214" s="665">
        <v>0</v>
      </c>
      <c r="BE214" s="665">
        <v>0</v>
      </c>
      <c r="BF214" s="665">
        <v>0</v>
      </c>
      <c r="BG214" s="665">
        <v>0</v>
      </c>
      <c r="BH214" s="665">
        <v>0</v>
      </c>
      <c r="BI214" s="665">
        <v>0</v>
      </c>
      <c r="BJ214" s="665">
        <v>0</v>
      </c>
      <c r="BK214" s="665">
        <v>0</v>
      </c>
      <c r="BL214" s="665">
        <v>0</v>
      </c>
      <c r="BM214" s="665">
        <v>40.039999999999964</v>
      </c>
      <c r="BN214" s="665">
        <v>0</v>
      </c>
      <c r="BO214" s="665">
        <v>0</v>
      </c>
      <c r="BP214" s="665">
        <v>0</v>
      </c>
      <c r="BQ214" s="665">
        <v>0</v>
      </c>
      <c r="BR214" s="665">
        <v>0</v>
      </c>
      <c r="BS214" s="666">
        <v>0</v>
      </c>
      <c r="BT214" s="667">
        <v>0</v>
      </c>
      <c r="BU214" s="649">
        <f t="shared" si="5"/>
        <v>0</v>
      </c>
    </row>
    <row r="215" spans="2:73" x14ac:dyDescent="0.2">
      <c r="B215" s="629">
        <v>205</v>
      </c>
      <c r="C215" s="630" t="s">
        <v>1919</v>
      </c>
      <c r="D215" s="630" t="s">
        <v>800</v>
      </c>
      <c r="E215" s="630" t="s">
        <v>1915</v>
      </c>
      <c r="F215" s="651">
        <v>12400092</v>
      </c>
      <c r="G215" s="652">
        <v>41152</v>
      </c>
      <c r="H215" s="652" t="s">
        <v>535</v>
      </c>
      <c r="I215" s="652" t="s">
        <v>535</v>
      </c>
      <c r="J215" s="653">
        <v>15</v>
      </c>
      <c r="K215" s="654" t="s">
        <v>535</v>
      </c>
      <c r="L215" s="655" t="s">
        <v>535</v>
      </c>
      <c r="M215" s="656">
        <v>0</v>
      </c>
      <c r="N215" s="657">
        <v>1240.53</v>
      </c>
      <c r="O215" s="658">
        <v>0</v>
      </c>
      <c r="P215" s="658">
        <v>0</v>
      </c>
      <c r="Q215" s="658">
        <v>0</v>
      </c>
      <c r="R215" s="658">
        <v>0</v>
      </c>
      <c r="S215" s="658">
        <v>0</v>
      </c>
      <c r="T215" s="659">
        <v>1240.53</v>
      </c>
      <c r="U215" s="658">
        <v>0</v>
      </c>
      <c r="V215" s="658">
        <v>0</v>
      </c>
      <c r="W215" s="658">
        <v>1240.53</v>
      </c>
      <c r="X215" s="658">
        <v>1019.9913333333334</v>
      </c>
      <c r="Y215" s="660">
        <v>220.53866666666659</v>
      </c>
      <c r="Z215" s="657">
        <v>0</v>
      </c>
      <c r="AA215" s="658">
        <v>0</v>
      </c>
      <c r="AB215" s="658">
        <v>0</v>
      </c>
      <c r="AC215" s="658">
        <v>0</v>
      </c>
      <c r="AD215" s="658">
        <v>0</v>
      </c>
      <c r="AE215" s="658">
        <v>0</v>
      </c>
      <c r="AF215" s="658">
        <v>0</v>
      </c>
      <c r="AG215" s="658">
        <v>0</v>
      </c>
      <c r="AH215" s="658">
        <v>0</v>
      </c>
      <c r="AI215" s="658">
        <v>82.70199999999997</v>
      </c>
      <c r="AJ215" s="658">
        <v>0</v>
      </c>
      <c r="AK215" s="661">
        <v>0</v>
      </c>
      <c r="AL215" s="661">
        <v>82.701999999999998</v>
      </c>
      <c r="AM215" s="662">
        <v>-82.701999999999998</v>
      </c>
      <c r="AN215" s="663">
        <v>1240.53</v>
      </c>
      <c r="AO215" s="658">
        <v>0</v>
      </c>
      <c r="AP215" s="658">
        <v>0</v>
      </c>
      <c r="AQ215" s="658">
        <v>0</v>
      </c>
      <c r="AR215" s="658">
        <v>0</v>
      </c>
      <c r="AS215" s="658">
        <v>0</v>
      </c>
      <c r="AT215" s="659">
        <v>1240.53</v>
      </c>
      <c r="AU215" s="658">
        <v>0</v>
      </c>
      <c r="AV215" s="658">
        <v>0</v>
      </c>
      <c r="AW215" s="658">
        <v>1240.53</v>
      </c>
      <c r="AX215" s="658">
        <v>1102.6933333333334</v>
      </c>
      <c r="AY215" s="660">
        <v>137.83666666666659</v>
      </c>
      <c r="AZ215" s="644" t="s">
        <v>800</v>
      </c>
      <c r="BA215" s="664">
        <v>0</v>
      </c>
      <c r="BB215" s="665">
        <v>0</v>
      </c>
      <c r="BC215" s="665">
        <v>0</v>
      </c>
      <c r="BD215" s="665">
        <v>0</v>
      </c>
      <c r="BE215" s="665">
        <v>0</v>
      </c>
      <c r="BF215" s="665">
        <v>0</v>
      </c>
      <c r="BG215" s="665">
        <v>0</v>
      </c>
      <c r="BH215" s="665">
        <v>0</v>
      </c>
      <c r="BI215" s="665">
        <v>0</v>
      </c>
      <c r="BJ215" s="665">
        <v>0</v>
      </c>
      <c r="BK215" s="665">
        <v>0</v>
      </c>
      <c r="BL215" s="665">
        <v>0</v>
      </c>
      <c r="BM215" s="665">
        <v>137.83666666666659</v>
      </c>
      <c r="BN215" s="665">
        <v>0</v>
      </c>
      <c r="BO215" s="665">
        <v>0</v>
      </c>
      <c r="BP215" s="665">
        <v>0</v>
      </c>
      <c r="BQ215" s="665">
        <v>0</v>
      </c>
      <c r="BR215" s="665">
        <v>0</v>
      </c>
      <c r="BS215" s="666">
        <v>0</v>
      </c>
      <c r="BT215" s="667">
        <v>0</v>
      </c>
      <c r="BU215" s="649">
        <f t="shared" si="5"/>
        <v>0</v>
      </c>
    </row>
    <row r="216" spans="2:73" x14ac:dyDescent="0.2">
      <c r="B216" s="650">
        <v>206</v>
      </c>
      <c r="C216" s="630" t="s">
        <v>1920</v>
      </c>
      <c r="D216" s="630" t="s">
        <v>800</v>
      </c>
      <c r="E216" s="630" t="s">
        <v>1915</v>
      </c>
      <c r="F216" s="651">
        <v>12400094</v>
      </c>
      <c r="G216" s="652">
        <v>41152</v>
      </c>
      <c r="H216" s="652" t="s">
        <v>535</v>
      </c>
      <c r="I216" s="652" t="s">
        <v>535</v>
      </c>
      <c r="J216" s="653">
        <v>15</v>
      </c>
      <c r="K216" s="654" t="s">
        <v>535</v>
      </c>
      <c r="L216" s="655" t="s">
        <v>535</v>
      </c>
      <c r="M216" s="656">
        <v>0</v>
      </c>
      <c r="N216" s="657">
        <v>213.31</v>
      </c>
      <c r="O216" s="658">
        <v>0</v>
      </c>
      <c r="P216" s="658">
        <v>0</v>
      </c>
      <c r="Q216" s="658">
        <v>0</v>
      </c>
      <c r="R216" s="658">
        <v>0</v>
      </c>
      <c r="S216" s="658">
        <v>0</v>
      </c>
      <c r="T216" s="659">
        <v>213.31</v>
      </c>
      <c r="U216" s="658">
        <v>0</v>
      </c>
      <c r="V216" s="658">
        <v>0</v>
      </c>
      <c r="W216" s="658">
        <v>213.31</v>
      </c>
      <c r="X216" s="658">
        <v>175.38822222222223</v>
      </c>
      <c r="Y216" s="660">
        <v>37.921777777777777</v>
      </c>
      <c r="Z216" s="657">
        <v>0</v>
      </c>
      <c r="AA216" s="658">
        <v>0</v>
      </c>
      <c r="AB216" s="658">
        <v>0</v>
      </c>
      <c r="AC216" s="658">
        <v>0</v>
      </c>
      <c r="AD216" s="658">
        <v>0</v>
      </c>
      <c r="AE216" s="658">
        <v>0</v>
      </c>
      <c r="AF216" s="658">
        <v>0</v>
      </c>
      <c r="AG216" s="658">
        <v>0</v>
      </c>
      <c r="AH216" s="658">
        <v>0</v>
      </c>
      <c r="AI216" s="658">
        <v>14.220666666666666</v>
      </c>
      <c r="AJ216" s="658">
        <v>0</v>
      </c>
      <c r="AK216" s="661">
        <v>0</v>
      </c>
      <c r="AL216" s="661">
        <v>14.220666666666659</v>
      </c>
      <c r="AM216" s="662">
        <v>-14.220666666666659</v>
      </c>
      <c r="AN216" s="663">
        <v>213.31</v>
      </c>
      <c r="AO216" s="658">
        <v>0</v>
      </c>
      <c r="AP216" s="658">
        <v>0</v>
      </c>
      <c r="AQ216" s="658">
        <v>0</v>
      </c>
      <c r="AR216" s="658">
        <v>0</v>
      </c>
      <c r="AS216" s="658">
        <v>0</v>
      </c>
      <c r="AT216" s="659">
        <v>213.31</v>
      </c>
      <c r="AU216" s="658">
        <v>0</v>
      </c>
      <c r="AV216" s="658">
        <v>0</v>
      </c>
      <c r="AW216" s="658">
        <v>213.31</v>
      </c>
      <c r="AX216" s="658">
        <v>189.60888888888888</v>
      </c>
      <c r="AY216" s="660">
        <v>23.701111111111118</v>
      </c>
      <c r="AZ216" s="644" t="s">
        <v>800</v>
      </c>
      <c r="BA216" s="664">
        <v>0</v>
      </c>
      <c r="BB216" s="665">
        <v>0</v>
      </c>
      <c r="BC216" s="665">
        <v>0</v>
      </c>
      <c r="BD216" s="665">
        <v>0</v>
      </c>
      <c r="BE216" s="665">
        <v>0</v>
      </c>
      <c r="BF216" s="665">
        <v>0</v>
      </c>
      <c r="BG216" s="665">
        <v>0</v>
      </c>
      <c r="BH216" s="665">
        <v>0</v>
      </c>
      <c r="BI216" s="665">
        <v>0</v>
      </c>
      <c r="BJ216" s="665">
        <v>0</v>
      </c>
      <c r="BK216" s="665">
        <v>0</v>
      </c>
      <c r="BL216" s="665">
        <v>0</v>
      </c>
      <c r="BM216" s="665">
        <v>23.701111111111118</v>
      </c>
      <c r="BN216" s="665">
        <v>0</v>
      </c>
      <c r="BO216" s="665">
        <v>0</v>
      </c>
      <c r="BP216" s="665">
        <v>0</v>
      </c>
      <c r="BQ216" s="665">
        <v>0</v>
      </c>
      <c r="BR216" s="665">
        <v>0</v>
      </c>
      <c r="BS216" s="666">
        <v>0</v>
      </c>
      <c r="BT216" s="667">
        <v>0</v>
      </c>
      <c r="BU216" s="649">
        <f t="shared" si="5"/>
        <v>0</v>
      </c>
    </row>
    <row r="217" spans="2:73" x14ac:dyDescent="0.2">
      <c r="B217" s="629">
        <v>207</v>
      </c>
      <c r="C217" s="630" t="s">
        <v>1921</v>
      </c>
      <c r="D217" s="630" t="s">
        <v>800</v>
      </c>
      <c r="E217" s="630" t="s">
        <v>1915</v>
      </c>
      <c r="F217" s="651">
        <v>12400095</v>
      </c>
      <c r="G217" s="652">
        <v>41152</v>
      </c>
      <c r="H217" s="652" t="s">
        <v>535</v>
      </c>
      <c r="I217" s="652" t="s">
        <v>535</v>
      </c>
      <c r="J217" s="653">
        <v>15</v>
      </c>
      <c r="K217" s="654" t="s">
        <v>535</v>
      </c>
      <c r="L217" s="655" t="s">
        <v>535</v>
      </c>
      <c r="M217" s="656">
        <v>0</v>
      </c>
      <c r="N217" s="657">
        <v>2526.63</v>
      </c>
      <c r="O217" s="658">
        <v>0</v>
      </c>
      <c r="P217" s="658">
        <v>0</v>
      </c>
      <c r="Q217" s="658">
        <v>0</v>
      </c>
      <c r="R217" s="658">
        <v>0</v>
      </c>
      <c r="S217" s="658">
        <v>0</v>
      </c>
      <c r="T217" s="659">
        <v>2526.63</v>
      </c>
      <c r="U217" s="658">
        <v>0</v>
      </c>
      <c r="V217" s="658">
        <v>0</v>
      </c>
      <c r="W217" s="658">
        <v>2526.63</v>
      </c>
      <c r="X217" s="658">
        <v>2077.4513333333334</v>
      </c>
      <c r="Y217" s="660">
        <v>449.17866666666669</v>
      </c>
      <c r="Z217" s="657">
        <v>0</v>
      </c>
      <c r="AA217" s="658">
        <v>0</v>
      </c>
      <c r="AB217" s="658">
        <v>0</v>
      </c>
      <c r="AC217" s="658">
        <v>0</v>
      </c>
      <c r="AD217" s="658">
        <v>0</v>
      </c>
      <c r="AE217" s="658">
        <v>0</v>
      </c>
      <c r="AF217" s="658">
        <v>0</v>
      </c>
      <c r="AG217" s="658">
        <v>0</v>
      </c>
      <c r="AH217" s="658">
        <v>0</v>
      </c>
      <c r="AI217" s="658">
        <v>168.44200000000001</v>
      </c>
      <c r="AJ217" s="658">
        <v>0</v>
      </c>
      <c r="AK217" s="661">
        <v>0</v>
      </c>
      <c r="AL217" s="661">
        <v>168.44200000000001</v>
      </c>
      <c r="AM217" s="662">
        <v>-168.44200000000001</v>
      </c>
      <c r="AN217" s="663">
        <v>2526.63</v>
      </c>
      <c r="AO217" s="658">
        <v>0</v>
      </c>
      <c r="AP217" s="658">
        <v>0</v>
      </c>
      <c r="AQ217" s="658">
        <v>0</v>
      </c>
      <c r="AR217" s="658">
        <v>0</v>
      </c>
      <c r="AS217" s="658">
        <v>0</v>
      </c>
      <c r="AT217" s="659">
        <v>2526.63</v>
      </c>
      <c r="AU217" s="658">
        <v>0</v>
      </c>
      <c r="AV217" s="658">
        <v>0</v>
      </c>
      <c r="AW217" s="658">
        <v>2526.63</v>
      </c>
      <c r="AX217" s="658">
        <v>2245.8933333333334</v>
      </c>
      <c r="AY217" s="660">
        <v>280.73666666666668</v>
      </c>
      <c r="AZ217" s="644" t="s">
        <v>800</v>
      </c>
      <c r="BA217" s="664">
        <v>0</v>
      </c>
      <c r="BB217" s="665">
        <v>0</v>
      </c>
      <c r="BC217" s="665">
        <v>0</v>
      </c>
      <c r="BD217" s="665">
        <v>0</v>
      </c>
      <c r="BE217" s="665">
        <v>0</v>
      </c>
      <c r="BF217" s="665">
        <v>0</v>
      </c>
      <c r="BG217" s="665">
        <v>0</v>
      </c>
      <c r="BH217" s="665">
        <v>0</v>
      </c>
      <c r="BI217" s="665">
        <v>0</v>
      </c>
      <c r="BJ217" s="665">
        <v>0</v>
      </c>
      <c r="BK217" s="665">
        <v>0</v>
      </c>
      <c r="BL217" s="665">
        <v>0</v>
      </c>
      <c r="BM217" s="665">
        <v>280.73666666666668</v>
      </c>
      <c r="BN217" s="665">
        <v>0</v>
      </c>
      <c r="BO217" s="665">
        <v>0</v>
      </c>
      <c r="BP217" s="665">
        <v>0</v>
      </c>
      <c r="BQ217" s="665">
        <v>0</v>
      </c>
      <c r="BR217" s="665">
        <v>0</v>
      </c>
      <c r="BS217" s="666">
        <v>0</v>
      </c>
      <c r="BT217" s="667">
        <v>0</v>
      </c>
      <c r="BU217" s="649">
        <f t="shared" si="5"/>
        <v>0</v>
      </c>
    </row>
    <row r="218" spans="2:73" x14ac:dyDescent="0.2">
      <c r="B218" s="650">
        <v>208</v>
      </c>
      <c r="C218" s="630" t="s">
        <v>1922</v>
      </c>
      <c r="D218" s="630" t="s">
        <v>800</v>
      </c>
      <c r="E218" s="630" t="s">
        <v>1915</v>
      </c>
      <c r="F218" s="651">
        <v>12400096</v>
      </c>
      <c r="G218" s="652">
        <v>41152</v>
      </c>
      <c r="H218" s="652" t="s">
        <v>535</v>
      </c>
      <c r="I218" s="652" t="s">
        <v>535</v>
      </c>
      <c r="J218" s="653">
        <v>15</v>
      </c>
      <c r="K218" s="654" t="s">
        <v>535</v>
      </c>
      <c r="L218" s="655" t="s">
        <v>535</v>
      </c>
      <c r="M218" s="656">
        <v>0</v>
      </c>
      <c r="N218" s="657">
        <v>1426.93</v>
      </c>
      <c r="O218" s="658">
        <v>0</v>
      </c>
      <c r="P218" s="658">
        <v>0</v>
      </c>
      <c r="Q218" s="658">
        <v>0</v>
      </c>
      <c r="R218" s="658">
        <v>0</v>
      </c>
      <c r="S218" s="658">
        <v>0</v>
      </c>
      <c r="T218" s="659">
        <v>1426.93</v>
      </c>
      <c r="U218" s="658">
        <v>0</v>
      </c>
      <c r="V218" s="658">
        <v>0</v>
      </c>
      <c r="W218" s="658">
        <v>1426.93</v>
      </c>
      <c r="X218" s="658">
        <v>1173.2535555555555</v>
      </c>
      <c r="Y218" s="660">
        <v>253.67644444444454</v>
      </c>
      <c r="Z218" s="657">
        <v>0</v>
      </c>
      <c r="AA218" s="658">
        <v>0</v>
      </c>
      <c r="AB218" s="658">
        <v>0</v>
      </c>
      <c r="AC218" s="658">
        <v>0</v>
      </c>
      <c r="AD218" s="658">
        <v>0</v>
      </c>
      <c r="AE218" s="658">
        <v>0</v>
      </c>
      <c r="AF218" s="658">
        <v>0</v>
      </c>
      <c r="AG218" s="658">
        <v>0</v>
      </c>
      <c r="AH218" s="658">
        <v>0</v>
      </c>
      <c r="AI218" s="658">
        <v>95.128666666666675</v>
      </c>
      <c r="AJ218" s="658">
        <v>0</v>
      </c>
      <c r="AK218" s="661">
        <v>0</v>
      </c>
      <c r="AL218" s="661">
        <v>95.128666666666732</v>
      </c>
      <c r="AM218" s="662">
        <v>-95.128666666666732</v>
      </c>
      <c r="AN218" s="663">
        <v>1426.93</v>
      </c>
      <c r="AO218" s="658">
        <v>0</v>
      </c>
      <c r="AP218" s="658">
        <v>0</v>
      </c>
      <c r="AQ218" s="658">
        <v>0</v>
      </c>
      <c r="AR218" s="658">
        <v>0</v>
      </c>
      <c r="AS218" s="658">
        <v>0</v>
      </c>
      <c r="AT218" s="659">
        <v>1426.93</v>
      </c>
      <c r="AU218" s="658">
        <v>0</v>
      </c>
      <c r="AV218" s="658">
        <v>0</v>
      </c>
      <c r="AW218" s="658">
        <v>1426.93</v>
      </c>
      <c r="AX218" s="658">
        <v>1268.3822222222223</v>
      </c>
      <c r="AY218" s="660">
        <v>158.54777777777781</v>
      </c>
      <c r="AZ218" s="644" t="s">
        <v>800</v>
      </c>
      <c r="BA218" s="664">
        <v>0</v>
      </c>
      <c r="BB218" s="665">
        <v>0</v>
      </c>
      <c r="BC218" s="665">
        <v>0</v>
      </c>
      <c r="BD218" s="665">
        <v>0</v>
      </c>
      <c r="BE218" s="665">
        <v>0</v>
      </c>
      <c r="BF218" s="665">
        <v>0</v>
      </c>
      <c r="BG218" s="665">
        <v>0</v>
      </c>
      <c r="BH218" s="665">
        <v>0</v>
      </c>
      <c r="BI218" s="665">
        <v>0</v>
      </c>
      <c r="BJ218" s="665">
        <v>0</v>
      </c>
      <c r="BK218" s="665">
        <v>0</v>
      </c>
      <c r="BL218" s="665">
        <v>0</v>
      </c>
      <c r="BM218" s="665">
        <v>158.54777777777781</v>
      </c>
      <c r="BN218" s="665">
        <v>0</v>
      </c>
      <c r="BO218" s="665">
        <v>0</v>
      </c>
      <c r="BP218" s="665">
        <v>0</v>
      </c>
      <c r="BQ218" s="665">
        <v>0</v>
      </c>
      <c r="BR218" s="665">
        <v>0</v>
      </c>
      <c r="BS218" s="666">
        <v>0</v>
      </c>
      <c r="BT218" s="667">
        <v>0</v>
      </c>
      <c r="BU218" s="649">
        <f t="shared" si="5"/>
        <v>0</v>
      </c>
    </row>
    <row r="219" spans="2:73" x14ac:dyDescent="0.2">
      <c r="B219" s="629">
        <v>209</v>
      </c>
      <c r="C219" s="630" t="s">
        <v>1923</v>
      </c>
      <c r="D219" s="630" t="s">
        <v>800</v>
      </c>
      <c r="E219" s="630" t="s">
        <v>1915</v>
      </c>
      <c r="F219" s="651">
        <v>12400098</v>
      </c>
      <c r="G219" s="652">
        <v>41152</v>
      </c>
      <c r="H219" s="652" t="s">
        <v>535</v>
      </c>
      <c r="I219" s="652" t="s">
        <v>535</v>
      </c>
      <c r="J219" s="653">
        <v>15</v>
      </c>
      <c r="K219" s="654" t="s">
        <v>535</v>
      </c>
      <c r="L219" s="655" t="s">
        <v>535</v>
      </c>
      <c r="M219" s="656">
        <v>0</v>
      </c>
      <c r="N219" s="657">
        <v>3272.19</v>
      </c>
      <c r="O219" s="658">
        <v>0</v>
      </c>
      <c r="P219" s="658">
        <v>0</v>
      </c>
      <c r="Q219" s="658">
        <v>0</v>
      </c>
      <c r="R219" s="658">
        <v>0</v>
      </c>
      <c r="S219" s="658">
        <v>0</v>
      </c>
      <c r="T219" s="659">
        <v>3272.19</v>
      </c>
      <c r="U219" s="658">
        <v>0</v>
      </c>
      <c r="V219" s="658">
        <v>0</v>
      </c>
      <c r="W219" s="658">
        <v>3272.19</v>
      </c>
      <c r="X219" s="658">
        <v>2690.467333333333</v>
      </c>
      <c r="Y219" s="660">
        <v>581.72266666666701</v>
      </c>
      <c r="Z219" s="657">
        <v>0</v>
      </c>
      <c r="AA219" s="658">
        <v>0</v>
      </c>
      <c r="AB219" s="658">
        <v>0</v>
      </c>
      <c r="AC219" s="658">
        <v>0</v>
      </c>
      <c r="AD219" s="658">
        <v>0</v>
      </c>
      <c r="AE219" s="658">
        <v>0</v>
      </c>
      <c r="AF219" s="658">
        <v>0</v>
      </c>
      <c r="AG219" s="658">
        <v>0</v>
      </c>
      <c r="AH219" s="658">
        <v>0</v>
      </c>
      <c r="AI219" s="658">
        <v>218.14600000000004</v>
      </c>
      <c r="AJ219" s="658">
        <v>0</v>
      </c>
      <c r="AK219" s="661">
        <v>0</v>
      </c>
      <c r="AL219" s="661">
        <v>218.14600000000019</v>
      </c>
      <c r="AM219" s="662">
        <v>-218.14600000000019</v>
      </c>
      <c r="AN219" s="663">
        <v>3272.19</v>
      </c>
      <c r="AO219" s="658">
        <v>0</v>
      </c>
      <c r="AP219" s="658">
        <v>0</v>
      </c>
      <c r="AQ219" s="658">
        <v>0</v>
      </c>
      <c r="AR219" s="658">
        <v>0</v>
      </c>
      <c r="AS219" s="658">
        <v>0</v>
      </c>
      <c r="AT219" s="659">
        <v>3272.19</v>
      </c>
      <c r="AU219" s="658">
        <v>0</v>
      </c>
      <c r="AV219" s="658">
        <v>0</v>
      </c>
      <c r="AW219" s="658">
        <v>3272.19</v>
      </c>
      <c r="AX219" s="658">
        <v>2908.6133333333332</v>
      </c>
      <c r="AY219" s="660">
        <v>363.57666666666682</v>
      </c>
      <c r="AZ219" s="644" t="s">
        <v>800</v>
      </c>
      <c r="BA219" s="664">
        <v>0</v>
      </c>
      <c r="BB219" s="665">
        <v>0</v>
      </c>
      <c r="BC219" s="665">
        <v>0</v>
      </c>
      <c r="BD219" s="665">
        <v>0</v>
      </c>
      <c r="BE219" s="665">
        <v>0</v>
      </c>
      <c r="BF219" s="665">
        <v>0</v>
      </c>
      <c r="BG219" s="665">
        <v>0</v>
      </c>
      <c r="BH219" s="665">
        <v>0</v>
      </c>
      <c r="BI219" s="665">
        <v>0</v>
      </c>
      <c r="BJ219" s="665">
        <v>0</v>
      </c>
      <c r="BK219" s="665">
        <v>0</v>
      </c>
      <c r="BL219" s="665">
        <v>0</v>
      </c>
      <c r="BM219" s="665">
        <v>363.57666666666682</v>
      </c>
      <c r="BN219" s="665">
        <v>0</v>
      </c>
      <c r="BO219" s="665">
        <v>0</v>
      </c>
      <c r="BP219" s="665">
        <v>0</v>
      </c>
      <c r="BQ219" s="665">
        <v>0</v>
      </c>
      <c r="BR219" s="665">
        <v>0</v>
      </c>
      <c r="BS219" s="666">
        <v>0</v>
      </c>
      <c r="BT219" s="667">
        <v>0</v>
      </c>
      <c r="BU219" s="649">
        <f t="shared" si="5"/>
        <v>0</v>
      </c>
    </row>
    <row r="220" spans="2:73" x14ac:dyDescent="0.2">
      <c r="B220" s="650">
        <v>210</v>
      </c>
      <c r="C220" s="630" t="s">
        <v>1924</v>
      </c>
      <c r="D220" s="630" t="s">
        <v>806</v>
      </c>
      <c r="E220" s="630" t="s">
        <v>1925</v>
      </c>
      <c r="F220" s="651">
        <v>12400102</v>
      </c>
      <c r="G220" s="652">
        <v>42508</v>
      </c>
      <c r="H220" s="652" t="s">
        <v>535</v>
      </c>
      <c r="I220" s="652" t="s">
        <v>535</v>
      </c>
      <c r="J220" s="653">
        <v>6</v>
      </c>
      <c r="K220" s="654" t="s">
        <v>535</v>
      </c>
      <c r="L220" s="655" t="s">
        <v>535</v>
      </c>
      <c r="M220" s="656">
        <v>0</v>
      </c>
      <c r="N220" s="657">
        <v>1074.3800000000001</v>
      </c>
      <c r="O220" s="658">
        <v>0</v>
      </c>
      <c r="P220" s="658">
        <v>0</v>
      </c>
      <c r="Q220" s="658">
        <v>0</v>
      </c>
      <c r="R220" s="658">
        <v>0</v>
      </c>
      <c r="S220" s="658">
        <v>0</v>
      </c>
      <c r="T220" s="659">
        <v>1074.3800000000001</v>
      </c>
      <c r="U220" s="658">
        <v>0</v>
      </c>
      <c r="V220" s="658">
        <v>0</v>
      </c>
      <c r="W220" s="658">
        <v>1074.3800000000001</v>
      </c>
      <c r="X220" s="658">
        <v>1074.3800000000001</v>
      </c>
      <c r="Y220" s="660">
        <v>0</v>
      </c>
      <c r="Z220" s="657">
        <v>0</v>
      </c>
      <c r="AA220" s="658">
        <v>0</v>
      </c>
      <c r="AB220" s="658">
        <v>0</v>
      </c>
      <c r="AC220" s="658">
        <v>0</v>
      </c>
      <c r="AD220" s="658">
        <v>0</v>
      </c>
      <c r="AE220" s="658">
        <v>0</v>
      </c>
      <c r="AF220" s="658">
        <v>0</v>
      </c>
      <c r="AG220" s="658">
        <v>0</v>
      </c>
      <c r="AH220" s="658">
        <v>0</v>
      </c>
      <c r="AI220" s="658">
        <v>0</v>
      </c>
      <c r="AJ220" s="658">
        <v>0</v>
      </c>
      <c r="AK220" s="661">
        <v>0</v>
      </c>
      <c r="AL220" s="661">
        <v>0</v>
      </c>
      <c r="AM220" s="662">
        <v>0</v>
      </c>
      <c r="AN220" s="663">
        <v>1074.3800000000001</v>
      </c>
      <c r="AO220" s="658">
        <v>0</v>
      </c>
      <c r="AP220" s="658">
        <v>0</v>
      </c>
      <c r="AQ220" s="658">
        <v>0</v>
      </c>
      <c r="AR220" s="658">
        <v>0</v>
      </c>
      <c r="AS220" s="658">
        <v>0</v>
      </c>
      <c r="AT220" s="659">
        <v>1074.3800000000001</v>
      </c>
      <c r="AU220" s="658">
        <v>0</v>
      </c>
      <c r="AV220" s="658">
        <v>0</v>
      </c>
      <c r="AW220" s="658">
        <v>1074.3800000000001</v>
      </c>
      <c r="AX220" s="658">
        <v>1074.3800000000001</v>
      </c>
      <c r="AY220" s="660">
        <v>0</v>
      </c>
      <c r="AZ220" s="644" t="s">
        <v>806</v>
      </c>
      <c r="BA220" s="664">
        <v>0</v>
      </c>
      <c r="BB220" s="665">
        <v>0</v>
      </c>
      <c r="BC220" s="665">
        <v>0</v>
      </c>
      <c r="BD220" s="665">
        <v>0</v>
      </c>
      <c r="BE220" s="665">
        <v>0</v>
      </c>
      <c r="BF220" s="665">
        <v>0</v>
      </c>
      <c r="BG220" s="665">
        <v>0</v>
      </c>
      <c r="BH220" s="665">
        <v>0</v>
      </c>
      <c r="BI220" s="665">
        <v>0</v>
      </c>
      <c r="BJ220" s="665">
        <v>0</v>
      </c>
      <c r="BK220" s="665">
        <v>0</v>
      </c>
      <c r="BL220" s="665">
        <v>0</v>
      </c>
      <c r="BM220" s="665">
        <v>0</v>
      </c>
      <c r="BN220" s="665">
        <v>0</v>
      </c>
      <c r="BO220" s="665">
        <v>0</v>
      </c>
      <c r="BP220" s="665">
        <v>0</v>
      </c>
      <c r="BQ220" s="665">
        <v>0</v>
      </c>
      <c r="BR220" s="665">
        <v>0</v>
      </c>
      <c r="BS220" s="666">
        <v>0</v>
      </c>
      <c r="BT220" s="667">
        <v>0</v>
      </c>
      <c r="BU220" s="649">
        <f t="shared" si="5"/>
        <v>0</v>
      </c>
    </row>
    <row r="221" spans="2:73" x14ac:dyDescent="0.2">
      <c r="B221" s="629">
        <v>211</v>
      </c>
      <c r="C221" s="630" t="s">
        <v>1926</v>
      </c>
      <c r="D221" s="630" t="s">
        <v>1625</v>
      </c>
      <c r="E221" s="630" t="s">
        <v>1882</v>
      </c>
      <c r="F221" s="651">
        <v>12400103</v>
      </c>
      <c r="G221" s="652">
        <v>42587</v>
      </c>
      <c r="H221" s="652" t="s">
        <v>535</v>
      </c>
      <c r="I221" s="652" t="s">
        <v>535</v>
      </c>
      <c r="J221" s="653">
        <v>10</v>
      </c>
      <c r="K221" s="654" t="b">
        <v>1</v>
      </c>
      <c r="L221" s="655" t="s">
        <v>535</v>
      </c>
      <c r="M221" s="656">
        <v>0</v>
      </c>
      <c r="N221" s="657">
        <v>1421</v>
      </c>
      <c r="O221" s="658">
        <v>0</v>
      </c>
      <c r="P221" s="658">
        <v>0</v>
      </c>
      <c r="Q221" s="658">
        <v>0</v>
      </c>
      <c r="R221" s="658">
        <v>0</v>
      </c>
      <c r="S221" s="658">
        <v>0</v>
      </c>
      <c r="T221" s="659">
        <v>1421</v>
      </c>
      <c r="U221" s="658">
        <v>1421</v>
      </c>
      <c r="V221" s="658">
        <v>0</v>
      </c>
      <c r="W221" s="658">
        <v>0</v>
      </c>
      <c r="X221" s="658">
        <v>0</v>
      </c>
      <c r="Y221" s="660">
        <v>0</v>
      </c>
      <c r="Z221" s="657">
        <v>0</v>
      </c>
      <c r="AA221" s="658">
        <v>0</v>
      </c>
      <c r="AB221" s="658">
        <v>0</v>
      </c>
      <c r="AC221" s="658">
        <v>0</v>
      </c>
      <c r="AD221" s="658">
        <v>0</v>
      </c>
      <c r="AE221" s="658">
        <v>0</v>
      </c>
      <c r="AF221" s="658">
        <v>0</v>
      </c>
      <c r="AG221" s="658">
        <v>0</v>
      </c>
      <c r="AH221" s="658">
        <v>0</v>
      </c>
      <c r="AI221" s="658">
        <v>0</v>
      </c>
      <c r="AJ221" s="658">
        <v>142.09999999999997</v>
      </c>
      <c r="AK221" s="661">
        <v>0</v>
      </c>
      <c r="AL221" s="661">
        <v>0</v>
      </c>
      <c r="AM221" s="662">
        <v>0</v>
      </c>
      <c r="AN221" s="663">
        <v>1421</v>
      </c>
      <c r="AO221" s="658">
        <v>0</v>
      </c>
      <c r="AP221" s="658">
        <v>0</v>
      </c>
      <c r="AQ221" s="658">
        <v>0</v>
      </c>
      <c r="AR221" s="658">
        <v>0</v>
      </c>
      <c r="AS221" s="658">
        <v>0</v>
      </c>
      <c r="AT221" s="659">
        <v>1421</v>
      </c>
      <c r="AU221" s="658">
        <v>1421</v>
      </c>
      <c r="AV221" s="658">
        <v>0</v>
      </c>
      <c r="AW221" s="658">
        <v>0</v>
      </c>
      <c r="AX221" s="658">
        <v>0</v>
      </c>
      <c r="AY221" s="660">
        <v>0</v>
      </c>
      <c r="AZ221" s="644" t="s">
        <v>1625</v>
      </c>
      <c r="BA221" s="664">
        <v>0</v>
      </c>
      <c r="BB221" s="665">
        <v>0</v>
      </c>
      <c r="BC221" s="665">
        <v>0</v>
      </c>
      <c r="BD221" s="665">
        <v>0</v>
      </c>
      <c r="BE221" s="665">
        <v>0</v>
      </c>
      <c r="BF221" s="665">
        <v>0</v>
      </c>
      <c r="BG221" s="665">
        <v>0</v>
      </c>
      <c r="BH221" s="665">
        <v>0</v>
      </c>
      <c r="BI221" s="665">
        <v>0</v>
      </c>
      <c r="BJ221" s="665">
        <v>0</v>
      </c>
      <c r="BK221" s="665">
        <v>0</v>
      </c>
      <c r="BL221" s="665">
        <v>0</v>
      </c>
      <c r="BM221" s="665">
        <v>0</v>
      </c>
      <c r="BN221" s="665">
        <v>0</v>
      </c>
      <c r="BO221" s="665">
        <v>0</v>
      </c>
      <c r="BP221" s="665">
        <v>0</v>
      </c>
      <c r="BQ221" s="665">
        <v>0</v>
      </c>
      <c r="BR221" s="665">
        <v>0</v>
      </c>
      <c r="BS221" s="666">
        <v>0</v>
      </c>
      <c r="BT221" s="667">
        <v>0</v>
      </c>
      <c r="BU221" s="649">
        <f t="shared" si="5"/>
        <v>0</v>
      </c>
    </row>
    <row r="222" spans="2:73" x14ac:dyDescent="0.2">
      <c r="B222" s="650">
        <v>212</v>
      </c>
      <c r="C222" s="630" t="s">
        <v>1927</v>
      </c>
      <c r="D222" s="630" t="s">
        <v>788</v>
      </c>
      <c r="E222" s="630" t="s">
        <v>1882</v>
      </c>
      <c r="F222" s="651">
        <v>12400104</v>
      </c>
      <c r="G222" s="652">
        <v>42793</v>
      </c>
      <c r="H222" s="652" t="s">
        <v>535</v>
      </c>
      <c r="I222" s="652" t="s">
        <v>535</v>
      </c>
      <c r="J222" s="653">
        <v>10</v>
      </c>
      <c r="K222" s="654" t="s">
        <v>535</v>
      </c>
      <c r="L222" s="655" t="s">
        <v>535</v>
      </c>
      <c r="M222" s="656" t="s">
        <v>1794</v>
      </c>
      <c r="N222" s="657">
        <v>1123.25</v>
      </c>
      <c r="O222" s="658">
        <v>1123.25</v>
      </c>
      <c r="P222" s="658">
        <v>0</v>
      </c>
      <c r="Q222" s="658">
        <v>0</v>
      </c>
      <c r="R222" s="658">
        <v>0</v>
      </c>
      <c r="S222" s="658">
        <v>0</v>
      </c>
      <c r="T222" s="659">
        <v>0</v>
      </c>
      <c r="U222" s="658">
        <v>0</v>
      </c>
      <c r="V222" s="658">
        <v>0</v>
      </c>
      <c r="W222" s="658">
        <v>0</v>
      </c>
      <c r="X222" s="658">
        <v>0</v>
      </c>
      <c r="Y222" s="660">
        <v>0</v>
      </c>
      <c r="Z222" s="657">
        <v>0</v>
      </c>
      <c r="AA222" s="658">
        <v>0</v>
      </c>
      <c r="AB222" s="658">
        <v>0</v>
      </c>
      <c r="AC222" s="658">
        <v>0</v>
      </c>
      <c r="AD222" s="658">
        <v>0</v>
      </c>
      <c r="AE222" s="658">
        <v>0</v>
      </c>
      <c r="AF222" s="658">
        <v>0</v>
      </c>
      <c r="AG222" s="658">
        <v>0</v>
      </c>
      <c r="AH222" s="658">
        <v>0</v>
      </c>
      <c r="AI222" s="658">
        <v>0</v>
      </c>
      <c r="AJ222" s="658">
        <v>112.32500000000002</v>
      </c>
      <c r="AK222" s="661">
        <v>0</v>
      </c>
      <c r="AL222" s="661">
        <v>0</v>
      </c>
      <c r="AM222" s="662">
        <v>0</v>
      </c>
      <c r="AN222" s="663">
        <v>1123.25</v>
      </c>
      <c r="AO222" s="658">
        <v>1123.25</v>
      </c>
      <c r="AP222" s="658">
        <v>0</v>
      </c>
      <c r="AQ222" s="658">
        <v>0</v>
      </c>
      <c r="AR222" s="658">
        <v>0</v>
      </c>
      <c r="AS222" s="658">
        <v>0</v>
      </c>
      <c r="AT222" s="659">
        <v>0</v>
      </c>
      <c r="AU222" s="658">
        <v>0</v>
      </c>
      <c r="AV222" s="658">
        <v>0</v>
      </c>
      <c r="AW222" s="658">
        <v>0</v>
      </c>
      <c r="AX222" s="658">
        <v>0</v>
      </c>
      <c r="AY222" s="660">
        <v>0</v>
      </c>
      <c r="AZ222" s="644" t="s">
        <v>788</v>
      </c>
      <c r="BA222" s="664">
        <v>0</v>
      </c>
      <c r="BB222" s="665">
        <v>0</v>
      </c>
      <c r="BC222" s="665">
        <v>0</v>
      </c>
      <c r="BD222" s="665">
        <v>0</v>
      </c>
      <c r="BE222" s="665">
        <v>0</v>
      </c>
      <c r="BF222" s="665">
        <v>0</v>
      </c>
      <c r="BG222" s="665">
        <v>0</v>
      </c>
      <c r="BH222" s="665">
        <v>0</v>
      </c>
      <c r="BI222" s="665">
        <v>0</v>
      </c>
      <c r="BJ222" s="665">
        <v>0</v>
      </c>
      <c r="BK222" s="665">
        <v>0</v>
      </c>
      <c r="BL222" s="665">
        <v>0</v>
      </c>
      <c r="BM222" s="665">
        <v>0</v>
      </c>
      <c r="BN222" s="665">
        <v>0</v>
      </c>
      <c r="BO222" s="665">
        <v>0</v>
      </c>
      <c r="BP222" s="665">
        <v>0</v>
      </c>
      <c r="BQ222" s="665">
        <v>0</v>
      </c>
      <c r="BR222" s="665">
        <v>0</v>
      </c>
      <c r="BS222" s="666">
        <v>0</v>
      </c>
      <c r="BT222" s="667">
        <v>0</v>
      </c>
      <c r="BU222" s="649">
        <f t="shared" si="5"/>
        <v>0</v>
      </c>
    </row>
    <row r="223" spans="2:73" x14ac:dyDescent="0.2">
      <c r="B223" s="629">
        <v>213</v>
      </c>
      <c r="C223" s="630" t="s">
        <v>1928</v>
      </c>
      <c r="D223" s="630" t="s">
        <v>1625</v>
      </c>
      <c r="E223" s="630" t="s">
        <v>1882</v>
      </c>
      <c r="F223" s="651">
        <v>12400106</v>
      </c>
      <c r="G223" s="652">
        <v>42916</v>
      </c>
      <c r="H223" s="652" t="s">
        <v>535</v>
      </c>
      <c r="I223" s="652" t="s">
        <v>535</v>
      </c>
      <c r="J223" s="653">
        <v>10</v>
      </c>
      <c r="K223" s="654" t="b">
        <v>1</v>
      </c>
      <c r="L223" s="655" t="s">
        <v>535</v>
      </c>
      <c r="M223" s="656">
        <v>0</v>
      </c>
      <c r="N223" s="657">
        <v>1156.5</v>
      </c>
      <c r="O223" s="658">
        <v>1156.5</v>
      </c>
      <c r="P223" s="658">
        <v>0</v>
      </c>
      <c r="Q223" s="658">
        <v>0</v>
      </c>
      <c r="R223" s="658">
        <v>0</v>
      </c>
      <c r="S223" s="658">
        <v>0</v>
      </c>
      <c r="T223" s="659">
        <v>0</v>
      </c>
      <c r="U223" s="658">
        <v>0</v>
      </c>
      <c r="V223" s="658">
        <v>0</v>
      </c>
      <c r="W223" s="658">
        <v>0</v>
      </c>
      <c r="X223" s="658">
        <v>0</v>
      </c>
      <c r="Y223" s="660">
        <v>0</v>
      </c>
      <c r="Z223" s="657">
        <v>0</v>
      </c>
      <c r="AA223" s="658">
        <v>0</v>
      </c>
      <c r="AB223" s="658">
        <v>0</v>
      </c>
      <c r="AC223" s="658">
        <v>0</v>
      </c>
      <c r="AD223" s="658">
        <v>0</v>
      </c>
      <c r="AE223" s="658">
        <v>0</v>
      </c>
      <c r="AF223" s="658">
        <v>0</v>
      </c>
      <c r="AG223" s="658">
        <v>0</v>
      </c>
      <c r="AH223" s="658">
        <v>0</v>
      </c>
      <c r="AI223" s="658">
        <v>0</v>
      </c>
      <c r="AJ223" s="658">
        <v>115.64999999999999</v>
      </c>
      <c r="AK223" s="661">
        <v>0</v>
      </c>
      <c r="AL223" s="661">
        <v>0</v>
      </c>
      <c r="AM223" s="662">
        <v>0</v>
      </c>
      <c r="AN223" s="663">
        <v>1156.5</v>
      </c>
      <c r="AO223" s="658">
        <v>1156.5</v>
      </c>
      <c r="AP223" s="658">
        <v>0</v>
      </c>
      <c r="AQ223" s="658">
        <v>0</v>
      </c>
      <c r="AR223" s="658">
        <v>0</v>
      </c>
      <c r="AS223" s="658">
        <v>0</v>
      </c>
      <c r="AT223" s="659">
        <v>0</v>
      </c>
      <c r="AU223" s="658">
        <v>0</v>
      </c>
      <c r="AV223" s="658">
        <v>0</v>
      </c>
      <c r="AW223" s="658">
        <v>0</v>
      </c>
      <c r="AX223" s="658">
        <v>0</v>
      </c>
      <c r="AY223" s="660">
        <v>0</v>
      </c>
      <c r="AZ223" s="644" t="s">
        <v>1625</v>
      </c>
      <c r="BA223" s="664">
        <v>0</v>
      </c>
      <c r="BB223" s="665">
        <v>0</v>
      </c>
      <c r="BC223" s="665">
        <v>0</v>
      </c>
      <c r="BD223" s="665">
        <v>0</v>
      </c>
      <c r="BE223" s="665">
        <v>0</v>
      </c>
      <c r="BF223" s="665">
        <v>0</v>
      </c>
      <c r="BG223" s="665">
        <v>0</v>
      </c>
      <c r="BH223" s="665">
        <v>0</v>
      </c>
      <c r="BI223" s="665">
        <v>0</v>
      </c>
      <c r="BJ223" s="665">
        <v>0</v>
      </c>
      <c r="BK223" s="665">
        <v>0</v>
      </c>
      <c r="BL223" s="665">
        <v>0</v>
      </c>
      <c r="BM223" s="665">
        <v>0</v>
      </c>
      <c r="BN223" s="665">
        <v>0</v>
      </c>
      <c r="BO223" s="665">
        <v>0</v>
      </c>
      <c r="BP223" s="665">
        <v>0</v>
      </c>
      <c r="BQ223" s="665">
        <v>0</v>
      </c>
      <c r="BR223" s="665">
        <v>0</v>
      </c>
      <c r="BS223" s="666">
        <v>0</v>
      </c>
      <c r="BT223" s="667">
        <v>0</v>
      </c>
      <c r="BU223" s="649">
        <f t="shared" si="5"/>
        <v>0</v>
      </c>
    </row>
    <row r="224" spans="2:73" x14ac:dyDescent="0.2">
      <c r="B224" s="650">
        <v>214</v>
      </c>
      <c r="C224" s="630" t="s">
        <v>1929</v>
      </c>
      <c r="D224" s="630" t="s">
        <v>792</v>
      </c>
      <c r="E224" s="630" t="s">
        <v>1930</v>
      </c>
      <c r="F224" s="651">
        <v>12400109</v>
      </c>
      <c r="G224" s="652">
        <v>42978</v>
      </c>
      <c r="H224" s="652" t="s">
        <v>535</v>
      </c>
      <c r="I224" s="652" t="s">
        <v>535</v>
      </c>
      <c r="J224" s="653">
        <v>7</v>
      </c>
      <c r="K224" s="654" t="s">
        <v>535</v>
      </c>
      <c r="L224" s="655" t="s">
        <v>535</v>
      </c>
      <c r="M224" s="656" t="s">
        <v>1794</v>
      </c>
      <c r="N224" s="657">
        <v>452.51</v>
      </c>
      <c r="O224" s="658">
        <v>452.51</v>
      </c>
      <c r="P224" s="658">
        <v>0</v>
      </c>
      <c r="Q224" s="658">
        <v>0</v>
      </c>
      <c r="R224" s="658">
        <v>0</v>
      </c>
      <c r="S224" s="658">
        <v>0</v>
      </c>
      <c r="T224" s="659">
        <v>0</v>
      </c>
      <c r="U224" s="658">
        <v>0</v>
      </c>
      <c r="V224" s="658">
        <v>0</v>
      </c>
      <c r="W224" s="658">
        <v>0</v>
      </c>
      <c r="X224" s="658">
        <v>0</v>
      </c>
      <c r="Y224" s="660">
        <v>0</v>
      </c>
      <c r="Z224" s="657">
        <v>0</v>
      </c>
      <c r="AA224" s="658">
        <v>0</v>
      </c>
      <c r="AB224" s="658">
        <v>0</v>
      </c>
      <c r="AC224" s="658">
        <v>0</v>
      </c>
      <c r="AD224" s="658">
        <v>0</v>
      </c>
      <c r="AE224" s="658">
        <v>0</v>
      </c>
      <c r="AF224" s="658">
        <v>0</v>
      </c>
      <c r="AG224" s="658">
        <v>0</v>
      </c>
      <c r="AH224" s="658">
        <v>0</v>
      </c>
      <c r="AI224" s="658">
        <v>0</v>
      </c>
      <c r="AJ224" s="658">
        <v>0</v>
      </c>
      <c r="AK224" s="661">
        <v>0</v>
      </c>
      <c r="AL224" s="661">
        <v>0</v>
      </c>
      <c r="AM224" s="662">
        <v>0</v>
      </c>
      <c r="AN224" s="663">
        <v>452.51</v>
      </c>
      <c r="AO224" s="658">
        <v>452.51</v>
      </c>
      <c r="AP224" s="658">
        <v>0</v>
      </c>
      <c r="AQ224" s="658">
        <v>0</v>
      </c>
      <c r="AR224" s="658">
        <v>0</v>
      </c>
      <c r="AS224" s="658">
        <v>0</v>
      </c>
      <c r="AT224" s="659">
        <v>0</v>
      </c>
      <c r="AU224" s="658">
        <v>0</v>
      </c>
      <c r="AV224" s="658">
        <v>0</v>
      </c>
      <c r="AW224" s="658">
        <v>0</v>
      </c>
      <c r="AX224" s="658">
        <v>0</v>
      </c>
      <c r="AY224" s="660">
        <v>0</v>
      </c>
      <c r="AZ224" s="644" t="s">
        <v>792</v>
      </c>
      <c r="BA224" s="664">
        <v>0</v>
      </c>
      <c r="BB224" s="665">
        <v>0</v>
      </c>
      <c r="BC224" s="665">
        <v>0</v>
      </c>
      <c r="BD224" s="665">
        <v>0</v>
      </c>
      <c r="BE224" s="665">
        <v>0</v>
      </c>
      <c r="BF224" s="665">
        <v>0</v>
      </c>
      <c r="BG224" s="665">
        <v>0</v>
      </c>
      <c r="BH224" s="665">
        <v>0</v>
      </c>
      <c r="BI224" s="665">
        <v>0</v>
      </c>
      <c r="BJ224" s="665">
        <v>0</v>
      </c>
      <c r="BK224" s="665">
        <v>0</v>
      </c>
      <c r="BL224" s="665">
        <v>0</v>
      </c>
      <c r="BM224" s="665">
        <v>0</v>
      </c>
      <c r="BN224" s="665">
        <v>0</v>
      </c>
      <c r="BO224" s="665">
        <v>0</v>
      </c>
      <c r="BP224" s="665">
        <v>0</v>
      </c>
      <c r="BQ224" s="665">
        <v>0</v>
      </c>
      <c r="BR224" s="665">
        <v>0</v>
      </c>
      <c r="BS224" s="666">
        <v>0</v>
      </c>
      <c r="BT224" s="667">
        <v>0</v>
      </c>
      <c r="BU224" s="649">
        <f t="shared" si="5"/>
        <v>0</v>
      </c>
    </row>
    <row r="225" spans="2:73" x14ac:dyDescent="0.2">
      <c r="B225" s="629">
        <v>215</v>
      </c>
      <c r="C225" s="630" t="s">
        <v>1931</v>
      </c>
      <c r="D225" s="630" t="s">
        <v>788</v>
      </c>
      <c r="E225" s="630" t="s">
        <v>1632</v>
      </c>
      <c r="F225" s="651">
        <v>163550</v>
      </c>
      <c r="G225" s="652">
        <v>43034</v>
      </c>
      <c r="H225" s="652" t="s">
        <v>535</v>
      </c>
      <c r="I225" s="652" t="s">
        <v>535</v>
      </c>
      <c r="J225" s="653">
        <v>6.25</v>
      </c>
      <c r="K225" s="654" t="s">
        <v>535</v>
      </c>
      <c r="L225" s="655" t="s">
        <v>535</v>
      </c>
      <c r="M225" s="656" t="s">
        <v>1794</v>
      </c>
      <c r="N225" s="657">
        <v>5195</v>
      </c>
      <c r="O225" s="658">
        <v>5195</v>
      </c>
      <c r="P225" s="658">
        <v>0</v>
      </c>
      <c r="Q225" s="658">
        <v>0</v>
      </c>
      <c r="R225" s="658">
        <v>0</v>
      </c>
      <c r="S225" s="658">
        <v>0</v>
      </c>
      <c r="T225" s="659">
        <v>0</v>
      </c>
      <c r="U225" s="658">
        <v>0</v>
      </c>
      <c r="V225" s="658">
        <v>0</v>
      </c>
      <c r="W225" s="658">
        <v>0</v>
      </c>
      <c r="X225" s="658">
        <v>0</v>
      </c>
      <c r="Y225" s="660">
        <v>0</v>
      </c>
      <c r="Z225" s="657">
        <v>0</v>
      </c>
      <c r="AA225" s="658">
        <v>0</v>
      </c>
      <c r="AB225" s="658">
        <v>0</v>
      </c>
      <c r="AC225" s="658">
        <v>0</v>
      </c>
      <c r="AD225" s="658">
        <v>0</v>
      </c>
      <c r="AE225" s="658">
        <v>0</v>
      </c>
      <c r="AF225" s="658">
        <v>0</v>
      </c>
      <c r="AG225" s="658">
        <v>0</v>
      </c>
      <c r="AH225" s="658">
        <v>0</v>
      </c>
      <c r="AI225" s="658">
        <v>0</v>
      </c>
      <c r="AJ225" s="658">
        <v>0</v>
      </c>
      <c r="AK225" s="661">
        <v>0</v>
      </c>
      <c r="AL225" s="661">
        <v>0</v>
      </c>
      <c r="AM225" s="662">
        <v>0</v>
      </c>
      <c r="AN225" s="663">
        <v>5195</v>
      </c>
      <c r="AO225" s="658">
        <v>5195</v>
      </c>
      <c r="AP225" s="658">
        <v>0</v>
      </c>
      <c r="AQ225" s="658">
        <v>0</v>
      </c>
      <c r="AR225" s="658">
        <v>0</v>
      </c>
      <c r="AS225" s="658">
        <v>0</v>
      </c>
      <c r="AT225" s="659">
        <v>0</v>
      </c>
      <c r="AU225" s="658">
        <v>0</v>
      </c>
      <c r="AV225" s="658">
        <v>0</v>
      </c>
      <c r="AW225" s="658">
        <v>0</v>
      </c>
      <c r="AX225" s="658">
        <v>0</v>
      </c>
      <c r="AY225" s="660">
        <v>0</v>
      </c>
      <c r="AZ225" s="644" t="s">
        <v>788</v>
      </c>
      <c r="BA225" s="664">
        <v>0</v>
      </c>
      <c r="BB225" s="665">
        <v>0</v>
      </c>
      <c r="BC225" s="665">
        <v>0</v>
      </c>
      <c r="BD225" s="665">
        <v>0</v>
      </c>
      <c r="BE225" s="665">
        <v>0</v>
      </c>
      <c r="BF225" s="665">
        <v>0</v>
      </c>
      <c r="BG225" s="665">
        <v>0</v>
      </c>
      <c r="BH225" s="665">
        <v>0</v>
      </c>
      <c r="BI225" s="665">
        <v>0</v>
      </c>
      <c r="BJ225" s="665">
        <v>0</v>
      </c>
      <c r="BK225" s="665">
        <v>0</v>
      </c>
      <c r="BL225" s="665">
        <v>0</v>
      </c>
      <c r="BM225" s="665">
        <v>0</v>
      </c>
      <c r="BN225" s="665">
        <v>0</v>
      </c>
      <c r="BO225" s="665">
        <v>0</v>
      </c>
      <c r="BP225" s="665">
        <v>0</v>
      </c>
      <c r="BQ225" s="665">
        <v>0</v>
      </c>
      <c r="BR225" s="665">
        <v>0</v>
      </c>
      <c r="BS225" s="666">
        <v>0</v>
      </c>
      <c r="BT225" s="667">
        <v>0</v>
      </c>
      <c r="BU225" s="649">
        <f t="shared" si="5"/>
        <v>0</v>
      </c>
    </row>
    <row r="226" spans="2:73" x14ac:dyDescent="0.2">
      <c r="B226" s="650">
        <v>216</v>
      </c>
      <c r="C226" s="630" t="s">
        <v>1932</v>
      </c>
      <c r="D226" s="630" t="s">
        <v>788</v>
      </c>
      <c r="E226" s="630" t="s">
        <v>1790</v>
      </c>
      <c r="F226" s="651">
        <v>163551</v>
      </c>
      <c r="G226" s="652">
        <v>43039</v>
      </c>
      <c r="H226" s="652" t="s">
        <v>535</v>
      </c>
      <c r="I226" s="652" t="s">
        <v>535</v>
      </c>
      <c r="J226" s="653">
        <v>16</v>
      </c>
      <c r="K226" s="654" t="s">
        <v>535</v>
      </c>
      <c r="L226" s="655" t="s">
        <v>535</v>
      </c>
      <c r="M226" s="656" t="s">
        <v>1794</v>
      </c>
      <c r="N226" s="657">
        <v>2312.02</v>
      </c>
      <c r="O226" s="658">
        <v>0</v>
      </c>
      <c r="P226" s="658">
        <v>0</v>
      </c>
      <c r="Q226" s="658">
        <v>0</v>
      </c>
      <c r="R226" s="658">
        <v>0</v>
      </c>
      <c r="S226" s="658">
        <v>0</v>
      </c>
      <c r="T226" s="659">
        <v>2312.02</v>
      </c>
      <c r="U226" s="658">
        <v>0</v>
      </c>
      <c r="V226" s="658">
        <v>0</v>
      </c>
      <c r="W226" s="658">
        <v>2312.02</v>
      </c>
      <c r="X226" s="658">
        <v>1035.5922916666668</v>
      </c>
      <c r="Y226" s="660">
        <v>1276.4277083333332</v>
      </c>
      <c r="Z226" s="657">
        <v>0</v>
      </c>
      <c r="AA226" s="658">
        <v>0</v>
      </c>
      <c r="AB226" s="658">
        <v>0</v>
      </c>
      <c r="AC226" s="658">
        <v>0</v>
      </c>
      <c r="AD226" s="658">
        <v>0</v>
      </c>
      <c r="AE226" s="658">
        <v>0</v>
      </c>
      <c r="AF226" s="658">
        <v>0</v>
      </c>
      <c r="AG226" s="658">
        <v>0</v>
      </c>
      <c r="AH226" s="658">
        <v>0</v>
      </c>
      <c r="AI226" s="658">
        <v>144.50124999999997</v>
      </c>
      <c r="AJ226" s="658">
        <v>0</v>
      </c>
      <c r="AK226" s="661">
        <v>0</v>
      </c>
      <c r="AL226" s="661">
        <v>144.50125000000003</v>
      </c>
      <c r="AM226" s="662">
        <v>-144.50125000000003</v>
      </c>
      <c r="AN226" s="663">
        <v>2312.02</v>
      </c>
      <c r="AO226" s="658">
        <v>0</v>
      </c>
      <c r="AP226" s="658">
        <v>0</v>
      </c>
      <c r="AQ226" s="658">
        <v>0</v>
      </c>
      <c r="AR226" s="658">
        <v>0</v>
      </c>
      <c r="AS226" s="658">
        <v>0</v>
      </c>
      <c r="AT226" s="659">
        <v>2312.02</v>
      </c>
      <c r="AU226" s="658">
        <v>0</v>
      </c>
      <c r="AV226" s="658">
        <v>0</v>
      </c>
      <c r="AW226" s="658">
        <v>2312.02</v>
      </c>
      <c r="AX226" s="658">
        <v>1180.0935416666669</v>
      </c>
      <c r="AY226" s="660">
        <v>1131.9264583333331</v>
      </c>
      <c r="AZ226" s="644" t="s">
        <v>788</v>
      </c>
      <c r="BA226" s="664">
        <v>1131.9264583333331</v>
      </c>
      <c r="BB226" s="665">
        <v>0</v>
      </c>
      <c r="BC226" s="665">
        <v>0</v>
      </c>
      <c r="BD226" s="665">
        <v>0</v>
      </c>
      <c r="BE226" s="665">
        <v>0</v>
      </c>
      <c r="BF226" s="665">
        <v>0</v>
      </c>
      <c r="BG226" s="665">
        <v>0</v>
      </c>
      <c r="BH226" s="665">
        <v>0</v>
      </c>
      <c r="BI226" s="665">
        <v>0</v>
      </c>
      <c r="BJ226" s="665">
        <v>0</v>
      </c>
      <c r="BK226" s="665">
        <v>0</v>
      </c>
      <c r="BL226" s="665">
        <v>0</v>
      </c>
      <c r="BM226" s="665">
        <v>0</v>
      </c>
      <c r="BN226" s="665">
        <v>0</v>
      </c>
      <c r="BO226" s="665">
        <v>0</v>
      </c>
      <c r="BP226" s="665">
        <v>0</v>
      </c>
      <c r="BQ226" s="665">
        <v>0</v>
      </c>
      <c r="BR226" s="665">
        <v>0</v>
      </c>
      <c r="BS226" s="666">
        <v>0</v>
      </c>
      <c r="BT226" s="667">
        <v>0</v>
      </c>
      <c r="BU226" s="649">
        <f t="shared" si="5"/>
        <v>0</v>
      </c>
    </row>
    <row r="227" spans="2:73" x14ac:dyDescent="0.2">
      <c r="B227" s="629">
        <v>217</v>
      </c>
      <c r="C227" s="630" t="s">
        <v>1933</v>
      </c>
      <c r="D227" s="630" t="s">
        <v>792</v>
      </c>
      <c r="E227" s="630" t="s">
        <v>1865</v>
      </c>
      <c r="F227" s="651">
        <v>163552</v>
      </c>
      <c r="G227" s="652">
        <v>43033</v>
      </c>
      <c r="H227" s="652" t="s">
        <v>535</v>
      </c>
      <c r="I227" s="652" t="s">
        <v>535</v>
      </c>
      <c r="J227" s="653">
        <v>10</v>
      </c>
      <c r="K227" s="654" t="s">
        <v>535</v>
      </c>
      <c r="L227" s="655" t="s">
        <v>535</v>
      </c>
      <c r="M227" s="656" t="s">
        <v>1794</v>
      </c>
      <c r="N227" s="657">
        <v>6298.82</v>
      </c>
      <c r="O227" s="658">
        <v>0</v>
      </c>
      <c r="P227" s="658">
        <v>0</v>
      </c>
      <c r="Q227" s="658">
        <v>0</v>
      </c>
      <c r="R227" s="658">
        <v>0</v>
      </c>
      <c r="S227" s="658">
        <v>0</v>
      </c>
      <c r="T227" s="659">
        <v>6298.82</v>
      </c>
      <c r="U227" s="658">
        <v>0</v>
      </c>
      <c r="V227" s="658">
        <v>0</v>
      </c>
      <c r="W227" s="658">
        <v>6298.82</v>
      </c>
      <c r="X227" s="658">
        <v>4514.1543333333339</v>
      </c>
      <c r="Y227" s="660">
        <v>1784.6656666666659</v>
      </c>
      <c r="Z227" s="657">
        <v>0</v>
      </c>
      <c r="AA227" s="658">
        <v>0</v>
      </c>
      <c r="AB227" s="658">
        <v>0</v>
      </c>
      <c r="AC227" s="658">
        <v>0</v>
      </c>
      <c r="AD227" s="658">
        <v>0</v>
      </c>
      <c r="AE227" s="658">
        <v>0</v>
      </c>
      <c r="AF227" s="658">
        <v>0</v>
      </c>
      <c r="AG227" s="658">
        <v>0</v>
      </c>
      <c r="AH227" s="658">
        <v>0</v>
      </c>
      <c r="AI227" s="658">
        <v>629.88199999999983</v>
      </c>
      <c r="AJ227" s="658">
        <v>0</v>
      </c>
      <c r="AK227" s="661">
        <v>0</v>
      </c>
      <c r="AL227" s="661">
        <v>629.88199999999961</v>
      </c>
      <c r="AM227" s="662">
        <v>-629.88199999999961</v>
      </c>
      <c r="AN227" s="663">
        <v>6298.82</v>
      </c>
      <c r="AO227" s="658">
        <v>0</v>
      </c>
      <c r="AP227" s="658">
        <v>0</v>
      </c>
      <c r="AQ227" s="658">
        <v>0</v>
      </c>
      <c r="AR227" s="658">
        <v>0</v>
      </c>
      <c r="AS227" s="658">
        <v>0</v>
      </c>
      <c r="AT227" s="659">
        <v>6298.82</v>
      </c>
      <c r="AU227" s="658">
        <v>0</v>
      </c>
      <c r="AV227" s="658">
        <v>0</v>
      </c>
      <c r="AW227" s="658">
        <v>6298.82</v>
      </c>
      <c r="AX227" s="658">
        <v>5144.0363333333335</v>
      </c>
      <c r="AY227" s="660">
        <v>1154.7836666666662</v>
      </c>
      <c r="AZ227" s="644" t="s">
        <v>792</v>
      </c>
      <c r="BA227" s="664">
        <v>0</v>
      </c>
      <c r="BB227" s="665">
        <v>0</v>
      </c>
      <c r="BC227" s="665">
        <v>0</v>
      </c>
      <c r="BD227" s="665">
        <v>0</v>
      </c>
      <c r="BE227" s="665">
        <v>1154.7836666666662</v>
      </c>
      <c r="BF227" s="665">
        <v>0</v>
      </c>
      <c r="BG227" s="665">
        <v>0</v>
      </c>
      <c r="BH227" s="665">
        <v>0</v>
      </c>
      <c r="BI227" s="665">
        <v>0</v>
      </c>
      <c r="BJ227" s="665">
        <v>0</v>
      </c>
      <c r="BK227" s="665">
        <v>0</v>
      </c>
      <c r="BL227" s="665">
        <v>0</v>
      </c>
      <c r="BM227" s="665">
        <v>0</v>
      </c>
      <c r="BN227" s="665">
        <v>0</v>
      </c>
      <c r="BO227" s="665">
        <v>0</v>
      </c>
      <c r="BP227" s="665">
        <v>0</v>
      </c>
      <c r="BQ227" s="665">
        <v>0</v>
      </c>
      <c r="BR227" s="665">
        <v>0</v>
      </c>
      <c r="BS227" s="666">
        <v>0</v>
      </c>
      <c r="BT227" s="667">
        <v>0</v>
      </c>
      <c r="BU227" s="649">
        <f t="shared" si="5"/>
        <v>0</v>
      </c>
    </row>
    <row r="228" spans="2:73" x14ac:dyDescent="0.2">
      <c r="B228" s="650">
        <v>218</v>
      </c>
      <c r="C228" s="630" t="s">
        <v>1934</v>
      </c>
      <c r="D228" s="630" t="s">
        <v>788</v>
      </c>
      <c r="E228" s="630" t="s">
        <v>1632</v>
      </c>
      <c r="F228" s="651">
        <v>163553</v>
      </c>
      <c r="G228" s="652">
        <v>43047</v>
      </c>
      <c r="H228" s="652" t="s">
        <v>535</v>
      </c>
      <c r="I228" s="652" t="s">
        <v>535</v>
      </c>
      <c r="J228" s="653">
        <v>6</v>
      </c>
      <c r="K228" s="654" t="s">
        <v>535</v>
      </c>
      <c r="L228" s="655" t="s">
        <v>535</v>
      </c>
      <c r="M228" s="656" t="s">
        <v>1794</v>
      </c>
      <c r="N228" s="657">
        <v>2769</v>
      </c>
      <c r="O228" s="658">
        <v>2769</v>
      </c>
      <c r="P228" s="658">
        <v>0</v>
      </c>
      <c r="Q228" s="658">
        <v>0</v>
      </c>
      <c r="R228" s="658">
        <v>0</v>
      </c>
      <c r="S228" s="658">
        <v>0</v>
      </c>
      <c r="T228" s="659">
        <v>0</v>
      </c>
      <c r="U228" s="658">
        <v>0</v>
      </c>
      <c r="V228" s="658">
        <v>0</v>
      </c>
      <c r="W228" s="658">
        <v>0</v>
      </c>
      <c r="X228" s="658">
        <v>0</v>
      </c>
      <c r="Y228" s="660">
        <v>0</v>
      </c>
      <c r="Z228" s="657">
        <v>0</v>
      </c>
      <c r="AA228" s="658">
        <v>0</v>
      </c>
      <c r="AB228" s="658">
        <v>0</v>
      </c>
      <c r="AC228" s="658">
        <v>0</v>
      </c>
      <c r="AD228" s="658">
        <v>0</v>
      </c>
      <c r="AE228" s="658">
        <v>0</v>
      </c>
      <c r="AF228" s="658">
        <v>0</v>
      </c>
      <c r="AG228" s="658">
        <v>0</v>
      </c>
      <c r="AH228" s="658">
        <v>0</v>
      </c>
      <c r="AI228" s="658">
        <v>0</v>
      </c>
      <c r="AJ228" s="658">
        <v>0</v>
      </c>
      <c r="AK228" s="661">
        <v>0</v>
      </c>
      <c r="AL228" s="661">
        <v>0</v>
      </c>
      <c r="AM228" s="662">
        <v>0</v>
      </c>
      <c r="AN228" s="663">
        <v>2769</v>
      </c>
      <c r="AO228" s="658">
        <v>2769</v>
      </c>
      <c r="AP228" s="658">
        <v>0</v>
      </c>
      <c r="AQ228" s="658">
        <v>0</v>
      </c>
      <c r="AR228" s="658">
        <v>0</v>
      </c>
      <c r="AS228" s="658">
        <v>0</v>
      </c>
      <c r="AT228" s="659">
        <v>0</v>
      </c>
      <c r="AU228" s="658">
        <v>0</v>
      </c>
      <c r="AV228" s="658">
        <v>0</v>
      </c>
      <c r="AW228" s="658">
        <v>0</v>
      </c>
      <c r="AX228" s="658">
        <v>0</v>
      </c>
      <c r="AY228" s="660">
        <v>0</v>
      </c>
      <c r="AZ228" s="644" t="s">
        <v>788</v>
      </c>
      <c r="BA228" s="664">
        <v>0</v>
      </c>
      <c r="BB228" s="665">
        <v>0</v>
      </c>
      <c r="BC228" s="665">
        <v>0</v>
      </c>
      <c r="BD228" s="665">
        <v>0</v>
      </c>
      <c r="BE228" s="665">
        <v>0</v>
      </c>
      <c r="BF228" s="665">
        <v>0</v>
      </c>
      <c r="BG228" s="665">
        <v>0</v>
      </c>
      <c r="BH228" s="665">
        <v>0</v>
      </c>
      <c r="BI228" s="665">
        <v>0</v>
      </c>
      <c r="BJ228" s="665">
        <v>0</v>
      </c>
      <c r="BK228" s="665">
        <v>0</v>
      </c>
      <c r="BL228" s="665">
        <v>0</v>
      </c>
      <c r="BM228" s="665">
        <v>0</v>
      </c>
      <c r="BN228" s="665">
        <v>0</v>
      </c>
      <c r="BO228" s="665">
        <v>0</v>
      </c>
      <c r="BP228" s="665">
        <v>0</v>
      </c>
      <c r="BQ228" s="665">
        <v>0</v>
      </c>
      <c r="BR228" s="665">
        <v>0</v>
      </c>
      <c r="BS228" s="666">
        <v>0</v>
      </c>
      <c r="BT228" s="667">
        <v>0</v>
      </c>
      <c r="BU228" s="649">
        <f t="shared" si="5"/>
        <v>0</v>
      </c>
    </row>
    <row r="229" spans="2:73" x14ac:dyDescent="0.2">
      <c r="B229" s="629">
        <v>219</v>
      </c>
      <c r="C229" s="630" t="s">
        <v>1935</v>
      </c>
      <c r="D229" s="630" t="s">
        <v>788</v>
      </c>
      <c r="E229" s="630" t="s">
        <v>1936</v>
      </c>
      <c r="F229" s="651">
        <v>163554</v>
      </c>
      <c r="G229" s="652">
        <v>43061</v>
      </c>
      <c r="H229" s="652" t="s">
        <v>535</v>
      </c>
      <c r="I229" s="652" t="s">
        <v>535</v>
      </c>
      <c r="J229" s="653">
        <v>4</v>
      </c>
      <c r="K229" s="654" t="s">
        <v>535</v>
      </c>
      <c r="L229" s="655" t="s">
        <v>535</v>
      </c>
      <c r="M229" s="656" t="s">
        <v>1794</v>
      </c>
      <c r="N229" s="657">
        <v>1700</v>
      </c>
      <c r="O229" s="658">
        <v>1700</v>
      </c>
      <c r="P229" s="658">
        <v>0</v>
      </c>
      <c r="Q229" s="658">
        <v>0</v>
      </c>
      <c r="R229" s="658">
        <v>0</v>
      </c>
      <c r="S229" s="658">
        <v>0</v>
      </c>
      <c r="T229" s="659">
        <v>0</v>
      </c>
      <c r="U229" s="658">
        <v>0</v>
      </c>
      <c r="V229" s="658">
        <v>0</v>
      </c>
      <c r="W229" s="658">
        <v>0</v>
      </c>
      <c r="X229" s="658">
        <v>0</v>
      </c>
      <c r="Y229" s="660">
        <v>0</v>
      </c>
      <c r="Z229" s="657">
        <v>0</v>
      </c>
      <c r="AA229" s="658">
        <v>0</v>
      </c>
      <c r="AB229" s="658">
        <v>0</v>
      </c>
      <c r="AC229" s="658">
        <v>0</v>
      </c>
      <c r="AD229" s="658">
        <v>0</v>
      </c>
      <c r="AE229" s="658">
        <v>0</v>
      </c>
      <c r="AF229" s="658">
        <v>0</v>
      </c>
      <c r="AG229" s="658">
        <v>0</v>
      </c>
      <c r="AH229" s="658">
        <v>0</v>
      </c>
      <c r="AI229" s="658">
        <v>0</v>
      </c>
      <c r="AJ229" s="658">
        <v>0</v>
      </c>
      <c r="AK229" s="661">
        <v>0</v>
      </c>
      <c r="AL229" s="661">
        <v>0</v>
      </c>
      <c r="AM229" s="662">
        <v>0</v>
      </c>
      <c r="AN229" s="663">
        <v>1700</v>
      </c>
      <c r="AO229" s="658">
        <v>1700</v>
      </c>
      <c r="AP229" s="658">
        <v>0</v>
      </c>
      <c r="AQ229" s="658">
        <v>0</v>
      </c>
      <c r="AR229" s="658">
        <v>0</v>
      </c>
      <c r="AS229" s="658">
        <v>0</v>
      </c>
      <c r="AT229" s="659">
        <v>0</v>
      </c>
      <c r="AU229" s="658">
        <v>0</v>
      </c>
      <c r="AV229" s="658">
        <v>0</v>
      </c>
      <c r="AW229" s="658">
        <v>0</v>
      </c>
      <c r="AX229" s="658">
        <v>0</v>
      </c>
      <c r="AY229" s="660">
        <v>0</v>
      </c>
      <c r="AZ229" s="644" t="s">
        <v>788</v>
      </c>
      <c r="BA229" s="664">
        <v>0</v>
      </c>
      <c r="BB229" s="665">
        <v>0</v>
      </c>
      <c r="BC229" s="665">
        <v>0</v>
      </c>
      <c r="BD229" s="665">
        <v>0</v>
      </c>
      <c r="BE229" s="665">
        <v>0</v>
      </c>
      <c r="BF229" s="665">
        <v>0</v>
      </c>
      <c r="BG229" s="665">
        <v>0</v>
      </c>
      <c r="BH229" s="665">
        <v>0</v>
      </c>
      <c r="BI229" s="665">
        <v>0</v>
      </c>
      <c r="BJ229" s="665">
        <v>0</v>
      </c>
      <c r="BK229" s="665">
        <v>0</v>
      </c>
      <c r="BL229" s="665">
        <v>0</v>
      </c>
      <c r="BM229" s="665">
        <v>0</v>
      </c>
      <c r="BN229" s="665">
        <v>0</v>
      </c>
      <c r="BO229" s="665">
        <v>0</v>
      </c>
      <c r="BP229" s="665">
        <v>0</v>
      </c>
      <c r="BQ229" s="665">
        <v>0</v>
      </c>
      <c r="BR229" s="665">
        <v>0</v>
      </c>
      <c r="BS229" s="666">
        <v>0</v>
      </c>
      <c r="BT229" s="667">
        <v>0</v>
      </c>
      <c r="BU229" s="649">
        <f t="shared" si="5"/>
        <v>0</v>
      </c>
    </row>
    <row r="230" spans="2:73" x14ac:dyDescent="0.2">
      <c r="B230" s="650">
        <v>220</v>
      </c>
      <c r="C230" s="630" t="s">
        <v>1937</v>
      </c>
      <c r="D230" s="630" t="s">
        <v>788</v>
      </c>
      <c r="E230" s="630" t="s">
        <v>1803</v>
      </c>
      <c r="F230" s="651">
        <v>163555</v>
      </c>
      <c r="G230" s="652">
        <v>43069</v>
      </c>
      <c r="H230" s="652" t="s">
        <v>535</v>
      </c>
      <c r="I230" s="652" t="s">
        <v>535</v>
      </c>
      <c r="J230" s="653">
        <v>5</v>
      </c>
      <c r="K230" s="654" t="s">
        <v>535</v>
      </c>
      <c r="L230" s="655" t="s">
        <v>535</v>
      </c>
      <c r="M230" s="656" t="s">
        <v>1794</v>
      </c>
      <c r="N230" s="657">
        <v>3900</v>
      </c>
      <c r="O230" s="658">
        <v>3900</v>
      </c>
      <c r="P230" s="658">
        <v>0</v>
      </c>
      <c r="Q230" s="658">
        <v>0</v>
      </c>
      <c r="R230" s="658">
        <v>0</v>
      </c>
      <c r="S230" s="658">
        <v>0</v>
      </c>
      <c r="T230" s="659">
        <v>0</v>
      </c>
      <c r="U230" s="658">
        <v>0</v>
      </c>
      <c r="V230" s="658">
        <v>0</v>
      </c>
      <c r="W230" s="658">
        <v>0</v>
      </c>
      <c r="X230" s="658">
        <v>0</v>
      </c>
      <c r="Y230" s="660">
        <v>0</v>
      </c>
      <c r="Z230" s="657">
        <v>0</v>
      </c>
      <c r="AA230" s="658">
        <v>0</v>
      </c>
      <c r="AB230" s="658">
        <v>0</v>
      </c>
      <c r="AC230" s="658">
        <v>0</v>
      </c>
      <c r="AD230" s="658">
        <v>0</v>
      </c>
      <c r="AE230" s="658">
        <v>0</v>
      </c>
      <c r="AF230" s="658">
        <v>0</v>
      </c>
      <c r="AG230" s="658">
        <v>0</v>
      </c>
      <c r="AH230" s="658">
        <v>0</v>
      </c>
      <c r="AI230" s="658">
        <v>0</v>
      </c>
      <c r="AJ230" s="658">
        <v>0</v>
      </c>
      <c r="AK230" s="661">
        <v>0</v>
      </c>
      <c r="AL230" s="661">
        <v>0</v>
      </c>
      <c r="AM230" s="662">
        <v>0</v>
      </c>
      <c r="AN230" s="663">
        <v>3900</v>
      </c>
      <c r="AO230" s="658">
        <v>3900</v>
      </c>
      <c r="AP230" s="658">
        <v>0</v>
      </c>
      <c r="AQ230" s="658">
        <v>0</v>
      </c>
      <c r="AR230" s="658">
        <v>0</v>
      </c>
      <c r="AS230" s="658">
        <v>0</v>
      </c>
      <c r="AT230" s="659">
        <v>0</v>
      </c>
      <c r="AU230" s="658">
        <v>0</v>
      </c>
      <c r="AV230" s="658">
        <v>0</v>
      </c>
      <c r="AW230" s="658">
        <v>0</v>
      </c>
      <c r="AX230" s="658">
        <v>0</v>
      </c>
      <c r="AY230" s="660">
        <v>0</v>
      </c>
      <c r="AZ230" s="644" t="s">
        <v>788</v>
      </c>
      <c r="BA230" s="664">
        <v>0</v>
      </c>
      <c r="BB230" s="665">
        <v>0</v>
      </c>
      <c r="BC230" s="665">
        <v>0</v>
      </c>
      <c r="BD230" s="665">
        <v>0</v>
      </c>
      <c r="BE230" s="665">
        <v>0</v>
      </c>
      <c r="BF230" s="665">
        <v>0</v>
      </c>
      <c r="BG230" s="665">
        <v>0</v>
      </c>
      <c r="BH230" s="665">
        <v>0</v>
      </c>
      <c r="BI230" s="665">
        <v>0</v>
      </c>
      <c r="BJ230" s="665">
        <v>0</v>
      </c>
      <c r="BK230" s="665">
        <v>0</v>
      </c>
      <c r="BL230" s="665">
        <v>0</v>
      </c>
      <c r="BM230" s="665">
        <v>0</v>
      </c>
      <c r="BN230" s="665">
        <v>0</v>
      </c>
      <c r="BO230" s="665">
        <v>0</v>
      </c>
      <c r="BP230" s="665">
        <v>0</v>
      </c>
      <c r="BQ230" s="665">
        <v>0</v>
      </c>
      <c r="BR230" s="665">
        <v>0</v>
      </c>
      <c r="BS230" s="666">
        <v>0</v>
      </c>
      <c r="BT230" s="667">
        <v>0</v>
      </c>
      <c r="BU230" s="649">
        <f t="shared" si="5"/>
        <v>0</v>
      </c>
    </row>
    <row r="231" spans="2:73" x14ac:dyDescent="0.2">
      <c r="B231" s="629">
        <v>221</v>
      </c>
      <c r="C231" s="630" t="s">
        <v>1938</v>
      </c>
      <c r="D231" s="630" t="s">
        <v>788</v>
      </c>
      <c r="E231" s="630" t="s">
        <v>1803</v>
      </c>
      <c r="F231" s="651">
        <v>163556</v>
      </c>
      <c r="G231" s="652">
        <v>43069</v>
      </c>
      <c r="H231" s="652" t="s">
        <v>535</v>
      </c>
      <c r="I231" s="652" t="s">
        <v>535</v>
      </c>
      <c r="J231" s="653">
        <v>5</v>
      </c>
      <c r="K231" s="654" t="s">
        <v>535</v>
      </c>
      <c r="L231" s="655" t="s">
        <v>535</v>
      </c>
      <c r="M231" s="656" t="s">
        <v>1794</v>
      </c>
      <c r="N231" s="657">
        <v>3300</v>
      </c>
      <c r="O231" s="658">
        <v>3300</v>
      </c>
      <c r="P231" s="658">
        <v>0</v>
      </c>
      <c r="Q231" s="658">
        <v>0</v>
      </c>
      <c r="R231" s="658">
        <v>0</v>
      </c>
      <c r="S231" s="658">
        <v>0</v>
      </c>
      <c r="T231" s="659">
        <v>0</v>
      </c>
      <c r="U231" s="658">
        <v>0</v>
      </c>
      <c r="V231" s="658">
        <v>0</v>
      </c>
      <c r="W231" s="658">
        <v>0</v>
      </c>
      <c r="X231" s="658">
        <v>0</v>
      </c>
      <c r="Y231" s="660">
        <v>0</v>
      </c>
      <c r="Z231" s="657">
        <v>0</v>
      </c>
      <c r="AA231" s="658">
        <v>0</v>
      </c>
      <c r="AB231" s="658">
        <v>0</v>
      </c>
      <c r="AC231" s="658">
        <v>0</v>
      </c>
      <c r="AD231" s="658">
        <v>0</v>
      </c>
      <c r="AE231" s="658">
        <v>0</v>
      </c>
      <c r="AF231" s="658">
        <v>0</v>
      </c>
      <c r="AG231" s="658">
        <v>0</v>
      </c>
      <c r="AH231" s="658">
        <v>0</v>
      </c>
      <c r="AI231" s="658">
        <v>0</v>
      </c>
      <c r="AJ231" s="658">
        <v>0</v>
      </c>
      <c r="AK231" s="661">
        <v>0</v>
      </c>
      <c r="AL231" s="661">
        <v>0</v>
      </c>
      <c r="AM231" s="662">
        <v>0</v>
      </c>
      <c r="AN231" s="663">
        <v>3300</v>
      </c>
      <c r="AO231" s="658">
        <v>3300</v>
      </c>
      <c r="AP231" s="658">
        <v>0</v>
      </c>
      <c r="AQ231" s="658">
        <v>0</v>
      </c>
      <c r="AR231" s="658">
        <v>0</v>
      </c>
      <c r="AS231" s="658">
        <v>0</v>
      </c>
      <c r="AT231" s="659">
        <v>0</v>
      </c>
      <c r="AU231" s="658">
        <v>0</v>
      </c>
      <c r="AV231" s="658">
        <v>0</v>
      </c>
      <c r="AW231" s="658">
        <v>0</v>
      </c>
      <c r="AX231" s="658">
        <v>0</v>
      </c>
      <c r="AY231" s="660">
        <v>0</v>
      </c>
      <c r="AZ231" s="644" t="s">
        <v>788</v>
      </c>
      <c r="BA231" s="664">
        <v>0</v>
      </c>
      <c r="BB231" s="665">
        <v>0</v>
      </c>
      <c r="BC231" s="665">
        <v>0</v>
      </c>
      <c r="BD231" s="665">
        <v>0</v>
      </c>
      <c r="BE231" s="665">
        <v>0</v>
      </c>
      <c r="BF231" s="665">
        <v>0</v>
      </c>
      <c r="BG231" s="665">
        <v>0</v>
      </c>
      <c r="BH231" s="665">
        <v>0</v>
      </c>
      <c r="BI231" s="665">
        <v>0</v>
      </c>
      <c r="BJ231" s="665">
        <v>0</v>
      </c>
      <c r="BK231" s="665">
        <v>0</v>
      </c>
      <c r="BL231" s="665">
        <v>0</v>
      </c>
      <c r="BM231" s="665">
        <v>0</v>
      </c>
      <c r="BN231" s="665">
        <v>0</v>
      </c>
      <c r="BO231" s="665">
        <v>0</v>
      </c>
      <c r="BP231" s="665">
        <v>0</v>
      </c>
      <c r="BQ231" s="665">
        <v>0</v>
      </c>
      <c r="BR231" s="665">
        <v>0</v>
      </c>
      <c r="BS231" s="666">
        <v>0</v>
      </c>
      <c r="BT231" s="667">
        <v>0</v>
      </c>
      <c r="BU231" s="649">
        <f t="shared" si="5"/>
        <v>0</v>
      </c>
    </row>
    <row r="232" spans="2:73" x14ac:dyDescent="0.2">
      <c r="B232" s="650">
        <v>222</v>
      </c>
      <c r="C232" s="630" t="s">
        <v>1939</v>
      </c>
      <c r="D232" s="630" t="s">
        <v>808</v>
      </c>
      <c r="E232" s="630" t="s">
        <v>1907</v>
      </c>
      <c r="F232" s="651">
        <v>163557</v>
      </c>
      <c r="G232" s="652">
        <v>43096</v>
      </c>
      <c r="H232" s="652" t="s">
        <v>535</v>
      </c>
      <c r="I232" s="652" t="s">
        <v>535</v>
      </c>
      <c r="J232" s="653">
        <v>10</v>
      </c>
      <c r="K232" s="654" t="s">
        <v>535</v>
      </c>
      <c r="L232" s="655" t="s">
        <v>535</v>
      </c>
      <c r="M232" s="656">
        <v>0</v>
      </c>
      <c r="N232" s="657">
        <v>6800</v>
      </c>
      <c r="O232" s="658">
        <v>6800</v>
      </c>
      <c r="P232" s="658">
        <v>0</v>
      </c>
      <c r="Q232" s="658">
        <v>0</v>
      </c>
      <c r="R232" s="658">
        <v>0</v>
      </c>
      <c r="S232" s="658">
        <v>0</v>
      </c>
      <c r="T232" s="659">
        <v>0</v>
      </c>
      <c r="U232" s="658">
        <v>0</v>
      </c>
      <c r="V232" s="658">
        <v>0</v>
      </c>
      <c r="W232" s="658">
        <v>0</v>
      </c>
      <c r="X232" s="658">
        <v>0</v>
      </c>
      <c r="Y232" s="660">
        <v>0</v>
      </c>
      <c r="Z232" s="657">
        <v>0</v>
      </c>
      <c r="AA232" s="658">
        <v>0</v>
      </c>
      <c r="AB232" s="658">
        <v>0</v>
      </c>
      <c r="AC232" s="658">
        <v>0</v>
      </c>
      <c r="AD232" s="658">
        <v>0</v>
      </c>
      <c r="AE232" s="658">
        <v>0</v>
      </c>
      <c r="AF232" s="658">
        <v>0</v>
      </c>
      <c r="AG232" s="658">
        <v>0</v>
      </c>
      <c r="AH232" s="658">
        <v>0</v>
      </c>
      <c r="AI232" s="658">
        <v>0</v>
      </c>
      <c r="AJ232" s="658">
        <v>680</v>
      </c>
      <c r="AK232" s="661">
        <v>0</v>
      </c>
      <c r="AL232" s="661">
        <v>0</v>
      </c>
      <c r="AM232" s="662">
        <v>0</v>
      </c>
      <c r="AN232" s="663">
        <v>6800</v>
      </c>
      <c r="AO232" s="658">
        <v>6800</v>
      </c>
      <c r="AP232" s="658">
        <v>0</v>
      </c>
      <c r="AQ232" s="658">
        <v>0</v>
      </c>
      <c r="AR232" s="658">
        <v>0</v>
      </c>
      <c r="AS232" s="658">
        <v>0</v>
      </c>
      <c r="AT232" s="659">
        <v>0</v>
      </c>
      <c r="AU232" s="658">
        <v>0</v>
      </c>
      <c r="AV232" s="658">
        <v>0</v>
      </c>
      <c r="AW232" s="658">
        <v>0</v>
      </c>
      <c r="AX232" s="658">
        <v>0</v>
      </c>
      <c r="AY232" s="660">
        <v>0</v>
      </c>
      <c r="AZ232" s="644" t="s">
        <v>808</v>
      </c>
      <c r="BA232" s="664">
        <v>0</v>
      </c>
      <c r="BB232" s="665">
        <v>0</v>
      </c>
      <c r="BC232" s="665">
        <v>0</v>
      </c>
      <c r="BD232" s="665">
        <v>0</v>
      </c>
      <c r="BE232" s="665">
        <v>0</v>
      </c>
      <c r="BF232" s="665">
        <v>0</v>
      </c>
      <c r="BG232" s="665">
        <v>0</v>
      </c>
      <c r="BH232" s="665">
        <v>0</v>
      </c>
      <c r="BI232" s="665">
        <v>0</v>
      </c>
      <c r="BJ232" s="665">
        <v>0</v>
      </c>
      <c r="BK232" s="665">
        <v>0</v>
      </c>
      <c r="BL232" s="665">
        <v>0</v>
      </c>
      <c r="BM232" s="665">
        <v>0</v>
      </c>
      <c r="BN232" s="665">
        <v>0</v>
      </c>
      <c r="BO232" s="665">
        <v>0</v>
      </c>
      <c r="BP232" s="665">
        <v>0</v>
      </c>
      <c r="BQ232" s="665">
        <v>0</v>
      </c>
      <c r="BR232" s="665">
        <v>0</v>
      </c>
      <c r="BS232" s="666">
        <v>0</v>
      </c>
      <c r="BT232" s="667">
        <v>0</v>
      </c>
      <c r="BU232" s="649">
        <f t="shared" si="5"/>
        <v>0</v>
      </c>
    </row>
    <row r="233" spans="2:73" x14ac:dyDescent="0.2">
      <c r="B233" s="629">
        <v>223</v>
      </c>
      <c r="C233" s="630" t="s">
        <v>1940</v>
      </c>
      <c r="D233" s="630" t="s">
        <v>808</v>
      </c>
      <c r="E233" s="630" t="s">
        <v>1907</v>
      </c>
      <c r="F233" s="651">
        <v>163558</v>
      </c>
      <c r="G233" s="652">
        <v>43096</v>
      </c>
      <c r="H233" s="652" t="s">
        <v>535</v>
      </c>
      <c r="I233" s="652" t="s">
        <v>535</v>
      </c>
      <c r="J233" s="653">
        <v>10</v>
      </c>
      <c r="K233" s="654" t="s">
        <v>535</v>
      </c>
      <c r="L233" s="655" t="s">
        <v>535</v>
      </c>
      <c r="M233" s="656">
        <v>0</v>
      </c>
      <c r="N233" s="657">
        <v>1339</v>
      </c>
      <c r="O233" s="658">
        <v>1339</v>
      </c>
      <c r="P233" s="658">
        <v>0</v>
      </c>
      <c r="Q233" s="658">
        <v>0</v>
      </c>
      <c r="R233" s="658">
        <v>0</v>
      </c>
      <c r="S233" s="658">
        <v>0</v>
      </c>
      <c r="T233" s="659">
        <v>0</v>
      </c>
      <c r="U233" s="658">
        <v>0</v>
      </c>
      <c r="V233" s="658">
        <v>0</v>
      </c>
      <c r="W233" s="658">
        <v>0</v>
      </c>
      <c r="X233" s="658">
        <v>0</v>
      </c>
      <c r="Y233" s="660">
        <v>0</v>
      </c>
      <c r="Z233" s="657">
        <v>0</v>
      </c>
      <c r="AA233" s="658">
        <v>0</v>
      </c>
      <c r="AB233" s="658">
        <v>0</v>
      </c>
      <c r="AC233" s="658">
        <v>0</v>
      </c>
      <c r="AD233" s="658">
        <v>0</v>
      </c>
      <c r="AE233" s="658">
        <v>0</v>
      </c>
      <c r="AF233" s="658">
        <v>0</v>
      </c>
      <c r="AG233" s="658">
        <v>0</v>
      </c>
      <c r="AH233" s="658">
        <v>0</v>
      </c>
      <c r="AI233" s="658">
        <v>0</v>
      </c>
      <c r="AJ233" s="658">
        <v>133.90000000000003</v>
      </c>
      <c r="AK233" s="661">
        <v>0</v>
      </c>
      <c r="AL233" s="661">
        <v>0</v>
      </c>
      <c r="AM233" s="662">
        <v>0</v>
      </c>
      <c r="AN233" s="663">
        <v>1339</v>
      </c>
      <c r="AO233" s="658">
        <v>1339</v>
      </c>
      <c r="AP233" s="658">
        <v>0</v>
      </c>
      <c r="AQ233" s="658">
        <v>0</v>
      </c>
      <c r="AR233" s="658">
        <v>0</v>
      </c>
      <c r="AS233" s="658">
        <v>0</v>
      </c>
      <c r="AT233" s="659">
        <v>0</v>
      </c>
      <c r="AU233" s="658">
        <v>0</v>
      </c>
      <c r="AV233" s="658">
        <v>0</v>
      </c>
      <c r="AW233" s="658">
        <v>0</v>
      </c>
      <c r="AX233" s="658">
        <v>0</v>
      </c>
      <c r="AY233" s="660">
        <v>0</v>
      </c>
      <c r="AZ233" s="644" t="s">
        <v>808</v>
      </c>
      <c r="BA233" s="664">
        <v>0</v>
      </c>
      <c r="BB233" s="665">
        <v>0</v>
      </c>
      <c r="BC233" s="665">
        <v>0</v>
      </c>
      <c r="BD233" s="665">
        <v>0</v>
      </c>
      <c r="BE233" s="665">
        <v>0</v>
      </c>
      <c r="BF233" s="665">
        <v>0</v>
      </c>
      <c r="BG233" s="665">
        <v>0</v>
      </c>
      <c r="BH233" s="665">
        <v>0</v>
      </c>
      <c r="BI233" s="665">
        <v>0</v>
      </c>
      <c r="BJ233" s="665">
        <v>0</v>
      </c>
      <c r="BK233" s="665">
        <v>0</v>
      </c>
      <c r="BL233" s="665">
        <v>0</v>
      </c>
      <c r="BM233" s="665">
        <v>0</v>
      </c>
      <c r="BN233" s="665">
        <v>0</v>
      </c>
      <c r="BO233" s="665">
        <v>0</v>
      </c>
      <c r="BP233" s="665">
        <v>0</v>
      </c>
      <c r="BQ233" s="665">
        <v>0</v>
      </c>
      <c r="BR233" s="665">
        <v>0</v>
      </c>
      <c r="BS233" s="666">
        <v>0</v>
      </c>
      <c r="BT233" s="667">
        <v>0</v>
      </c>
      <c r="BU233" s="649">
        <f t="shared" si="5"/>
        <v>0</v>
      </c>
    </row>
    <row r="234" spans="2:73" x14ac:dyDescent="0.2">
      <c r="B234" s="650">
        <v>224</v>
      </c>
      <c r="C234" s="630" t="s">
        <v>1941</v>
      </c>
      <c r="D234" s="630" t="s">
        <v>808</v>
      </c>
      <c r="E234" s="630" t="s">
        <v>1806</v>
      </c>
      <c r="F234" s="651">
        <v>163559</v>
      </c>
      <c r="G234" s="652">
        <v>43122</v>
      </c>
      <c r="H234" s="652" t="s">
        <v>535</v>
      </c>
      <c r="I234" s="652" t="s">
        <v>535</v>
      </c>
      <c r="J234" s="653">
        <v>10</v>
      </c>
      <c r="K234" s="654" t="s">
        <v>535</v>
      </c>
      <c r="L234" s="655" t="s">
        <v>535</v>
      </c>
      <c r="M234" s="656">
        <v>0</v>
      </c>
      <c r="N234" s="657">
        <v>7630</v>
      </c>
      <c r="O234" s="658">
        <v>0</v>
      </c>
      <c r="P234" s="658">
        <v>0</v>
      </c>
      <c r="Q234" s="658">
        <v>0</v>
      </c>
      <c r="R234" s="658">
        <v>0</v>
      </c>
      <c r="S234" s="658">
        <v>0</v>
      </c>
      <c r="T234" s="659">
        <v>7630</v>
      </c>
      <c r="U234" s="658">
        <v>7630</v>
      </c>
      <c r="V234" s="658">
        <v>0</v>
      </c>
      <c r="W234" s="658">
        <v>0</v>
      </c>
      <c r="X234" s="658">
        <v>0</v>
      </c>
      <c r="Y234" s="660">
        <v>0</v>
      </c>
      <c r="Z234" s="657">
        <v>0</v>
      </c>
      <c r="AA234" s="658">
        <v>0</v>
      </c>
      <c r="AB234" s="658">
        <v>0</v>
      </c>
      <c r="AC234" s="658">
        <v>0</v>
      </c>
      <c r="AD234" s="658">
        <v>0</v>
      </c>
      <c r="AE234" s="658">
        <v>0</v>
      </c>
      <c r="AF234" s="658">
        <v>0</v>
      </c>
      <c r="AG234" s="658">
        <v>0</v>
      </c>
      <c r="AH234" s="658">
        <v>0</v>
      </c>
      <c r="AI234" s="658">
        <v>0</v>
      </c>
      <c r="AJ234" s="658">
        <v>763</v>
      </c>
      <c r="AK234" s="661">
        <v>0</v>
      </c>
      <c r="AL234" s="661">
        <v>0</v>
      </c>
      <c r="AM234" s="662">
        <v>0</v>
      </c>
      <c r="AN234" s="663">
        <v>7630</v>
      </c>
      <c r="AO234" s="658">
        <v>0</v>
      </c>
      <c r="AP234" s="658">
        <v>0</v>
      </c>
      <c r="AQ234" s="658">
        <v>0</v>
      </c>
      <c r="AR234" s="658">
        <v>0</v>
      </c>
      <c r="AS234" s="658">
        <v>0</v>
      </c>
      <c r="AT234" s="659">
        <v>7630</v>
      </c>
      <c r="AU234" s="658">
        <v>7630</v>
      </c>
      <c r="AV234" s="658">
        <v>0</v>
      </c>
      <c r="AW234" s="658">
        <v>0</v>
      </c>
      <c r="AX234" s="658">
        <v>0</v>
      </c>
      <c r="AY234" s="660">
        <v>0</v>
      </c>
      <c r="AZ234" s="644" t="s">
        <v>808</v>
      </c>
      <c r="BA234" s="664">
        <v>0</v>
      </c>
      <c r="BB234" s="665">
        <v>0</v>
      </c>
      <c r="BC234" s="665">
        <v>0</v>
      </c>
      <c r="BD234" s="665">
        <v>0</v>
      </c>
      <c r="BE234" s="665">
        <v>0</v>
      </c>
      <c r="BF234" s="665">
        <v>0</v>
      </c>
      <c r="BG234" s="665">
        <v>0</v>
      </c>
      <c r="BH234" s="665">
        <v>0</v>
      </c>
      <c r="BI234" s="665">
        <v>0</v>
      </c>
      <c r="BJ234" s="665">
        <v>0</v>
      </c>
      <c r="BK234" s="665">
        <v>0</v>
      </c>
      <c r="BL234" s="665">
        <v>0</v>
      </c>
      <c r="BM234" s="665">
        <v>0</v>
      </c>
      <c r="BN234" s="665">
        <v>0</v>
      </c>
      <c r="BO234" s="665">
        <v>0</v>
      </c>
      <c r="BP234" s="665">
        <v>0</v>
      </c>
      <c r="BQ234" s="665">
        <v>0</v>
      </c>
      <c r="BR234" s="665">
        <v>0</v>
      </c>
      <c r="BS234" s="666">
        <v>0</v>
      </c>
      <c r="BT234" s="667">
        <v>0</v>
      </c>
      <c r="BU234" s="649">
        <f t="shared" si="5"/>
        <v>0</v>
      </c>
    </row>
    <row r="235" spans="2:73" x14ac:dyDescent="0.2">
      <c r="B235" s="629">
        <v>225</v>
      </c>
      <c r="C235" s="630" t="s">
        <v>1942</v>
      </c>
      <c r="D235" s="630" t="s">
        <v>788</v>
      </c>
      <c r="E235" s="630" t="s">
        <v>1803</v>
      </c>
      <c r="F235" s="651">
        <v>163561</v>
      </c>
      <c r="G235" s="652">
        <v>43185</v>
      </c>
      <c r="H235" s="652" t="s">
        <v>535</v>
      </c>
      <c r="I235" s="652" t="s">
        <v>535</v>
      </c>
      <c r="J235" s="653">
        <v>4</v>
      </c>
      <c r="K235" s="654" t="s">
        <v>535</v>
      </c>
      <c r="L235" s="655" t="s">
        <v>535</v>
      </c>
      <c r="M235" s="656" t="s">
        <v>1794</v>
      </c>
      <c r="N235" s="657">
        <v>1818.18</v>
      </c>
      <c r="O235" s="658">
        <v>1818.18</v>
      </c>
      <c r="P235" s="658">
        <v>0</v>
      </c>
      <c r="Q235" s="658">
        <v>0</v>
      </c>
      <c r="R235" s="658">
        <v>0</v>
      </c>
      <c r="S235" s="658">
        <v>0</v>
      </c>
      <c r="T235" s="659">
        <v>0</v>
      </c>
      <c r="U235" s="658">
        <v>0</v>
      </c>
      <c r="V235" s="658">
        <v>0</v>
      </c>
      <c r="W235" s="658">
        <v>0</v>
      </c>
      <c r="X235" s="658">
        <v>0</v>
      </c>
      <c r="Y235" s="660">
        <v>0</v>
      </c>
      <c r="Z235" s="657">
        <v>0</v>
      </c>
      <c r="AA235" s="658">
        <v>0</v>
      </c>
      <c r="AB235" s="658">
        <v>0</v>
      </c>
      <c r="AC235" s="658">
        <v>0</v>
      </c>
      <c r="AD235" s="658">
        <v>0</v>
      </c>
      <c r="AE235" s="658">
        <v>0</v>
      </c>
      <c r="AF235" s="658">
        <v>0</v>
      </c>
      <c r="AG235" s="658">
        <v>0</v>
      </c>
      <c r="AH235" s="658">
        <v>0</v>
      </c>
      <c r="AI235" s="658">
        <v>0</v>
      </c>
      <c r="AJ235" s="658">
        <v>0</v>
      </c>
      <c r="AK235" s="661">
        <v>0</v>
      </c>
      <c r="AL235" s="661">
        <v>0</v>
      </c>
      <c r="AM235" s="662">
        <v>0</v>
      </c>
      <c r="AN235" s="663">
        <v>1818.18</v>
      </c>
      <c r="AO235" s="658">
        <v>1818.18</v>
      </c>
      <c r="AP235" s="658">
        <v>0</v>
      </c>
      <c r="AQ235" s="658">
        <v>0</v>
      </c>
      <c r="AR235" s="658">
        <v>0</v>
      </c>
      <c r="AS235" s="658">
        <v>0</v>
      </c>
      <c r="AT235" s="659">
        <v>0</v>
      </c>
      <c r="AU235" s="658">
        <v>0</v>
      </c>
      <c r="AV235" s="658">
        <v>0</v>
      </c>
      <c r="AW235" s="658">
        <v>0</v>
      </c>
      <c r="AX235" s="658">
        <v>0</v>
      </c>
      <c r="AY235" s="660">
        <v>0</v>
      </c>
      <c r="AZ235" s="644" t="s">
        <v>788</v>
      </c>
      <c r="BA235" s="664">
        <v>0</v>
      </c>
      <c r="BB235" s="665">
        <v>0</v>
      </c>
      <c r="BC235" s="665">
        <v>0</v>
      </c>
      <c r="BD235" s="665">
        <v>0</v>
      </c>
      <c r="BE235" s="665">
        <v>0</v>
      </c>
      <c r="BF235" s="665">
        <v>0</v>
      </c>
      <c r="BG235" s="665">
        <v>0</v>
      </c>
      <c r="BH235" s="665">
        <v>0</v>
      </c>
      <c r="BI235" s="665">
        <v>0</v>
      </c>
      <c r="BJ235" s="665">
        <v>0</v>
      </c>
      <c r="BK235" s="665">
        <v>0</v>
      </c>
      <c r="BL235" s="665">
        <v>0</v>
      </c>
      <c r="BM235" s="665">
        <v>0</v>
      </c>
      <c r="BN235" s="665">
        <v>0</v>
      </c>
      <c r="BO235" s="665">
        <v>0</v>
      </c>
      <c r="BP235" s="665">
        <v>0</v>
      </c>
      <c r="BQ235" s="665">
        <v>0</v>
      </c>
      <c r="BR235" s="665">
        <v>0</v>
      </c>
      <c r="BS235" s="666">
        <v>0</v>
      </c>
      <c r="BT235" s="667">
        <v>0</v>
      </c>
      <c r="BU235" s="649">
        <f t="shared" si="5"/>
        <v>0</v>
      </c>
    </row>
    <row r="236" spans="2:73" x14ac:dyDescent="0.2">
      <c r="B236" s="650">
        <v>226</v>
      </c>
      <c r="C236" s="630" t="s">
        <v>1927</v>
      </c>
      <c r="D236" s="630" t="s">
        <v>788</v>
      </c>
      <c r="E236" s="630" t="s">
        <v>1882</v>
      </c>
      <c r="F236" s="651">
        <v>163562</v>
      </c>
      <c r="G236" s="652">
        <v>43193</v>
      </c>
      <c r="H236" s="652" t="s">
        <v>535</v>
      </c>
      <c r="I236" s="652" t="s">
        <v>535</v>
      </c>
      <c r="J236" s="653">
        <v>10</v>
      </c>
      <c r="K236" s="654" t="s">
        <v>535</v>
      </c>
      <c r="L236" s="655" t="s">
        <v>535</v>
      </c>
      <c r="M236" s="656" t="s">
        <v>1794</v>
      </c>
      <c r="N236" s="657">
        <v>925.25</v>
      </c>
      <c r="O236" s="658">
        <v>925.25</v>
      </c>
      <c r="P236" s="658">
        <v>0</v>
      </c>
      <c r="Q236" s="658">
        <v>0</v>
      </c>
      <c r="R236" s="658">
        <v>0</v>
      </c>
      <c r="S236" s="658">
        <v>0</v>
      </c>
      <c r="T236" s="659">
        <v>0</v>
      </c>
      <c r="U236" s="658">
        <v>0</v>
      </c>
      <c r="V236" s="658">
        <v>0</v>
      </c>
      <c r="W236" s="658">
        <v>0</v>
      </c>
      <c r="X236" s="658">
        <v>0</v>
      </c>
      <c r="Y236" s="660">
        <v>0</v>
      </c>
      <c r="Z236" s="657">
        <v>0</v>
      </c>
      <c r="AA236" s="658">
        <v>0</v>
      </c>
      <c r="AB236" s="658">
        <v>0</v>
      </c>
      <c r="AC236" s="658">
        <v>0</v>
      </c>
      <c r="AD236" s="658">
        <v>0</v>
      </c>
      <c r="AE236" s="658">
        <v>0</v>
      </c>
      <c r="AF236" s="658">
        <v>0</v>
      </c>
      <c r="AG236" s="658">
        <v>0</v>
      </c>
      <c r="AH236" s="658">
        <v>0</v>
      </c>
      <c r="AI236" s="658">
        <v>0</v>
      </c>
      <c r="AJ236" s="658">
        <v>92.525000000000006</v>
      </c>
      <c r="AK236" s="661">
        <v>0</v>
      </c>
      <c r="AL236" s="661">
        <v>0</v>
      </c>
      <c r="AM236" s="662">
        <v>0</v>
      </c>
      <c r="AN236" s="663">
        <v>925.25</v>
      </c>
      <c r="AO236" s="658">
        <v>925.25</v>
      </c>
      <c r="AP236" s="658">
        <v>0</v>
      </c>
      <c r="AQ236" s="658">
        <v>0</v>
      </c>
      <c r="AR236" s="658">
        <v>0</v>
      </c>
      <c r="AS236" s="658">
        <v>0</v>
      </c>
      <c r="AT236" s="659">
        <v>0</v>
      </c>
      <c r="AU236" s="658">
        <v>0</v>
      </c>
      <c r="AV236" s="658">
        <v>0</v>
      </c>
      <c r="AW236" s="658">
        <v>0</v>
      </c>
      <c r="AX236" s="658">
        <v>0</v>
      </c>
      <c r="AY236" s="660">
        <v>0</v>
      </c>
      <c r="AZ236" s="644" t="s">
        <v>788</v>
      </c>
      <c r="BA236" s="664">
        <v>0</v>
      </c>
      <c r="BB236" s="665">
        <v>0</v>
      </c>
      <c r="BC236" s="665">
        <v>0</v>
      </c>
      <c r="BD236" s="665">
        <v>0</v>
      </c>
      <c r="BE236" s="665">
        <v>0</v>
      </c>
      <c r="BF236" s="665">
        <v>0</v>
      </c>
      <c r="BG236" s="665">
        <v>0</v>
      </c>
      <c r="BH236" s="665">
        <v>0</v>
      </c>
      <c r="BI236" s="665">
        <v>0</v>
      </c>
      <c r="BJ236" s="665">
        <v>0</v>
      </c>
      <c r="BK236" s="665">
        <v>0</v>
      </c>
      <c r="BL236" s="665">
        <v>0</v>
      </c>
      <c r="BM236" s="665">
        <v>0</v>
      </c>
      <c r="BN236" s="665">
        <v>0</v>
      </c>
      <c r="BO236" s="665">
        <v>0</v>
      </c>
      <c r="BP236" s="665">
        <v>0</v>
      </c>
      <c r="BQ236" s="665">
        <v>0</v>
      </c>
      <c r="BR236" s="665">
        <v>0</v>
      </c>
      <c r="BS236" s="666">
        <v>0</v>
      </c>
      <c r="BT236" s="667">
        <v>0</v>
      </c>
      <c r="BU236" s="649">
        <f t="shared" si="5"/>
        <v>0</v>
      </c>
    </row>
    <row r="237" spans="2:73" x14ac:dyDescent="0.2">
      <c r="B237" s="629">
        <v>227</v>
      </c>
      <c r="C237" s="630" t="s">
        <v>1943</v>
      </c>
      <c r="D237" s="630" t="s">
        <v>808</v>
      </c>
      <c r="E237" s="630" t="s">
        <v>1806</v>
      </c>
      <c r="F237" s="651">
        <v>163563</v>
      </c>
      <c r="G237" s="652">
        <v>43206</v>
      </c>
      <c r="H237" s="652" t="s">
        <v>535</v>
      </c>
      <c r="I237" s="652" t="s">
        <v>535</v>
      </c>
      <c r="J237" s="653">
        <v>10</v>
      </c>
      <c r="K237" s="654" t="s">
        <v>535</v>
      </c>
      <c r="L237" s="655" t="s">
        <v>535</v>
      </c>
      <c r="M237" s="656">
        <v>0</v>
      </c>
      <c r="N237" s="657">
        <v>3050</v>
      </c>
      <c r="O237" s="658">
        <v>3050</v>
      </c>
      <c r="P237" s="658">
        <v>0</v>
      </c>
      <c r="Q237" s="658">
        <v>0</v>
      </c>
      <c r="R237" s="658">
        <v>0</v>
      </c>
      <c r="S237" s="658">
        <v>0</v>
      </c>
      <c r="T237" s="659">
        <v>0</v>
      </c>
      <c r="U237" s="658">
        <v>0</v>
      </c>
      <c r="V237" s="658">
        <v>0</v>
      </c>
      <c r="W237" s="658">
        <v>0</v>
      </c>
      <c r="X237" s="658">
        <v>0</v>
      </c>
      <c r="Y237" s="660">
        <v>0</v>
      </c>
      <c r="Z237" s="657">
        <v>0</v>
      </c>
      <c r="AA237" s="658">
        <v>0</v>
      </c>
      <c r="AB237" s="658">
        <v>0</v>
      </c>
      <c r="AC237" s="658">
        <v>0</v>
      </c>
      <c r="AD237" s="658">
        <v>0</v>
      </c>
      <c r="AE237" s="658">
        <v>0</v>
      </c>
      <c r="AF237" s="658">
        <v>0</v>
      </c>
      <c r="AG237" s="658">
        <v>0</v>
      </c>
      <c r="AH237" s="658">
        <v>0</v>
      </c>
      <c r="AI237" s="658">
        <v>0</v>
      </c>
      <c r="AJ237" s="658">
        <v>305</v>
      </c>
      <c r="AK237" s="661">
        <v>0</v>
      </c>
      <c r="AL237" s="661">
        <v>0</v>
      </c>
      <c r="AM237" s="662">
        <v>0</v>
      </c>
      <c r="AN237" s="663">
        <v>3050</v>
      </c>
      <c r="AO237" s="658">
        <v>3050</v>
      </c>
      <c r="AP237" s="658">
        <v>0</v>
      </c>
      <c r="AQ237" s="658">
        <v>0</v>
      </c>
      <c r="AR237" s="658">
        <v>0</v>
      </c>
      <c r="AS237" s="658">
        <v>0</v>
      </c>
      <c r="AT237" s="659">
        <v>0</v>
      </c>
      <c r="AU237" s="658">
        <v>0</v>
      </c>
      <c r="AV237" s="658">
        <v>0</v>
      </c>
      <c r="AW237" s="658">
        <v>0</v>
      </c>
      <c r="AX237" s="658">
        <v>0</v>
      </c>
      <c r="AY237" s="660">
        <v>0</v>
      </c>
      <c r="AZ237" s="644" t="s">
        <v>808</v>
      </c>
      <c r="BA237" s="664">
        <v>0</v>
      </c>
      <c r="BB237" s="665">
        <v>0</v>
      </c>
      <c r="BC237" s="665">
        <v>0</v>
      </c>
      <c r="BD237" s="665">
        <v>0</v>
      </c>
      <c r="BE237" s="665">
        <v>0</v>
      </c>
      <c r="BF237" s="665">
        <v>0</v>
      </c>
      <c r="BG237" s="665">
        <v>0</v>
      </c>
      <c r="BH237" s="665">
        <v>0</v>
      </c>
      <c r="BI237" s="665">
        <v>0</v>
      </c>
      <c r="BJ237" s="665">
        <v>0</v>
      </c>
      <c r="BK237" s="665">
        <v>0</v>
      </c>
      <c r="BL237" s="665">
        <v>0</v>
      </c>
      <c r="BM237" s="665">
        <v>0</v>
      </c>
      <c r="BN237" s="665">
        <v>0</v>
      </c>
      <c r="BO237" s="665">
        <v>0</v>
      </c>
      <c r="BP237" s="665">
        <v>0</v>
      </c>
      <c r="BQ237" s="665">
        <v>0</v>
      </c>
      <c r="BR237" s="665">
        <v>0</v>
      </c>
      <c r="BS237" s="666">
        <v>0</v>
      </c>
      <c r="BT237" s="667">
        <v>0</v>
      </c>
      <c r="BU237" s="649">
        <f t="shared" si="5"/>
        <v>0</v>
      </c>
    </row>
    <row r="238" spans="2:73" x14ac:dyDescent="0.2">
      <c r="B238" s="650">
        <v>228</v>
      </c>
      <c r="C238" s="630" t="s">
        <v>1944</v>
      </c>
      <c r="D238" s="630" t="s">
        <v>808</v>
      </c>
      <c r="E238" s="630" t="s">
        <v>1806</v>
      </c>
      <c r="F238" s="651">
        <v>163564</v>
      </c>
      <c r="G238" s="652">
        <v>43251</v>
      </c>
      <c r="H238" s="652" t="s">
        <v>535</v>
      </c>
      <c r="I238" s="652" t="s">
        <v>535</v>
      </c>
      <c r="J238" s="653">
        <v>10</v>
      </c>
      <c r="K238" s="654" t="s">
        <v>535</v>
      </c>
      <c r="L238" s="655" t="s">
        <v>535</v>
      </c>
      <c r="M238" s="656">
        <v>0</v>
      </c>
      <c r="N238" s="657">
        <v>3000</v>
      </c>
      <c r="O238" s="658">
        <v>3000</v>
      </c>
      <c r="P238" s="658">
        <v>0</v>
      </c>
      <c r="Q238" s="658">
        <v>0</v>
      </c>
      <c r="R238" s="658">
        <v>0</v>
      </c>
      <c r="S238" s="658">
        <v>0</v>
      </c>
      <c r="T238" s="659">
        <v>0</v>
      </c>
      <c r="U238" s="658">
        <v>0</v>
      </c>
      <c r="V238" s="658">
        <v>0</v>
      </c>
      <c r="W238" s="658">
        <v>0</v>
      </c>
      <c r="X238" s="658">
        <v>0</v>
      </c>
      <c r="Y238" s="660">
        <v>0</v>
      </c>
      <c r="Z238" s="657">
        <v>0</v>
      </c>
      <c r="AA238" s="658">
        <v>0</v>
      </c>
      <c r="AB238" s="658">
        <v>0</v>
      </c>
      <c r="AC238" s="658">
        <v>0</v>
      </c>
      <c r="AD238" s="658">
        <v>0</v>
      </c>
      <c r="AE238" s="658">
        <v>0</v>
      </c>
      <c r="AF238" s="658">
        <v>0</v>
      </c>
      <c r="AG238" s="658">
        <v>0</v>
      </c>
      <c r="AH238" s="658">
        <v>0</v>
      </c>
      <c r="AI238" s="658">
        <v>0</v>
      </c>
      <c r="AJ238" s="658">
        <v>300</v>
      </c>
      <c r="AK238" s="661">
        <v>0</v>
      </c>
      <c r="AL238" s="661">
        <v>0</v>
      </c>
      <c r="AM238" s="662">
        <v>0</v>
      </c>
      <c r="AN238" s="663">
        <v>3000</v>
      </c>
      <c r="AO238" s="658">
        <v>3000</v>
      </c>
      <c r="AP238" s="658">
        <v>0</v>
      </c>
      <c r="AQ238" s="658">
        <v>0</v>
      </c>
      <c r="AR238" s="658">
        <v>0</v>
      </c>
      <c r="AS238" s="658">
        <v>0</v>
      </c>
      <c r="AT238" s="659">
        <v>0</v>
      </c>
      <c r="AU238" s="658">
        <v>0</v>
      </c>
      <c r="AV238" s="658">
        <v>0</v>
      </c>
      <c r="AW238" s="658">
        <v>0</v>
      </c>
      <c r="AX238" s="658">
        <v>0</v>
      </c>
      <c r="AY238" s="660">
        <v>0</v>
      </c>
      <c r="AZ238" s="644" t="s">
        <v>808</v>
      </c>
      <c r="BA238" s="664">
        <v>0</v>
      </c>
      <c r="BB238" s="665">
        <v>0</v>
      </c>
      <c r="BC238" s="665">
        <v>0</v>
      </c>
      <c r="BD238" s="665">
        <v>0</v>
      </c>
      <c r="BE238" s="665">
        <v>0</v>
      </c>
      <c r="BF238" s="665">
        <v>0</v>
      </c>
      <c r="BG238" s="665">
        <v>0</v>
      </c>
      <c r="BH238" s="665">
        <v>0</v>
      </c>
      <c r="BI238" s="665">
        <v>0</v>
      </c>
      <c r="BJ238" s="665">
        <v>0</v>
      </c>
      <c r="BK238" s="665">
        <v>0</v>
      </c>
      <c r="BL238" s="665">
        <v>0</v>
      </c>
      <c r="BM238" s="665">
        <v>0</v>
      </c>
      <c r="BN238" s="665">
        <v>0</v>
      </c>
      <c r="BO238" s="665">
        <v>0</v>
      </c>
      <c r="BP238" s="665">
        <v>0</v>
      </c>
      <c r="BQ238" s="665">
        <v>0</v>
      </c>
      <c r="BR238" s="665">
        <v>0</v>
      </c>
      <c r="BS238" s="666">
        <v>0</v>
      </c>
      <c r="BT238" s="667">
        <v>0</v>
      </c>
      <c r="BU238" s="649">
        <f t="shared" si="5"/>
        <v>0</v>
      </c>
    </row>
    <row r="239" spans="2:73" x14ac:dyDescent="0.2">
      <c r="B239" s="629">
        <v>229</v>
      </c>
      <c r="C239" s="630" t="s">
        <v>1945</v>
      </c>
      <c r="D239" s="630" t="s">
        <v>788</v>
      </c>
      <c r="E239" s="630" t="s">
        <v>1790</v>
      </c>
      <c r="F239" s="651">
        <v>163565</v>
      </c>
      <c r="G239" s="652">
        <v>43264</v>
      </c>
      <c r="H239" s="652" t="s">
        <v>535</v>
      </c>
      <c r="I239" s="652" t="s">
        <v>535</v>
      </c>
      <c r="J239" s="653">
        <v>16</v>
      </c>
      <c r="K239" s="654" t="s">
        <v>535</v>
      </c>
      <c r="L239" s="655" t="s">
        <v>535</v>
      </c>
      <c r="M239" s="656" t="s">
        <v>1794</v>
      </c>
      <c r="N239" s="657">
        <v>7151.01</v>
      </c>
      <c r="O239" s="658">
        <v>7151.01</v>
      </c>
      <c r="P239" s="658">
        <v>0</v>
      </c>
      <c r="Q239" s="658">
        <v>0</v>
      </c>
      <c r="R239" s="658">
        <v>0</v>
      </c>
      <c r="S239" s="658">
        <v>0</v>
      </c>
      <c r="T239" s="659">
        <v>0</v>
      </c>
      <c r="U239" s="658">
        <v>0</v>
      </c>
      <c r="V239" s="658">
        <v>0</v>
      </c>
      <c r="W239" s="658">
        <v>0</v>
      </c>
      <c r="X239" s="658">
        <v>0</v>
      </c>
      <c r="Y239" s="660">
        <v>0</v>
      </c>
      <c r="Z239" s="657">
        <v>0</v>
      </c>
      <c r="AA239" s="658">
        <v>0</v>
      </c>
      <c r="AB239" s="658">
        <v>0</v>
      </c>
      <c r="AC239" s="658">
        <v>0</v>
      </c>
      <c r="AD239" s="658">
        <v>0</v>
      </c>
      <c r="AE239" s="658">
        <v>0</v>
      </c>
      <c r="AF239" s="658">
        <v>0</v>
      </c>
      <c r="AG239" s="658">
        <v>0</v>
      </c>
      <c r="AH239" s="658">
        <v>0</v>
      </c>
      <c r="AI239" s="658">
        <v>0</v>
      </c>
      <c r="AJ239" s="658">
        <v>446.93812500000001</v>
      </c>
      <c r="AK239" s="661">
        <v>0</v>
      </c>
      <c r="AL239" s="661">
        <v>0</v>
      </c>
      <c r="AM239" s="662">
        <v>0</v>
      </c>
      <c r="AN239" s="663">
        <v>7151.01</v>
      </c>
      <c r="AO239" s="658">
        <v>7151.01</v>
      </c>
      <c r="AP239" s="658">
        <v>0</v>
      </c>
      <c r="AQ239" s="658">
        <v>0</v>
      </c>
      <c r="AR239" s="658">
        <v>0</v>
      </c>
      <c r="AS239" s="658">
        <v>0</v>
      </c>
      <c r="AT239" s="659">
        <v>0</v>
      </c>
      <c r="AU239" s="658">
        <v>0</v>
      </c>
      <c r="AV239" s="658">
        <v>0</v>
      </c>
      <c r="AW239" s="658">
        <v>0</v>
      </c>
      <c r="AX239" s="658">
        <v>0</v>
      </c>
      <c r="AY239" s="660">
        <v>0</v>
      </c>
      <c r="AZ239" s="644" t="s">
        <v>788</v>
      </c>
      <c r="BA239" s="664">
        <v>0</v>
      </c>
      <c r="BB239" s="665">
        <v>0</v>
      </c>
      <c r="BC239" s="665">
        <v>0</v>
      </c>
      <c r="BD239" s="665">
        <v>0</v>
      </c>
      <c r="BE239" s="665">
        <v>0</v>
      </c>
      <c r="BF239" s="665">
        <v>0</v>
      </c>
      <c r="BG239" s="665">
        <v>0</v>
      </c>
      <c r="BH239" s="665">
        <v>0</v>
      </c>
      <c r="BI239" s="665">
        <v>0</v>
      </c>
      <c r="BJ239" s="665">
        <v>0</v>
      </c>
      <c r="BK239" s="665">
        <v>0</v>
      </c>
      <c r="BL239" s="665">
        <v>0</v>
      </c>
      <c r="BM239" s="665">
        <v>0</v>
      </c>
      <c r="BN239" s="665">
        <v>0</v>
      </c>
      <c r="BO239" s="665">
        <v>0</v>
      </c>
      <c r="BP239" s="665">
        <v>0</v>
      </c>
      <c r="BQ239" s="665">
        <v>0</v>
      </c>
      <c r="BR239" s="665">
        <v>0</v>
      </c>
      <c r="BS239" s="666">
        <v>0</v>
      </c>
      <c r="BT239" s="667">
        <v>0</v>
      </c>
      <c r="BU239" s="649">
        <f t="shared" si="5"/>
        <v>0</v>
      </c>
    </row>
    <row r="240" spans="2:73" x14ac:dyDescent="0.2">
      <c r="B240" s="650">
        <v>230</v>
      </c>
      <c r="C240" s="630" t="s">
        <v>1946</v>
      </c>
      <c r="D240" s="630" t="s">
        <v>806</v>
      </c>
      <c r="E240" s="630" t="s">
        <v>1626</v>
      </c>
      <c r="F240" s="651">
        <v>163568</v>
      </c>
      <c r="G240" s="652">
        <v>43304</v>
      </c>
      <c r="H240" s="652" t="s">
        <v>535</v>
      </c>
      <c r="I240" s="652" t="s">
        <v>535</v>
      </c>
      <c r="J240" s="653">
        <v>4</v>
      </c>
      <c r="K240" s="654" t="s">
        <v>535</v>
      </c>
      <c r="L240" s="655" t="s">
        <v>535</v>
      </c>
      <c r="M240" s="656">
        <v>0</v>
      </c>
      <c r="N240" s="657">
        <v>1200</v>
      </c>
      <c r="O240" s="658">
        <v>1200</v>
      </c>
      <c r="P240" s="658">
        <v>0</v>
      </c>
      <c r="Q240" s="658">
        <v>0</v>
      </c>
      <c r="R240" s="658">
        <v>0</v>
      </c>
      <c r="S240" s="658">
        <v>0</v>
      </c>
      <c r="T240" s="659">
        <v>0</v>
      </c>
      <c r="U240" s="658">
        <v>0</v>
      </c>
      <c r="V240" s="658">
        <v>0</v>
      </c>
      <c r="W240" s="658">
        <v>0</v>
      </c>
      <c r="X240" s="658">
        <v>0</v>
      </c>
      <c r="Y240" s="660">
        <v>0</v>
      </c>
      <c r="Z240" s="657">
        <v>0</v>
      </c>
      <c r="AA240" s="658">
        <v>0</v>
      </c>
      <c r="AB240" s="658">
        <v>0</v>
      </c>
      <c r="AC240" s="658">
        <v>0</v>
      </c>
      <c r="AD240" s="658">
        <v>0</v>
      </c>
      <c r="AE240" s="658">
        <v>0</v>
      </c>
      <c r="AF240" s="658">
        <v>0</v>
      </c>
      <c r="AG240" s="658">
        <v>0</v>
      </c>
      <c r="AH240" s="658">
        <v>0</v>
      </c>
      <c r="AI240" s="658">
        <v>0</v>
      </c>
      <c r="AJ240" s="658">
        <v>0</v>
      </c>
      <c r="AK240" s="661">
        <v>0</v>
      </c>
      <c r="AL240" s="661">
        <v>0</v>
      </c>
      <c r="AM240" s="662">
        <v>0</v>
      </c>
      <c r="AN240" s="663">
        <v>1200</v>
      </c>
      <c r="AO240" s="658">
        <v>1200</v>
      </c>
      <c r="AP240" s="658">
        <v>0</v>
      </c>
      <c r="AQ240" s="658">
        <v>0</v>
      </c>
      <c r="AR240" s="658">
        <v>0</v>
      </c>
      <c r="AS240" s="658">
        <v>0</v>
      </c>
      <c r="AT240" s="659">
        <v>0</v>
      </c>
      <c r="AU240" s="658">
        <v>0</v>
      </c>
      <c r="AV240" s="658">
        <v>0</v>
      </c>
      <c r="AW240" s="658">
        <v>0</v>
      </c>
      <c r="AX240" s="658">
        <v>0</v>
      </c>
      <c r="AY240" s="660">
        <v>0</v>
      </c>
      <c r="AZ240" s="644" t="s">
        <v>806</v>
      </c>
      <c r="BA240" s="664">
        <v>0</v>
      </c>
      <c r="BB240" s="665">
        <v>0</v>
      </c>
      <c r="BC240" s="665">
        <v>0</v>
      </c>
      <c r="BD240" s="665">
        <v>0</v>
      </c>
      <c r="BE240" s="665">
        <v>0</v>
      </c>
      <c r="BF240" s="665">
        <v>0</v>
      </c>
      <c r="BG240" s="665">
        <v>0</v>
      </c>
      <c r="BH240" s="665">
        <v>0</v>
      </c>
      <c r="BI240" s="665">
        <v>0</v>
      </c>
      <c r="BJ240" s="665">
        <v>0</v>
      </c>
      <c r="BK240" s="665">
        <v>0</v>
      </c>
      <c r="BL240" s="665">
        <v>0</v>
      </c>
      <c r="BM240" s="665">
        <v>0</v>
      </c>
      <c r="BN240" s="665">
        <v>0</v>
      </c>
      <c r="BO240" s="665">
        <v>0</v>
      </c>
      <c r="BP240" s="665">
        <v>0</v>
      </c>
      <c r="BQ240" s="665">
        <v>0</v>
      </c>
      <c r="BR240" s="665">
        <v>0</v>
      </c>
      <c r="BS240" s="666">
        <v>0</v>
      </c>
      <c r="BT240" s="667">
        <v>0</v>
      </c>
      <c r="BU240" s="649">
        <f t="shared" si="5"/>
        <v>0</v>
      </c>
    </row>
    <row r="241" spans="2:73" x14ac:dyDescent="0.2">
      <c r="B241" s="629">
        <v>231</v>
      </c>
      <c r="C241" s="630" t="s">
        <v>1947</v>
      </c>
      <c r="D241" s="630" t="s">
        <v>803</v>
      </c>
      <c r="E241" s="630" t="s">
        <v>1865</v>
      </c>
      <c r="F241" s="651">
        <v>163569</v>
      </c>
      <c r="G241" s="652">
        <v>43293</v>
      </c>
      <c r="H241" s="652" t="s">
        <v>535</v>
      </c>
      <c r="I241" s="652" t="s">
        <v>535</v>
      </c>
      <c r="J241" s="653">
        <v>10</v>
      </c>
      <c r="K241" s="654" t="s">
        <v>535</v>
      </c>
      <c r="L241" s="655" t="s">
        <v>535</v>
      </c>
      <c r="M241" s="656">
        <v>0</v>
      </c>
      <c r="N241" s="657">
        <v>1011.25</v>
      </c>
      <c r="O241" s="658">
        <v>1011.25</v>
      </c>
      <c r="P241" s="658">
        <v>0</v>
      </c>
      <c r="Q241" s="658">
        <v>0</v>
      </c>
      <c r="R241" s="658">
        <v>0</v>
      </c>
      <c r="S241" s="658">
        <v>0</v>
      </c>
      <c r="T241" s="659">
        <v>0</v>
      </c>
      <c r="U241" s="658">
        <v>0</v>
      </c>
      <c r="V241" s="658">
        <v>0</v>
      </c>
      <c r="W241" s="658">
        <v>0</v>
      </c>
      <c r="X241" s="658">
        <v>0</v>
      </c>
      <c r="Y241" s="660">
        <v>0</v>
      </c>
      <c r="Z241" s="657">
        <v>0</v>
      </c>
      <c r="AA241" s="658">
        <v>0</v>
      </c>
      <c r="AB241" s="658">
        <v>0</v>
      </c>
      <c r="AC241" s="658">
        <v>0</v>
      </c>
      <c r="AD241" s="658">
        <v>0</v>
      </c>
      <c r="AE241" s="658">
        <v>0</v>
      </c>
      <c r="AF241" s="658">
        <v>0</v>
      </c>
      <c r="AG241" s="658">
        <v>0</v>
      </c>
      <c r="AH241" s="658">
        <v>0</v>
      </c>
      <c r="AI241" s="658">
        <v>0</v>
      </c>
      <c r="AJ241" s="658">
        <v>101.12499999999999</v>
      </c>
      <c r="AK241" s="661">
        <v>0</v>
      </c>
      <c r="AL241" s="661">
        <v>0</v>
      </c>
      <c r="AM241" s="662">
        <v>0</v>
      </c>
      <c r="AN241" s="663">
        <v>1011.25</v>
      </c>
      <c r="AO241" s="658">
        <v>1011.25</v>
      </c>
      <c r="AP241" s="658">
        <v>0</v>
      </c>
      <c r="AQ241" s="658">
        <v>0</v>
      </c>
      <c r="AR241" s="658">
        <v>0</v>
      </c>
      <c r="AS241" s="658">
        <v>0</v>
      </c>
      <c r="AT241" s="659">
        <v>0</v>
      </c>
      <c r="AU241" s="658">
        <v>0</v>
      </c>
      <c r="AV241" s="658">
        <v>0</v>
      </c>
      <c r="AW241" s="658">
        <v>0</v>
      </c>
      <c r="AX241" s="658">
        <v>0</v>
      </c>
      <c r="AY241" s="660">
        <v>0</v>
      </c>
      <c r="AZ241" s="644" t="s">
        <v>803</v>
      </c>
      <c r="BA241" s="664">
        <v>0</v>
      </c>
      <c r="BB241" s="665">
        <v>0</v>
      </c>
      <c r="BC241" s="665">
        <v>0</v>
      </c>
      <c r="BD241" s="665">
        <v>0</v>
      </c>
      <c r="BE241" s="665">
        <v>0</v>
      </c>
      <c r="BF241" s="665">
        <v>0</v>
      </c>
      <c r="BG241" s="665">
        <v>0</v>
      </c>
      <c r="BH241" s="665">
        <v>0</v>
      </c>
      <c r="BI241" s="665">
        <v>0</v>
      </c>
      <c r="BJ241" s="665">
        <v>0</v>
      </c>
      <c r="BK241" s="665">
        <v>0</v>
      </c>
      <c r="BL241" s="665">
        <v>0</v>
      </c>
      <c r="BM241" s="665">
        <v>0</v>
      </c>
      <c r="BN241" s="665">
        <v>0</v>
      </c>
      <c r="BO241" s="665">
        <v>0</v>
      </c>
      <c r="BP241" s="665">
        <v>0</v>
      </c>
      <c r="BQ241" s="665">
        <v>0</v>
      </c>
      <c r="BR241" s="665">
        <v>0</v>
      </c>
      <c r="BS241" s="666">
        <v>0</v>
      </c>
      <c r="BT241" s="667">
        <v>0</v>
      </c>
      <c r="BU241" s="649">
        <f t="shared" si="5"/>
        <v>0</v>
      </c>
    </row>
    <row r="242" spans="2:73" x14ac:dyDescent="0.2">
      <c r="B242" s="650">
        <v>232</v>
      </c>
      <c r="C242" s="630" t="s">
        <v>1948</v>
      </c>
      <c r="D242" s="630" t="s">
        <v>803</v>
      </c>
      <c r="E242" s="630" t="s">
        <v>1865</v>
      </c>
      <c r="F242" s="651">
        <v>163570</v>
      </c>
      <c r="G242" s="652">
        <v>43299</v>
      </c>
      <c r="H242" s="652" t="s">
        <v>535</v>
      </c>
      <c r="I242" s="652" t="s">
        <v>535</v>
      </c>
      <c r="J242" s="653">
        <v>10</v>
      </c>
      <c r="K242" s="654" t="s">
        <v>535</v>
      </c>
      <c r="L242" s="655" t="s">
        <v>535</v>
      </c>
      <c r="M242" s="656">
        <v>0</v>
      </c>
      <c r="N242" s="657">
        <v>1020.89</v>
      </c>
      <c r="O242" s="658">
        <v>1020.89</v>
      </c>
      <c r="P242" s="658">
        <v>0</v>
      </c>
      <c r="Q242" s="658">
        <v>0</v>
      </c>
      <c r="R242" s="658">
        <v>0</v>
      </c>
      <c r="S242" s="658">
        <v>0</v>
      </c>
      <c r="T242" s="659">
        <v>0</v>
      </c>
      <c r="U242" s="658">
        <v>0</v>
      </c>
      <c r="V242" s="658">
        <v>0</v>
      </c>
      <c r="W242" s="658">
        <v>0</v>
      </c>
      <c r="X242" s="658">
        <v>0</v>
      </c>
      <c r="Y242" s="660">
        <v>0</v>
      </c>
      <c r="Z242" s="657">
        <v>0</v>
      </c>
      <c r="AA242" s="658">
        <v>0</v>
      </c>
      <c r="AB242" s="658">
        <v>0</v>
      </c>
      <c r="AC242" s="658">
        <v>0</v>
      </c>
      <c r="AD242" s="658">
        <v>0</v>
      </c>
      <c r="AE242" s="658">
        <v>0</v>
      </c>
      <c r="AF242" s="658">
        <v>0</v>
      </c>
      <c r="AG242" s="658">
        <v>0</v>
      </c>
      <c r="AH242" s="658">
        <v>0</v>
      </c>
      <c r="AI242" s="658">
        <v>0</v>
      </c>
      <c r="AJ242" s="658">
        <v>102.08900000000001</v>
      </c>
      <c r="AK242" s="661">
        <v>0</v>
      </c>
      <c r="AL242" s="661">
        <v>0</v>
      </c>
      <c r="AM242" s="662">
        <v>0</v>
      </c>
      <c r="AN242" s="663">
        <v>1020.89</v>
      </c>
      <c r="AO242" s="658">
        <v>1020.89</v>
      </c>
      <c r="AP242" s="658">
        <v>0</v>
      </c>
      <c r="AQ242" s="658">
        <v>0</v>
      </c>
      <c r="AR242" s="658">
        <v>0</v>
      </c>
      <c r="AS242" s="658">
        <v>0</v>
      </c>
      <c r="AT242" s="659">
        <v>0</v>
      </c>
      <c r="AU242" s="658">
        <v>0</v>
      </c>
      <c r="AV242" s="658">
        <v>0</v>
      </c>
      <c r="AW242" s="658">
        <v>0</v>
      </c>
      <c r="AX242" s="658">
        <v>0</v>
      </c>
      <c r="AY242" s="660">
        <v>0</v>
      </c>
      <c r="AZ242" s="644" t="s">
        <v>803</v>
      </c>
      <c r="BA242" s="664">
        <v>0</v>
      </c>
      <c r="BB242" s="665">
        <v>0</v>
      </c>
      <c r="BC242" s="665">
        <v>0</v>
      </c>
      <c r="BD242" s="665">
        <v>0</v>
      </c>
      <c r="BE242" s="665">
        <v>0</v>
      </c>
      <c r="BF242" s="665">
        <v>0</v>
      </c>
      <c r="BG242" s="665">
        <v>0</v>
      </c>
      <c r="BH242" s="665">
        <v>0</v>
      </c>
      <c r="BI242" s="665">
        <v>0</v>
      </c>
      <c r="BJ242" s="665">
        <v>0</v>
      </c>
      <c r="BK242" s="665">
        <v>0</v>
      </c>
      <c r="BL242" s="665">
        <v>0</v>
      </c>
      <c r="BM242" s="665">
        <v>0</v>
      </c>
      <c r="BN242" s="665">
        <v>0</v>
      </c>
      <c r="BO242" s="665">
        <v>0</v>
      </c>
      <c r="BP242" s="665">
        <v>0</v>
      </c>
      <c r="BQ242" s="665">
        <v>0</v>
      </c>
      <c r="BR242" s="665">
        <v>0</v>
      </c>
      <c r="BS242" s="666">
        <v>0</v>
      </c>
      <c r="BT242" s="667">
        <v>0</v>
      </c>
      <c r="BU242" s="649">
        <f t="shared" si="5"/>
        <v>0</v>
      </c>
    </row>
    <row r="243" spans="2:73" x14ac:dyDescent="0.2">
      <c r="B243" s="629">
        <v>233</v>
      </c>
      <c r="C243" s="630" t="s">
        <v>1949</v>
      </c>
      <c r="D243" s="630" t="s">
        <v>806</v>
      </c>
      <c r="E243" s="630" t="s">
        <v>1806</v>
      </c>
      <c r="F243" s="651">
        <v>163580</v>
      </c>
      <c r="G243" s="652">
        <v>43392</v>
      </c>
      <c r="H243" s="652" t="s">
        <v>535</v>
      </c>
      <c r="I243" s="652" t="s">
        <v>535</v>
      </c>
      <c r="J243" s="653">
        <v>10</v>
      </c>
      <c r="K243" s="654" t="s">
        <v>535</v>
      </c>
      <c r="L243" s="655" t="s">
        <v>535</v>
      </c>
      <c r="M243" s="656">
        <v>0</v>
      </c>
      <c r="N243" s="657">
        <v>4500</v>
      </c>
      <c r="O243" s="658">
        <v>4500</v>
      </c>
      <c r="P243" s="658">
        <v>0</v>
      </c>
      <c r="Q243" s="658">
        <v>0</v>
      </c>
      <c r="R243" s="658">
        <v>0</v>
      </c>
      <c r="S243" s="658">
        <v>0</v>
      </c>
      <c r="T243" s="659">
        <v>0</v>
      </c>
      <c r="U243" s="658">
        <v>0</v>
      </c>
      <c r="V243" s="658">
        <v>0</v>
      </c>
      <c r="W243" s="658">
        <v>0</v>
      </c>
      <c r="X243" s="658">
        <v>0</v>
      </c>
      <c r="Y243" s="660">
        <v>0</v>
      </c>
      <c r="Z243" s="657">
        <v>0</v>
      </c>
      <c r="AA243" s="658">
        <v>0</v>
      </c>
      <c r="AB243" s="658">
        <v>0</v>
      </c>
      <c r="AC243" s="658">
        <v>0</v>
      </c>
      <c r="AD243" s="658">
        <v>0</v>
      </c>
      <c r="AE243" s="658">
        <v>0</v>
      </c>
      <c r="AF243" s="658">
        <v>0</v>
      </c>
      <c r="AG243" s="658">
        <v>0</v>
      </c>
      <c r="AH243" s="658">
        <v>0</v>
      </c>
      <c r="AI243" s="658">
        <v>0</v>
      </c>
      <c r="AJ243" s="658">
        <v>450</v>
      </c>
      <c r="AK243" s="661">
        <v>0</v>
      </c>
      <c r="AL243" s="661">
        <v>0</v>
      </c>
      <c r="AM243" s="662">
        <v>0</v>
      </c>
      <c r="AN243" s="663">
        <v>4500</v>
      </c>
      <c r="AO243" s="658">
        <v>4500</v>
      </c>
      <c r="AP243" s="658">
        <v>0</v>
      </c>
      <c r="AQ243" s="658">
        <v>0</v>
      </c>
      <c r="AR243" s="658">
        <v>0</v>
      </c>
      <c r="AS243" s="658">
        <v>0</v>
      </c>
      <c r="AT243" s="659">
        <v>0</v>
      </c>
      <c r="AU243" s="658">
        <v>0</v>
      </c>
      <c r="AV243" s="658">
        <v>0</v>
      </c>
      <c r="AW243" s="658">
        <v>0</v>
      </c>
      <c r="AX243" s="658">
        <v>0</v>
      </c>
      <c r="AY243" s="660">
        <v>0</v>
      </c>
      <c r="AZ243" s="644" t="s">
        <v>806</v>
      </c>
      <c r="BA243" s="664">
        <v>0</v>
      </c>
      <c r="BB243" s="665">
        <v>0</v>
      </c>
      <c r="BC243" s="665">
        <v>0</v>
      </c>
      <c r="BD243" s="665">
        <v>0</v>
      </c>
      <c r="BE243" s="665">
        <v>0</v>
      </c>
      <c r="BF243" s="665">
        <v>0</v>
      </c>
      <c r="BG243" s="665">
        <v>0</v>
      </c>
      <c r="BH243" s="665">
        <v>0</v>
      </c>
      <c r="BI243" s="665">
        <v>0</v>
      </c>
      <c r="BJ243" s="665">
        <v>0</v>
      </c>
      <c r="BK243" s="665">
        <v>0</v>
      </c>
      <c r="BL243" s="665">
        <v>0</v>
      </c>
      <c r="BM243" s="665">
        <v>0</v>
      </c>
      <c r="BN243" s="665">
        <v>0</v>
      </c>
      <c r="BO243" s="665">
        <v>0</v>
      </c>
      <c r="BP243" s="665">
        <v>0</v>
      </c>
      <c r="BQ243" s="665">
        <v>0</v>
      </c>
      <c r="BR243" s="665">
        <v>0</v>
      </c>
      <c r="BS243" s="666">
        <v>0</v>
      </c>
      <c r="BT243" s="667">
        <v>0</v>
      </c>
      <c r="BU243" s="649">
        <f t="shared" si="5"/>
        <v>0</v>
      </c>
    </row>
    <row r="244" spans="2:73" x14ac:dyDescent="0.2">
      <c r="B244" s="650">
        <v>234</v>
      </c>
      <c r="C244" s="630" t="s">
        <v>1950</v>
      </c>
      <c r="D244" s="630" t="s">
        <v>788</v>
      </c>
      <c r="E244" s="630" t="s">
        <v>1865</v>
      </c>
      <c r="F244" s="651">
        <v>163581</v>
      </c>
      <c r="G244" s="652">
        <v>43392</v>
      </c>
      <c r="H244" s="652" t="s">
        <v>535</v>
      </c>
      <c r="I244" s="652" t="s">
        <v>535</v>
      </c>
      <c r="J244" s="653">
        <v>10</v>
      </c>
      <c r="K244" s="654" t="s">
        <v>535</v>
      </c>
      <c r="L244" s="655" t="s">
        <v>535</v>
      </c>
      <c r="M244" s="656" t="s">
        <v>1794</v>
      </c>
      <c r="N244" s="657">
        <v>801.36</v>
      </c>
      <c r="O244" s="658">
        <v>801.36</v>
      </c>
      <c r="P244" s="658">
        <v>0</v>
      </c>
      <c r="Q244" s="658">
        <v>0</v>
      </c>
      <c r="R244" s="658">
        <v>0</v>
      </c>
      <c r="S244" s="658">
        <v>0</v>
      </c>
      <c r="T244" s="659">
        <v>0</v>
      </c>
      <c r="U244" s="658">
        <v>0</v>
      </c>
      <c r="V244" s="658">
        <v>0</v>
      </c>
      <c r="W244" s="658">
        <v>0</v>
      </c>
      <c r="X244" s="658">
        <v>0</v>
      </c>
      <c r="Y244" s="660">
        <v>0</v>
      </c>
      <c r="Z244" s="657">
        <v>0</v>
      </c>
      <c r="AA244" s="658">
        <v>0</v>
      </c>
      <c r="AB244" s="658">
        <v>0</v>
      </c>
      <c r="AC244" s="658">
        <v>0</v>
      </c>
      <c r="AD244" s="658">
        <v>0</v>
      </c>
      <c r="AE244" s="658">
        <v>0</v>
      </c>
      <c r="AF244" s="658">
        <v>0</v>
      </c>
      <c r="AG244" s="658">
        <v>0</v>
      </c>
      <c r="AH244" s="658">
        <v>0</v>
      </c>
      <c r="AI244" s="658">
        <v>0</v>
      </c>
      <c r="AJ244" s="658">
        <v>80.135999999999996</v>
      </c>
      <c r="AK244" s="661">
        <v>0</v>
      </c>
      <c r="AL244" s="661">
        <v>0</v>
      </c>
      <c r="AM244" s="662">
        <v>0</v>
      </c>
      <c r="AN244" s="663">
        <v>801.36</v>
      </c>
      <c r="AO244" s="658">
        <v>801.36</v>
      </c>
      <c r="AP244" s="658">
        <v>0</v>
      </c>
      <c r="AQ244" s="658">
        <v>0</v>
      </c>
      <c r="AR244" s="658">
        <v>0</v>
      </c>
      <c r="AS244" s="658">
        <v>0</v>
      </c>
      <c r="AT244" s="659">
        <v>0</v>
      </c>
      <c r="AU244" s="658">
        <v>0</v>
      </c>
      <c r="AV244" s="658">
        <v>0</v>
      </c>
      <c r="AW244" s="658">
        <v>0</v>
      </c>
      <c r="AX244" s="658">
        <v>0</v>
      </c>
      <c r="AY244" s="660">
        <v>0</v>
      </c>
      <c r="AZ244" s="644" t="s">
        <v>788</v>
      </c>
      <c r="BA244" s="664">
        <v>0</v>
      </c>
      <c r="BB244" s="665">
        <v>0</v>
      </c>
      <c r="BC244" s="665">
        <v>0</v>
      </c>
      <c r="BD244" s="665">
        <v>0</v>
      </c>
      <c r="BE244" s="665">
        <v>0</v>
      </c>
      <c r="BF244" s="665">
        <v>0</v>
      </c>
      <c r="BG244" s="665">
        <v>0</v>
      </c>
      <c r="BH244" s="665">
        <v>0</v>
      </c>
      <c r="BI244" s="665">
        <v>0</v>
      </c>
      <c r="BJ244" s="665">
        <v>0</v>
      </c>
      <c r="BK244" s="665">
        <v>0</v>
      </c>
      <c r="BL244" s="665">
        <v>0</v>
      </c>
      <c r="BM244" s="665">
        <v>0</v>
      </c>
      <c r="BN244" s="665">
        <v>0</v>
      </c>
      <c r="BO244" s="665">
        <v>0</v>
      </c>
      <c r="BP244" s="665">
        <v>0</v>
      </c>
      <c r="BQ244" s="665">
        <v>0</v>
      </c>
      <c r="BR244" s="665">
        <v>0</v>
      </c>
      <c r="BS244" s="666">
        <v>0</v>
      </c>
      <c r="BT244" s="667">
        <v>0</v>
      </c>
      <c r="BU244" s="649">
        <f t="shared" si="5"/>
        <v>0</v>
      </c>
    </row>
    <row r="245" spans="2:73" x14ac:dyDescent="0.2">
      <c r="B245" s="629">
        <v>235</v>
      </c>
      <c r="C245" s="630" t="s">
        <v>1951</v>
      </c>
      <c r="D245" s="630" t="s">
        <v>808</v>
      </c>
      <c r="E245" s="630" t="s">
        <v>1806</v>
      </c>
      <c r="F245" s="651">
        <v>163582</v>
      </c>
      <c r="G245" s="652">
        <v>43400</v>
      </c>
      <c r="H245" s="652" t="s">
        <v>535</v>
      </c>
      <c r="I245" s="652" t="s">
        <v>535</v>
      </c>
      <c r="J245" s="653">
        <v>10</v>
      </c>
      <c r="K245" s="654" t="s">
        <v>535</v>
      </c>
      <c r="L245" s="655" t="s">
        <v>535</v>
      </c>
      <c r="M245" s="656">
        <v>0</v>
      </c>
      <c r="N245" s="657">
        <v>3400</v>
      </c>
      <c r="O245" s="658">
        <v>3400</v>
      </c>
      <c r="P245" s="658">
        <v>0</v>
      </c>
      <c r="Q245" s="658">
        <v>0</v>
      </c>
      <c r="R245" s="658">
        <v>0</v>
      </c>
      <c r="S245" s="658">
        <v>0</v>
      </c>
      <c r="T245" s="659">
        <v>0</v>
      </c>
      <c r="U245" s="658">
        <v>0</v>
      </c>
      <c r="V245" s="658">
        <v>0</v>
      </c>
      <c r="W245" s="658">
        <v>0</v>
      </c>
      <c r="X245" s="658">
        <v>0</v>
      </c>
      <c r="Y245" s="660">
        <v>0</v>
      </c>
      <c r="Z245" s="657">
        <v>0</v>
      </c>
      <c r="AA245" s="658">
        <v>0</v>
      </c>
      <c r="AB245" s="658">
        <v>0</v>
      </c>
      <c r="AC245" s="658">
        <v>0</v>
      </c>
      <c r="AD245" s="658">
        <v>0</v>
      </c>
      <c r="AE245" s="658">
        <v>0</v>
      </c>
      <c r="AF245" s="658">
        <v>0</v>
      </c>
      <c r="AG245" s="658">
        <v>0</v>
      </c>
      <c r="AH245" s="658">
        <v>0</v>
      </c>
      <c r="AI245" s="658">
        <v>0</v>
      </c>
      <c r="AJ245" s="658">
        <v>340</v>
      </c>
      <c r="AK245" s="661">
        <v>0</v>
      </c>
      <c r="AL245" s="661">
        <v>0</v>
      </c>
      <c r="AM245" s="662">
        <v>0</v>
      </c>
      <c r="AN245" s="663">
        <v>3400</v>
      </c>
      <c r="AO245" s="658">
        <v>3400</v>
      </c>
      <c r="AP245" s="658">
        <v>0</v>
      </c>
      <c r="AQ245" s="658">
        <v>0</v>
      </c>
      <c r="AR245" s="658">
        <v>0</v>
      </c>
      <c r="AS245" s="658">
        <v>0</v>
      </c>
      <c r="AT245" s="659">
        <v>0</v>
      </c>
      <c r="AU245" s="658">
        <v>0</v>
      </c>
      <c r="AV245" s="658">
        <v>0</v>
      </c>
      <c r="AW245" s="658">
        <v>0</v>
      </c>
      <c r="AX245" s="658">
        <v>0</v>
      </c>
      <c r="AY245" s="660">
        <v>0</v>
      </c>
      <c r="AZ245" s="644" t="s">
        <v>808</v>
      </c>
      <c r="BA245" s="664">
        <v>0</v>
      </c>
      <c r="BB245" s="665">
        <v>0</v>
      </c>
      <c r="BC245" s="665">
        <v>0</v>
      </c>
      <c r="BD245" s="665">
        <v>0</v>
      </c>
      <c r="BE245" s="665">
        <v>0</v>
      </c>
      <c r="BF245" s="665">
        <v>0</v>
      </c>
      <c r="BG245" s="665">
        <v>0</v>
      </c>
      <c r="BH245" s="665">
        <v>0</v>
      </c>
      <c r="BI245" s="665">
        <v>0</v>
      </c>
      <c r="BJ245" s="665">
        <v>0</v>
      </c>
      <c r="BK245" s="665">
        <v>0</v>
      </c>
      <c r="BL245" s="665">
        <v>0</v>
      </c>
      <c r="BM245" s="665">
        <v>0</v>
      </c>
      <c r="BN245" s="665">
        <v>0</v>
      </c>
      <c r="BO245" s="665">
        <v>0</v>
      </c>
      <c r="BP245" s="665">
        <v>0</v>
      </c>
      <c r="BQ245" s="665">
        <v>0</v>
      </c>
      <c r="BR245" s="665">
        <v>0</v>
      </c>
      <c r="BS245" s="666">
        <v>0</v>
      </c>
      <c r="BT245" s="667">
        <v>0</v>
      </c>
      <c r="BU245" s="649">
        <f t="shared" si="5"/>
        <v>0</v>
      </c>
    </row>
    <row r="246" spans="2:73" x14ac:dyDescent="0.2">
      <c r="B246" s="650">
        <v>236</v>
      </c>
      <c r="C246" s="630" t="s">
        <v>1952</v>
      </c>
      <c r="D246" s="630" t="s">
        <v>808</v>
      </c>
      <c r="E246" s="630" t="s">
        <v>1806</v>
      </c>
      <c r="F246" s="651">
        <v>163583</v>
      </c>
      <c r="G246" s="652">
        <v>43410</v>
      </c>
      <c r="H246" s="652" t="s">
        <v>535</v>
      </c>
      <c r="I246" s="652" t="s">
        <v>535</v>
      </c>
      <c r="J246" s="653">
        <v>10</v>
      </c>
      <c r="K246" s="654" t="s">
        <v>535</v>
      </c>
      <c r="L246" s="655" t="s">
        <v>535</v>
      </c>
      <c r="M246" s="656">
        <v>0</v>
      </c>
      <c r="N246" s="657">
        <v>1800</v>
      </c>
      <c r="O246" s="658">
        <v>1800</v>
      </c>
      <c r="P246" s="658">
        <v>0</v>
      </c>
      <c r="Q246" s="658">
        <v>0</v>
      </c>
      <c r="R246" s="658">
        <v>0</v>
      </c>
      <c r="S246" s="658">
        <v>0</v>
      </c>
      <c r="T246" s="659">
        <v>0</v>
      </c>
      <c r="U246" s="658">
        <v>0</v>
      </c>
      <c r="V246" s="658">
        <v>0</v>
      </c>
      <c r="W246" s="658">
        <v>0</v>
      </c>
      <c r="X246" s="658">
        <v>0</v>
      </c>
      <c r="Y246" s="660">
        <v>0</v>
      </c>
      <c r="Z246" s="657">
        <v>0</v>
      </c>
      <c r="AA246" s="658">
        <v>0</v>
      </c>
      <c r="AB246" s="658">
        <v>0</v>
      </c>
      <c r="AC246" s="658">
        <v>0</v>
      </c>
      <c r="AD246" s="658">
        <v>0</v>
      </c>
      <c r="AE246" s="658">
        <v>0</v>
      </c>
      <c r="AF246" s="658">
        <v>0</v>
      </c>
      <c r="AG246" s="658">
        <v>0</v>
      </c>
      <c r="AH246" s="658">
        <v>0</v>
      </c>
      <c r="AI246" s="658">
        <v>0</v>
      </c>
      <c r="AJ246" s="658">
        <v>180</v>
      </c>
      <c r="AK246" s="661">
        <v>0</v>
      </c>
      <c r="AL246" s="661">
        <v>0</v>
      </c>
      <c r="AM246" s="662">
        <v>0</v>
      </c>
      <c r="AN246" s="663">
        <v>1800</v>
      </c>
      <c r="AO246" s="658">
        <v>1800</v>
      </c>
      <c r="AP246" s="658">
        <v>0</v>
      </c>
      <c r="AQ246" s="658">
        <v>0</v>
      </c>
      <c r="AR246" s="658">
        <v>0</v>
      </c>
      <c r="AS246" s="658">
        <v>0</v>
      </c>
      <c r="AT246" s="659">
        <v>0</v>
      </c>
      <c r="AU246" s="658">
        <v>0</v>
      </c>
      <c r="AV246" s="658">
        <v>0</v>
      </c>
      <c r="AW246" s="658">
        <v>0</v>
      </c>
      <c r="AX246" s="658">
        <v>0</v>
      </c>
      <c r="AY246" s="660">
        <v>0</v>
      </c>
      <c r="AZ246" s="644" t="s">
        <v>808</v>
      </c>
      <c r="BA246" s="664">
        <v>0</v>
      </c>
      <c r="BB246" s="665">
        <v>0</v>
      </c>
      <c r="BC246" s="665">
        <v>0</v>
      </c>
      <c r="BD246" s="665">
        <v>0</v>
      </c>
      <c r="BE246" s="665">
        <v>0</v>
      </c>
      <c r="BF246" s="665">
        <v>0</v>
      </c>
      <c r="BG246" s="665">
        <v>0</v>
      </c>
      <c r="BH246" s="665">
        <v>0</v>
      </c>
      <c r="BI246" s="665">
        <v>0</v>
      </c>
      <c r="BJ246" s="665">
        <v>0</v>
      </c>
      <c r="BK246" s="665">
        <v>0</v>
      </c>
      <c r="BL246" s="665">
        <v>0</v>
      </c>
      <c r="BM246" s="665">
        <v>0</v>
      </c>
      <c r="BN246" s="665">
        <v>0</v>
      </c>
      <c r="BO246" s="665">
        <v>0</v>
      </c>
      <c r="BP246" s="665">
        <v>0</v>
      </c>
      <c r="BQ246" s="665">
        <v>0</v>
      </c>
      <c r="BR246" s="665">
        <v>0</v>
      </c>
      <c r="BS246" s="666">
        <v>0</v>
      </c>
      <c r="BT246" s="667">
        <v>0</v>
      </c>
      <c r="BU246" s="649">
        <f t="shared" si="5"/>
        <v>0</v>
      </c>
    </row>
    <row r="247" spans="2:73" x14ac:dyDescent="0.2">
      <c r="B247" s="629">
        <v>237</v>
      </c>
      <c r="C247" s="630" t="s">
        <v>1953</v>
      </c>
      <c r="D247" s="630" t="s">
        <v>808</v>
      </c>
      <c r="E247" s="630" t="s">
        <v>1806</v>
      </c>
      <c r="F247" s="651">
        <v>163588</v>
      </c>
      <c r="G247" s="652">
        <v>43433</v>
      </c>
      <c r="H247" s="652" t="s">
        <v>535</v>
      </c>
      <c r="I247" s="652" t="s">
        <v>535</v>
      </c>
      <c r="J247" s="653">
        <v>10</v>
      </c>
      <c r="K247" s="654" t="s">
        <v>535</v>
      </c>
      <c r="L247" s="655" t="s">
        <v>535</v>
      </c>
      <c r="M247" s="656">
        <v>0</v>
      </c>
      <c r="N247" s="657">
        <v>3600</v>
      </c>
      <c r="O247" s="658">
        <v>3600</v>
      </c>
      <c r="P247" s="658">
        <v>0</v>
      </c>
      <c r="Q247" s="658">
        <v>0</v>
      </c>
      <c r="R247" s="658">
        <v>0</v>
      </c>
      <c r="S247" s="658">
        <v>0</v>
      </c>
      <c r="T247" s="659">
        <v>0</v>
      </c>
      <c r="U247" s="658">
        <v>0</v>
      </c>
      <c r="V247" s="658">
        <v>0</v>
      </c>
      <c r="W247" s="658">
        <v>0</v>
      </c>
      <c r="X247" s="658">
        <v>0</v>
      </c>
      <c r="Y247" s="660">
        <v>0</v>
      </c>
      <c r="Z247" s="657">
        <v>0</v>
      </c>
      <c r="AA247" s="658">
        <v>0</v>
      </c>
      <c r="AB247" s="658">
        <v>0</v>
      </c>
      <c r="AC247" s="658">
        <v>0</v>
      </c>
      <c r="AD247" s="658">
        <v>0</v>
      </c>
      <c r="AE247" s="658">
        <v>0</v>
      </c>
      <c r="AF247" s="658">
        <v>0</v>
      </c>
      <c r="AG247" s="658">
        <v>0</v>
      </c>
      <c r="AH247" s="658">
        <v>0</v>
      </c>
      <c r="AI247" s="658">
        <v>0</v>
      </c>
      <c r="AJ247" s="658">
        <v>360</v>
      </c>
      <c r="AK247" s="661">
        <v>0</v>
      </c>
      <c r="AL247" s="661">
        <v>0</v>
      </c>
      <c r="AM247" s="662">
        <v>0</v>
      </c>
      <c r="AN247" s="663">
        <v>3600</v>
      </c>
      <c r="AO247" s="658">
        <v>3600</v>
      </c>
      <c r="AP247" s="658">
        <v>0</v>
      </c>
      <c r="AQ247" s="658">
        <v>0</v>
      </c>
      <c r="AR247" s="658">
        <v>0</v>
      </c>
      <c r="AS247" s="658">
        <v>0</v>
      </c>
      <c r="AT247" s="659">
        <v>0</v>
      </c>
      <c r="AU247" s="658">
        <v>0</v>
      </c>
      <c r="AV247" s="658">
        <v>0</v>
      </c>
      <c r="AW247" s="658">
        <v>0</v>
      </c>
      <c r="AX247" s="658">
        <v>0</v>
      </c>
      <c r="AY247" s="660">
        <v>0</v>
      </c>
      <c r="AZ247" s="644" t="s">
        <v>808</v>
      </c>
      <c r="BA247" s="664">
        <v>0</v>
      </c>
      <c r="BB247" s="665">
        <v>0</v>
      </c>
      <c r="BC247" s="665">
        <v>0</v>
      </c>
      <c r="BD247" s="665">
        <v>0</v>
      </c>
      <c r="BE247" s="665">
        <v>0</v>
      </c>
      <c r="BF247" s="665">
        <v>0</v>
      </c>
      <c r="BG247" s="665">
        <v>0</v>
      </c>
      <c r="BH247" s="665">
        <v>0</v>
      </c>
      <c r="BI247" s="665">
        <v>0</v>
      </c>
      <c r="BJ247" s="665">
        <v>0</v>
      </c>
      <c r="BK247" s="665">
        <v>0</v>
      </c>
      <c r="BL247" s="665">
        <v>0</v>
      </c>
      <c r="BM247" s="665">
        <v>0</v>
      </c>
      <c r="BN247" s="665">
        <v>0</v>
      </c>
      <c r="BO247" s="665">
        <v>0</v>
      </c>
      <c r="BP247" s="665">
        <v>0</v>
      </c>
      <c r="BQ247" s="665">
        <v>0</v>
      </c>
      <c r="BR247" s="665">
        <v>0</v>
      </c>
      <c r="BS247" s="666">
        <v>0</v>
      </c>
      <c r="BT247" s="667">
        <v>0</v>
      </c>
      <c r="BU247" s="649">
        <f t="shared" si="5"/>
        <v>0</v>
      </c>
    </row>
    <row r="248" spans="2:73" x14ac:dyDescent="0.2">
      <c r="B248" s="650">
        <v>238</v>
      </c>
      <c r="C248" s="630" t="s">
        <v>1954</v>
      </c>
      <c r="D248" s="630" t="s">
        <v>788</v>
      </c>
      <c r="E248" s="630" t="s">
        <v>1882</v>
      </c>
      <c r="F248" s="651">
        <v>163589</v>
      </c>
      <c r="G248" s="652">
        <v>43438</v>
      </c>
      <c r="H248" s="652" t="s">
        <v>535</v>
      </c>
      <c r="I248" s="652" t="s">
        <v>535</v>
      </c>
      <c r="J248" s="653">
        <v>10</v>
      </c>
      <c r="K248" s="654" t="s">
        <v>535</v>
      </c>
      <c r="L248" s="655" t="s">
        <v>535</v>
      </c>
      <c r="M248" s="656" t="s">
        <v>1794</v>
      </c>
      <c r="N248" s="657">
        <v>645</v>
      </c>
      <c r="O248" s="658">
        <v>645</v>
      </c>
      <c r="P248" s="658">
        <v>0</v>
      </c>
      <c r="Q248" s="658">
        <v>0</v>
      </c>
      <c r="R248" s="658">
        <v>0</v>
      </c>
      <c r="S248" s="658">
        <v>0</v>
      </c>
      <c r="T248" s="659">
        <v>0</v>
      </c>
      <c r="U248" s="658">
        <v>0</v>
      </c>
      <c r="V248" s="658">
        <v>0</v>
      </c>
      <c r="W248" s="658">
        <v>0</v>
      </c>
      <c r="X248" s="658">
        <v>0</v>
      </c>
      <c r="Y248" s="660">
        <v>0</v>
      </c>
      <c r="Z248" s="657">
        <v>0</v>
      </c>
      <c r="AA248" s="658">
        <v>0</v>
      </c>
      <c r="AB248" s="658">
        <v>0</v>
      </c>
      <c r="AC248" s="658">
        <v>0</v>
      </c>
      <c r="AD248" s="658">
        <v>0</v>
      </c>
      <c r="AE248" s="658">
        <v>0</v>
      </c>
      <c r="AF248" s="658">
        <v>0</v>
      </c>
      <c r="AG248" s="658">
        <v>0</v>
      </c>
      <c r="AH248" s="658">
        <v>0</v>
      </c>
      <c r="AI248" s="658">
        <v>0</v>
      </c>
      <c r="AJ248" s="658">
        <v>64.5</v>
      </c>
      <c r="AK248" s="661">
        <v>0</v>
      </c>
      <c r="AL248" s="661">
        <v>0</v>
      </c>
      <c r="AM248" s="662">
        <v>0</v>
      </c>
      <c r="AN248" s="663">
        <v>645</v>
      </c>
      <c r="AO248" s="658">
        <v>645</v>
      </c>
      <c r="AP248" s="658">
        <v>0</v>
      </c>
      <c r="AQ248" s="658">
        <v>0</v>
      </c>
      <c r="AR248" s="658">
        <v>0</v>
      </c>
      <c r="AS248" s="658">
        <v>0</v>
      </c>
      <c r="AT248" s="659">
        <v>0</v>
      </c>
      <c r="AU248" s="658">
        <v>0</v>
      </c>
      <c r="AV248" s="658">
        <v>0</v>
      </c>
      <c r="AW248" s="658">
        <v>0</v>
      </c>
      <c r="AX248" s="658">
        <v>0</v>
      </c>
      <c r="AY248" s="660">
        <v>0</v>
      </c>
      <c r="AZ248" s="644" t="s">
        <v>788</v>
      </c>
      <c r="BA248" s="664">
        <v>0</v>
      </c>
      <c r="BB248" s="665">
        <v>0</v>
      </c>
      <c r="BC248" s="665">
        <v>0</v>
      </c>
      <c r="BD248" s="665">
        <v>0</v>
      </c>
      <c r="BE248" s="665">
        <v>0</v>
      </c>
      <c r="BF248" s="665">
        <v>0</v>
      </c>
      <c r="BG248" s="665">
        <v>0</v>
      </c>
      <c r="BH248" s="665">
        <v>0</v>
      </c>
      <c r="BI248" s="665">
        <v>0</v>
      </c>
      <c r="BJ248" s="665">
        <v>0</v>
      </c>
      <c r="BK248" s="665">
        <v>0</v>
      </c>
      <c r="BL248" s="665">
        <v>0</v>
      </c>
      <c r="BM248" s="665">
        <v>0</v>
      </c>
      <c r="BN248" s="665">
        <v>0</v>
      </c>
      <c r="BO248" s="665">
        <v>0</v>
      </c>
      <c r="BP248" s="665">
        <v>0</v>
      </c>
      <c r="BQ248" s="665">
        <v>0</v>
      </c>
      <c r="BR248" s="665">
        <v>0</v>
      </c>
      <c r="BS248" s="666">
        <v>0</v>
      </c>
      <c r="BT248" s="667">
        <v>0</v>
      </c>
      <c r="BU248" s="649">
        <f t="shared" si="5"/>
        <v>0</v>
      </c>
    </row>
    <row r="249" spans="2:73" x14ac:dyDescent="0.2">
      <c r="B249" s="629">
        <v>239</v>
      </c>
      <c r="C249" s="630" t="s">
        <v>1955</v>
      </c>
      <c r="D249" s="630" t="s">
        <v>788</v>
      </c>
      <c r="E249" s="630" t="s">
        <v>1790</v>
      </c>
      <c r="F249" s="651">
        <v>163601</v>
      </c>
      <c r="G249" s="652">
        <v>43454</v>
      </c>
      <c r="H249" s="652" t="s">
        <v>535</v>
      </c>
      <c r="I249" s="652" t="s">
        <v>535</v>
      </c>
      <c r="J249" s="653">
        <v>16</v>
      </c>
      <c r="K249" s="654" t="s">
        <v>535</v>
      </c>
      <c r="L249" s="655" t="s">
        <v>535</v>
      </c>
      <c r="M249" s="656" t="s">
        <v>1794</v>
      </c>
      <c r="N249" s="657">
        <v>29698</v>
      </c>
      <c r="O249" s="658">
        <v>29698</v>
      </c>
      <c r="P249" s="658">
        <v>0</v>
      </c>
      <c r="Q249" s="658">
        <v>0</v>
      </c>
      <c r="R249" s="658">
        <v>0</v>
      </c>
      <c r="S249" s="658">
        <v>0</v>
      </c>
      <c r="T249" s="659">
        <v>0</v>
      </c>
      <c r="U249" s="658">
        <v>0</v>
      </c>
      <c r="V249" s="658">
        <v>0</v>
      </c>
      <c r="W249" s="658">
        <v>0</v>
      </c>
      <c r="X249" s="658">
        <v>0</v>
      </c>
      <c r="Y249" s="660">
        <v>0</v>
      </c>
      <c r="Z249" s="657">
        <v>0</v>
      </c>
      <c r="AA249" s="658">
        <v>0</v>
      </c>
      <c r="AB249" s="658">
        <v>0</v>
      </c>
      <c r="AC249" s="658">
        <v>0</v>
      </c>
      <c r="AD249" s="658">
        <v>0</v>
      </c>
      <c r="AE249" s="658">
        <v>0</v>
      </c>
      <c r="AF249" s="658">
        <v>0</v>
      </c>
      <c r="AG249" s="658">
        <v>0</v>
      </c>
      <c r="AH249" s="658">
        <v>0</v>
      </c>
      <c r="AI249" s="658">
        <v>0</v>
      </c>
      <c r="AJ249" s="658">
        <v>1856.125</v>
      </c>
      <c r="AK249" s="661">
        <v>0</v>
      </c>
      <c r="AL249" s="661">
        <v>0</v>
      </c>
      <c r="AM249" s="662">
        <v>0</v>
      </c>
      <c r="AN249" s="663">
        <v>29698</v>
      </c>
      <c r="AO249" s="658">
        <v>29698</v>
      </c>
      <c r="AP249" s="658">
        <v>0</v>
      </c>
      <c r="AQ249" s="658">
        <v>0</v>
      </c>
      <c r="AR249" s="658">
        <v>0</v>
      </c>
      <c r="AS249" s="658">
        <v>0</v>
      </c>
      <c r="AT249" s="659">
        <v>0</v>
      </c>
      <c r="AU249" s="658">
        <v>0</v>
      </c>
      <c r="AV249" s="658">
        <v>0</v>
      </c>
      <c r="AW249" s="658">
        <v>0</v>
      </c>
      <c r="AX249" s="658">
        <v>0</v>
      </c>
      <c r="AY249" s="660">
        <v>0</v>
      </c>
      <c r="AZ249" s="644" t="s">
        <v>788</v>
      </c>
      <c r="BA249" s="664">
        <v>0</v>
      </c>
      <c r="BB249" s="665">
        <v>0</v>
      </c>
      <c r="BC249" s="665">
        <v>0</v>
      </c>
      <c r="BD249" s="665">
        <v>0</v>
      </c>
      <c r="BE249" s="665">
        <v>0</v>
      </c>
      <c r="BF249" s="665">
        <v>0</v>
      </c>
      <c r="BG249" s="665">
        <v>0</v>
      </c>
      <c r="BH249" s="665">
        <v>0</v>
      </c>
      <c r="BI249" s="665">
        <v>0</v>
      </c>
      <c r="BJ249" s="665">
        <v>0</v>
      </c>
      <c r="BK249" s="665">
        <v>0</v>
      </c>
      <c r="BL249" s="665">
        <v>0</v>
      </c>
      <c r="BM249" s="665">
        <v>0</v>
      </c>
      <c r="BN249" s="665">
        <v>0</v>
      </c>
      <c r="BO249" s="665">
        <v>0</v>
      </c>
      <c r="BP249" s="665">
        <v>0</v>
      </c>
      <c r="BQ249" s="665">
        <v>0</v>
      </c>
      <c r="BR249" s="665">
        <v>0</v>
      </c>
      <c r="BS249" s="666">
        <v>0</v>
      </c>
      <c r="BT249" s="667">
        <v>0</v>
      </c>
      <c r="BU249" s="649">
        <f t="shared" si="5"/>
        <v>0</v>
      </c>
    </row>
    <row r="250" spans="2:73" x14ac:dyDescent="0.2">
      <c r="B250" s="650">
        <v>240</v>
      </c>
      <c r="C250" s="630" t="s">
        <v>1956</v>
      </c>
      <c r="D250" s="630" t="s">
        <v>803</v>
      </c>
      <c r="E250" s="630" t="s">
        <v>1957</v>
      </c>
      <c r="F250" s="651">
        <v>163606</v>
      </c>
      <c r="G250" s="652">
        <v>43524</v>
      </c>
      <c r="H250" s="652" t="s">
        <v>535</v>
      </c>
      <c r="I250" s="652" t="s">
        <v>535</v>
      </c>
      <c r="J250" s="653">
        <v>4</v>
      </c>
      <c r="K250" s="654" t="s">
        <v>535</v>
      </c>
      <c r="L250" s="655" t="s">
        <v>535</v>
      </c>
      <c r="M250" s="656" t="s">
        <v>1958</v>
      </c>
      <c r="N250" s="657">
        <v>263.43</v>
      </c>
      <c r="O250" s="658">
        <v>0</v>
      </c>
      <c r="P250" s="658">
        <v>0</v>
      </c>
      <c r="Q250" s="658">
        <v>0</v>
      </c>
      <c r="R250" s="658">
        <v>0</v>
      </c>
      <c r="S250" s="658">
        <v>0</v>
      </c>
      <c r="T250" s="659">
        <v>263.43</v>
      </c>
      <c r="U250" s="658">
        <v>0</v>
      </c>
      <c r="V250" s="658">
        <v>0</v>
      </c>
      <c r="W250" s="658">
        <v>263.43</v>
      </c>
      <c r="X250" s="658">
        <v>263.43</v>
      </c>
      <c r="Y250" s="660">
        <v>0</v>
      </c>
      <c r="Z250" s="657">
        <v>0</v>
      </c>
      <c r="AA250" s="658">
        <v>0</v>
      </c>
      <c r="AB250" s="658">
        <v>0</v>
      </c>
      <c r="AC250" s="658">
        <v>0</v>
      </c>
      <c r="AD250" s="658">
        <v>0</v>
      </c>
      <c r="AE250" s="658">
        <v>0</v>
      </c>
      <c r="AF250" s="658">
        <v>0</v>
      </c>
      <c r="AG250" s="658">
        <v>0</v>
      </c>
      <c r="AH250" s="658">
        <v>0</v>
      </c>
      <c r="AI250" s="658">
        <v>0</v>
      </c>
      <c r="AJ250" s="658">
        <v>0</v>
      </c>
      <c r="AK250" s="661">
        <v>0</v>
      </c>
      <c r="AL250" s="661">
        <v>0</v>
      </c>
      <c r="AM250" s="662">
        <v>0</v>
      </c>
      <c r="AN250" s="663">
        <v>263.43</v>
      </c>
      <c r="AO250" s="658">
        <v>0</v>
      </c>
      <c r="AP250" s="658">
        <v>0</v>
      </c>
      <c r="AQ250" s="658">
        <v>0</v>
      </c>
      <c r="AR250" s="658">
        <v>0</v>
      </c>
      <c r="AS250" s="658">
        <v>0</v>
      </c>
      <c r="AT250" s="659">
        <v>263.43</v>
      </c>
      <c r="AU250" s="658">
        <v>0</v>
      </c>
      <c r="AV250" s="658">
        <v>0</v>
      </c>
      <c r="AW250" s="658">
        <v>263.43</v>
      </c>
      <c r="AX250" s="658">
        <v>263.43</v>
      </c>
      <c r="AY250" s="660">
        <v>0</v>
      </c>
      <c r="AZ250" s="644" t="s">
        <v>803</v>
      </c>
      <c r="BA250" s="664">
        <v>0</v>
      </c>
      <c r="BB250" s="665">
        <v>0</v>
      </c>
      <c r="BC250" s="665">
        <v>0</v>
      </c>
      <c r="BD250" s="665">
        <v>0</v>
      </c>
      <c r="BE250" s="665">
        <v>0</v>
      </c>
      <c r="BF250" s="665">
        <v>0</v>
      </c>
      <c r="BG250" s="665">
        <v>0</v>
      </c>
      <c r="BH250" s="665">
        <v>0</v>
      </c>
      <c r="BI250" s="665">
        <v>0</v>
      </c>
      <c r="BJ250" s="665">
        <v>0</v>
      </c>
      <c r="BK250" s="665">
        <v>0</v>
      </c>
      <c r="BL250" s="665">
        <v>0</v>
      </c>
      <c r="BM250" s="665">
        <v>0</v>
      </c>
      <c r="BN250" s="665">
        <v>0</v>
      </c>
      <c r="BO250" s="665">
        <v>0</v>
      </c>
      <c r="BP250" s="665">
        <v>0</v>
      </c>
      <c r="BQ250" s="665">
        <v>0</v>
      </c>
      <c r="BR250" s="665">
        <v>0</v>
      </c>
      <c r="BS250" s="666">
        <v>0</v>
      </c>
      <c r="BT250" s="667">
        <v>0</v>
      </c>
      <c r="BU250" s="649">
        <f t="shared" si="5"/>
        <v>0</v>
      </c>
    </row>
    <row r="251" spans="2:73" x14ac:dyDescent="0.2">
      <c r="B251" s="629">
        <v>241</v>
      </c>
      <c r="C251" s="630" t="s">
        <v>1959</v>
      </c>
      <c r="D251" s="630" t="s">
        <v>1625</v>
      </c>
      <c r="E251" s="630" t="s">
        <v>1957</v>
      </c>
      <c r="F251" s="651">
        <v>163612</v>
      </c>
      <c r="G251" s="652">
        <v>43563</v>
      </c>
      <c r="H251" s="652" t="s">
        <v>535</v>
      </c>
      <c r="I251" s="652" t="s">
        <v>535</v>
      </c>
      <c r="J251" s="653">
        <v>5</v>
      </c>
      <c r="K251" s="654" t="b">
        <v>1</v>
      </c>
      <c r="L251" s="655" t="s">
        <v>535</v>
      </c>
      <c r="M251" s="656" t="s">
        <v>1960</v>
      </c>
      <c r="N251" s="657">
        <v>978</v>
      </c>
      <c r="O251" s="658">
        <v>978</v>
      </c>
      <c r="P251" s="658">
        <v>0</v>
      </c>
      <c r="Q251" s="658">
        <v>0</v>
      </c>
      <c r="R251" s="658">
        <v>0</v>
      </c>
      <c r="S251" s="658">
        <v>0</v>
      </c>
      <c r="T251" s="659">
        <v>0</v>
      </c>
      <c r="U251" s="658">
        <v>0</v>
      </c>
      <c r="V251" s="658">
        <v>0</v>
      </c>
      <c r="W251" s="658">
        <v>0</v>
      </c>
      <c r="X251" s="658">
        <v>0</v>
      </c>
      <c r="Y251" s="660">
        <v>0</v>
      </c>
      <c r="Z251" s="657">
        <v>0</v>
      </c>
      <c r="AA251" s="658">
        <v>0</v>
      </c>
      <c r="AB251" s="658">
        <v>0</v>
      </c>
      <c r="AC251" s="658">
        <v>0</v>
      </c>
      <c r="AD251" s="658">
        <v>0</v>
      </c>
      <c r="AE251" s="658">
        <v>0</v>
      </c>
      <c r="AF251" s="658">
        <v>0</v>
      </c>
      <c r="AG251" s="658">
        <v>0</v>
      </c>
      <c r="AH251" s="658">
        <v>0</v>
      </c>
      <c r="AI251" s="658">
        <v>0</v>
      </c>
      <c r="AJ251" s="658">
        <v>0</v>
      </c>
      <c r="AK251" s="661">
        <v>0</v>
      </c>
      <c r="AL251" s="661">
        <v>0</v>
      </c>
      <c r="AM251" s="662">
        <v>0</v>
      </c>
      <c r="AN251" s="663">
        <v>978</v>
      </c>
      <c r="AO251" s="658">
        <v>978</v>
      </c>
      <c r="AP251" s="658">
        <v>0</v>
      </c>
      <c r="AQ251" s="658">
        <v>0</v>
      </c>
      <c r="AR251" s="658">
        <v>0</v>
      </c>
      <c r="AS251" s="658">
        <v>0</v>
      </c>
      <c r="AT251" s="659">
        <v>0</v>
      </c>
      <c r="AU251" s="658">
        <v>0</v>
      </c>
      <c r="AV251" s="658">
        <v>0</v>
      </c>
      <c r="AW251" s="658">
        <v>0</v>
      </c>
      <c r="AX251" s="658">
        <v>0</v>
      </c>
      <c r="AY251" s="660">
        <v>0</v>
      </c>
      <c r="AZ251" s="644" t="s">
        <v>1625</v>
      </c>
      <c r="BA251" s="664">
        <v>0</v>
      </c>
      <c r="BB251" s="665">
        <v>0</v>
      </c>
      <c r="BC251" s="665">
        <v>0</v>
      </c>
      <c r="BD251" s="665">
        <v>0</v>
      </c>
      <c r="BE251" s="665">
        <v>0</v>
      </c>
      <c r="BF251" s="665">
        <v>0</v>
      </c>
      <c r="BG251" s="665">
        <v>0</v>
      </c>
      <c r="BH251" s="665">
        <v>0</v>
      </c>
      <c r="BI251" s="665">
        <v>0</v>
      </c>
      <c r="BJ251" s="665">
        <v>0</v>
      </c>
      <c r="BK251" s="665">
        <v>0</v>
      </c>
      <c r="BL251" s="665">
        <v>0</v>
      </c>
      <c r="BM251" s="665">
        <v>0</v>
      </c>
      <c r="BN251" s="665">
        <v>0</v>
      </c>
      <c r="BO251" s="665">
        <v>0</v>
      </c>
      <c r="BP251" s="665">
        <v>0</v>
      </c>
      <c r="BQ251" s="665">
        <v>0</v>
      </c>
      <c r="BR251" s="665">
        <v>0</v>
      </c>
      <c r="BS251" s="666">
        <v>0</v>
      </c>
      <c r="BT251" s="667">
        <v>0</v>
      </c>
      <c r="BU251" s="649">
        <f t="shared" si="5"/>
        <v>0</v>
      </c>
    </row>
    <row r="252" spans="2:73" x14ac:dyDescent="0.2">
      <c r="B252" s="650">
        <v>242</v>
      </c>
      <c r="C252" s="630" t="s">
        <v>1961</v>
      </c>
      <c r="D252" s="630" t="s">
        <v>1625</v>
      </c>
      <c r="E252" s="630" t="s">
        <v>1957</v>
      </c>
      <c r="F252" s="651">
        <v>163614</v>
      </c>
      <c r="G252" s="652">
        <v>43587</v>
      </c>
      <c r="H252" s="652" t="s">
        <v>535</v>
      </c>
      <c r="I252" s="652" t="s">
        <v>535</v>
      </c>
      <c r="J252" s="653">
        <v>4</v>
      </c>
      <c r="K252" s="654" t="b">
        <v>1</v>
      </c>
      <c r="L252" s="655" t="s">
        <v>535</v>
      </c>
      <c r="M252" s="656" t="s">
        <v>1960</v>
      </c>
      <c r="N252" s="657">
        <v>633.05999999999995</v>
      </c>
      <c r="O252" s="658">
        <v>633.05999999999995</v>
      </c>
      <c r="P252" s="658">
        <v>0</v>
      </c>
      <c r="Q252" s="658">
        <v>0</v>
      </c>
      <c r="R252" s="658">
        <v>0</v>
      </c>
      <c r="S252" s="658">
        <v>0</v>
      </c>
      <c r="T252" s="659">
        <v>0</v>
      </c>
      <c r="U252" s="658">
        <v>0</v>
      </c>
      <c r="V252" s="658">
        <v>0</v>
      </c>
      <c r="W252" s="658">
        <v>0</v>
      </c>
      <c r="X252" s="658">
        <v>0</v>
      </c>
      <c r="Y252" s="660">
        <v>0</v>
      </c>
      <c r="Z252" s="657">
        <v>-633.05999999999995</v>
      </c>
      <c r="AA252" s="658">
        <v>-633.05999999999995</v>
      </c>
      <c r="AB252" s="658">
        <v>0</v>
      </c>
      <c r="AC252" s="658">
        <v>0</v>
      </c>
      <c r="AD252" s="658">
        <v>0</v>
      </c>
      <c r="AE252" s="658">
        <v>0</v>
      </c>
      <c r="AF252" s="658">
        <v>0</v>
      </c>
      <c r="AG252" s="658">
        <v>0</v>
      </c>
      <c r="AH252" s="658">
        <v>0</v>
      </c>
      <c r="AI252" s="658">
        <v>0</v>
      </c>
      <c r="AJ252" s="658">
        <v>0</v>
      </c>
      <c r="AK252" s="661">
        <v>0</v>
      </c>
      <c r="AL252" s="661">
        <v>0</v>
      </c>
      <c r="AM252" s="662">
        <v>0</v>
      </c>
      <c r="AN252" s="663">
        <v>0</v>
      </c>
      <c r="AO252" s="658">
        <v>0</v>
      </c>
      <c r="AP252" s="658">
        <v>0</v>
      </c>
      <c r="AQ252" s="658">
        <v>0</v>
      </c>
      <c r="AR252" s="658">
        <v>0</v>
      </c>
      <c r="AS252" s="658">
        <v>0</v>
      </c>
      <c r="AT252" s="659">
        <v>0</v>
      </c>
      <c r="AU252" s="658">
        <v>0</v>
      </c>
      <c r="AV252" s="658">
        <v>0</v>
      </c>
      <c r="AW252" s="658">
        <v>0</v>
      </c>
      <c r="AX252" s="658">
        <v>0</v>
      </c>
      <c r="AY252" s="660">
        <v>0</v>
      </c>
      <c r="AZ252" s="644" t="s">
        <v>1625</v>
      </c>
      <c r="BA252" s="664">
        <v>0</v>
      </c>
      <c r="BB252" s="665">
        <v>0</v>
      </c>
      <c r="BC252" s="665">
        <v>0</v>
      </c>
      <c r="BD252" s="665">
        <v>0</v>
      </c>
      <c r="BE252" s="665">
        <v>0</v>
      </c>
      <c r="BF252" s="665">
        <v>0</v>
      </c>
      <c r="BG252" s="665">
        <v>0</v>
      </c>
      <c r="BH252" s="665">
        <v>0</v>
      </c>
      <c r="BI252" s="665">
        <v>0</v>
      </c>
      <c r="BJ252" s="665">
        <v>0</v>
      </c>
      <c r="BK252" s="665">
        <v>0</v>
      </c>
      <c r="BL252" s="665">
        <v>0</v>
      </c>
      <c r="BM252" s="665">
        <v>0</v>
      </c>
      <c r="BN252" s="665">
        <v>0</v>
      </c>
      <c r="BO252" s="665">
        <v>0</v>
      </c>
      <c r="BP252" s="665">
        <v>0</v>
      </c>
      <c r="BQ252" s="665">
        <v>0</v>
      </c>
      <c r="BR252" s="665">
        <v>0</v>
      </c>
      <c r="BS252" s="666">
        <v>0</v>
      </c>
      <c r="BT252" s="667">
        <v>0</v>
      </c>
      <c r="BU252" s="649">
        <f t="shared" si="5"/>
        <v>0</v>
      </c>
    </row>
    <row r="253" spans="2:73" x14ac:dyDescent="0.2">
      <c r="B253" s="629">
        <v>243</v>
      </c>
      <c r="C253" s="630" t="s">
        <v>1961</v>
      </c>
      <c r="D253" s="630" t="s">
        <v>1625</v>
      </c>
      <c r="E253" s="630" t="s">
        <v>1957</v>
      </c>
      <c r="F253" s="651">
        <v>163615</v>
      </c>
      <c r="G253" s="652">
        <v>43587</v>
      </c>
      <c r="H253" s="652" t="s">
        <v>535</v>
      </c>
      <c r="I253" s="652" t="s">
        <v>535</v>
      </c>
      <c r="J253" s="653">
        <v>4</v>
      </c>
      <c r="K253" s="654" t="b">
        <v>1</v>
      </c>
      <c r="L253" s="655" t="s">
        <v>535</v>
      </c>
      <c r="M253" s="656" t="s">
        <v>1960</v>
      </c>
      <c r="N253" s="657">
        <v>633.05999999999995</v>
      </c>
      <c r="O253" s="658">
        <v>633.05999999999995</v>
      </c>
      <c r="P253" s="658">
        <v>0</v>
      </c>
      <c r="Q253" s="658">
        <v>0</v>
      </c>
      <c r="R253" s="658">
        <v>0</v>
      </c>
      <c r="S253" s="658">
        <v>0</v>
      </c>
      <c r="T253" s="659">
        <v>0</v>
      </c>
      <c r="U253" s="658">
        <v>0</v>
      </c>
      <c r="V253" s="658">
        <v>0</v>
      </c>
      <c r="W253" s="658">
        <v>0</v>
      </c>
      <c r="X253" s="658">
        <v>0</v>
      </c>
      <c r="Y253" s="660">
        <v>0</v>
      </c>
      <c r="Z253" s="657">
        <v>-633.05999999999995</v>
      </c>
      <c r="AA253" s="658">
        <v>-633.05999999999995</v>
      </c>
      <c r="AB253" s="658">
        <v>0</v>
      </c>
      <c r="AC253" s="658">
        <v>0</v>
      </c>
      <c r="AD253" s="658">
        <v>0</v>
      </c>
      <c r="AE253" s="658">
        <v>0</v>
      </c>
      <c r="AF253" s="658">
        <v>0</v>
      </c>
      <c r="AG253" s="658">
        <v>0</v>
      </c>
      <c r="AH253" s="658">
        <v>0</v>
      </c>
      <c r="AI253" s="658">
        <v>0</v>
      </c>
      <c r="AJ253" s="658">
        <v>0</v>
      </c>
      <c r="AK253" s="661">
        <v>0</v>
      </c>
      <c r="AL253" s="661">
        <v>0</v>
      </c>
      <c r="AM253" s="662">
        <v>0</v>
      </c>
      <c r="AN253" s="663">
        <v>0</v>
      </c>
      <c r="AO253" s="658">
        <v>0</v>
      </c>
      <c r="AP253" s="658">
        <v>0</v>
      </c>
      <c r="AQ253" s="658">
        <v>0</v>
      </c>
      <c r="AR253" s="658">
        <v>0</v>
      </c>
      <c r="AS253" s="658">
        <v>0</v>
      </c>
      <c r="AT253" s="659">
        <v>0</v>
      </c>
      <c r="AU253" s="658">
        <v>0</v>
      </c>
      <c r="AV253" s="658">
        <v>0</v>
      </c>
      <c r="AW253" s="658">
        <v>0</v>
      </c>
      <c r="AX253" s="658">
        <v>0</v>
      </c>
      <c r="AY253" s="660">
        <v>0</v>
      </c>
      <c r="AZ253" s="644" t="s">
        <v>1625</v>
      </c>
      <c r="BA253" s="664">
        <v>0</v>
      </c>
      <c r="BB253" s="665">
        <v>0</v>
      </c>
      <c r="BC253" s="665">
        <v>0</v>
      </c>
      <c r="BD253" s="665">
        <v>0</v>
      </c>
      <c r="BE253" s="665">
        <v>0</v>
      </c>
      <c r="BF253" s="665">
        <v>0</v>
      </c>
      <c r="BG253" s="665">
        <v>0</v>
      </c>
      <c r="BH253" s="665">
        <v>0</v>
      </c>
      <c r="BI253" s="665">
        <v>0</v>
      </c>
      <c r="BJ253" s="665">
        <v>0</v>
      </c>
      <c r="BK253" s="665">
        <v>0</v>
      </c>
      <c r="BL253" s="665">
        <v>0</v>
      </c>
      <c r="BM253" s="665">
        <v>0</v>
      </c>
      <c r="BN253" s="665">
        <v>0</v>
      </c>
      <c r="BO253" s="665">
        <v>0</v>
      </c>
      <c r="BP253" s="665">
        <v>0</v>
      </c>
      <c r="BQ253" s="665">
        <v>0</v>
      </c>
      <c r="BR253" s="665">
        <v>0</v>
      </c>
      <c r="BS253" s="666">
        <v>0</v>
      </c>
      <c r="BT253" s="667">
        <v>0</v>
      </c>
      <c r="BU253" s="649">
        <f t="shared" si="5"/>
        <v>0</v>
      </c>
    </row>
    <row r="254" spans="2:73" x14ac:dyDescent="0.2">
      <c r="B254" s="650">
        <v>244</v>
      </c>
      <c r="C254" s="630" t="s">
        <v>1962</v>
      </c>
      <c r="D254" s="630" t="s">
        <v>788</v>
      </c>
      <c r="E254" s="630" t="s">
        <v>1790</v>
      </c>
      <c r="F254" s="651">
        <v>163616</v>
      </c>
      <c r="G254" s="652">
        <v>43594</v>
      </c>
      <c r="H254" s="652" t="s">
        <v>535</v>
      </c>
      <c r="I254" s="652" t="s">
        <v>535</v>
      </c>
      <c r="J254" s="653">
        <v>16</v>
      </c>
      <c r="K254" s="654" t="s">
        <v>535</v>
      </c>
      <c r="L254" s="655" t="s">
        <v>535</v>
      </c>
      <c r="M254" s="656" t="s">
        <v>1794</v>
      </c>
      <c r="N254" s="657">
        <v>1335.96</v>
      </c>
      <c r="O254" s="658">
        <v>1335.96</v>
      </c>
      <c r="P254" s="658">
        <v>0</v>
      </c>
      <c r="Q254" s="658">
        <v>0</v>
      </c>
      <c r="R254" s="658">
        <v>0</v>
      </c>
      <c r="S254" s="658">
        <v>0</v>
      </c>
      <c r="T254" s="659">
        <v>0</v>
      </c>
      <c r="U254" s="658">
        <v>0</v>
      </c>
      <c r="V254" s="658">
        <v>0</v>
      </c>
      <c r="W254" s="658">
        <v>0</v>
      </c>
      <c r="X254" s="658">
        <v>0</v>
      </c>
      <c r="Y254" s="660">
        <v>0</v>
      </c>
      <c r="Z254" s="657">
        <v>0</v>
      </c>
      <c r="AA254" s="658">
        <v>0</v>
      </c>
      <c r="AB254" s="658">
        <v>0</v>
      </c>
      <c r="AC254" s="658">
        <v>0</v>
      </c>
      <c r="AD254" s="658">
        <v>0</v>
      </c>
      <c r="AE254" s="658">
        <v>0</v>
      </c>
      <c r="AF254" s="658">
        <v>0</v>
      </c>
      <c r="AG254" s="658">
        <v>0</v>
      </c>
      <c r="AH254" s="658">
        <v>0</v>
      </c>
      <c r="AI254" s="658">
        <v>0</v>
      </c>
      <c r="AJ254" s="658">
        <v>83.497500000000002</v>
      </c>
      <c r="AK254" s="661">
        <v>0</v>
      </c>
      <c r="AL254" s="661">
        <v>0</v>
      </c>
      <c r="AM254" s="662">
        <v>0</v>
      </c>
      <c r="AN254" s="663">
        <v>1335.96</v>
      </c>
      <c r="AO254" s="658">
        <v>1335.96</v>
      </c>
      <c r="AP254" s="658">
        <v>0</v>
      </c>
      <c r="AQ254" s="658">
        <v>0</v>
      </c>
      <c r="AR254" s="658">
        <v>0</v>
      </c>
      <c r="AS254" s="658">
        <v>0</v>
      </c>
      <c r="AT254" s="659">
        <v>0</v>
      </c>
      <c r="AU254" s="658">
        <v>0</v>
      </c>
      <c r="AV254" s="658">
        <v>0</v>
      </c>
      <c r="AW254" s="658">
        <v>0</v>
      </c>
      <c r="AX254" s="658">
        <v>0</v>
      </c>
      <c r="AY254" s="660">
        <v>0</v>
      </c>
      <c r="AZ254" s="644" t="s">
        <v>788</v>
      </c>
      <c r="BA254" s="664">
        <v>0</v>
      </c>
      <c r="BB254" s="665">
        <v>0</v>
      </c>
      <c r="BC254" s="665">
        <v>0</v>
      </c>
      <c r="BD254" s="665">
        <v>0</v>
      </c>
      <c r="BE254" s="665">
        <v>0</v>
      </c>
      <c r="BF254" s="665">
        <v>0</v>
      </c>
      <c r="BG254" s="665">
        <v>0</v>
      </c>
      <c r="BH254" s="665">
        <v>0</v>
      </c>
      <c r="BI254" s="665">
        <v>0</v>
      </c>
      <c r="BJ254" s="665">
        <v>0</v>
      </c>
      <c r="BK254" s="665">
        <v>0</v>
      </c>
      <c r="BL254" s="665">
        <v>0</v>
      </c>
      <c r="BM254" s="665">
        <v>0</v>
      </c>
      <c r="BN254" s="665">
        <v>0</v>
      </c>
      <c r="BO254" s="665">
        <v>0</v>
      </c>
      <c r="BP254" s="665">
        <v>0</v>
      </c>
      <c r="BQ254" s="665">
        <v>0</v>
      </c>
      <c r="BR254" s="665">
        <v>0</v>
      </c>
      <c r="BS254" s="666">
        <v>0</v>
      </c>
      <c r="BT254" s="667">
        <v>0</v>
      </c>
      <c r="BU254" s="649">
        <f t="shared" si="5"/>
        <v>0</v>
      </c>
    </row>
    <row r="255" spans="2:73" x14ac:dyDescent="0.2">
      <c r="B255" s="629">
        <v>245</v>
      </c>
      <c r="C255" s="630" t="s">
        <v>1962</v>
      </c>
      <c r="D255" s="630" t="s">
        <v>788</v>
      </c>
      <c r="E255" s="630" t="s">
        <v>1790</v>
      </c>
      <c r="F255" s="651">
        <v>163617</v>
      </c>
      <c r="G255" s="652">
        <v>43594</v>
      </c>
      <c r="H255" s="652" t="s">
        <v>535</v>
      </c>
      <c r="I255" s="652" t="s">
        <v>535</v>
      </c>
      <c r="J255" s="653">
        <v>16</v>
      </c>
      <c r="K255" s="654" t="s">
        <v>535</v>
      </c>
      <c r="L255" s="655" t="s">
        <v>535</v>
      </c>
      <c r="M255" s="656" t="s">
        <v>1794</v>
      </c>
      <c r="N255" s="657">
        <v>1335.96</v>
      </c>
      <c r="O255" s="658">
        <v>1335.96</v>
      </c>
      <c r="P255" s="658">
        <v>0</v>
      </c>
      <c r="Q255" s="658">
        <v>0</v>
      </c>
      <c r="R255" s="658">
        <v>0</v>
      </c>
      <c r="S255" s="658">
        <v>0</v>
      </c>
      <c r="T255" s="659">
        <v>0</v>
      </c>
      <c r="U255" s="658">
        <v>0</v>
      </c>
      <c r="V255" s="658">
        <v>0</v>
      </c>
      <c r="W255" s="658">
        <v>0</v>
      </c>
      <c r="X255" s="658">
        <v>0</v>
      </c>
      <c r="Y255" s="660">
        <v>0</v>
      </c>
      <c r="Z255" s="657">
        <v>0</v>
      </c>
      <c r="AA255" s="658">
        <v>0</v>
      </c>
      <c r="AB255" s="658">
        <v>0</v>
      </c>
      <c r="AC255" s="658">
        <v>0</v>
      </c>
      <c r="AD255" s="658">
        <v>0</v>
      </c>
      <c r="AE255" s="658">
        <v>0</v>
      </c>
      <c r="AF255" s="658">
        <v>0</v>
      </c>
      <c r="AG255" s="658">
        <v>0</v>
      </c>
      <c r="AH255" s="658">
        <v>0</v>
      </c>
      <c r="AI255" s="658">
        <v>0</v>
      </c>
      <c r="AJ255" s="658">
        <v>83.497500000000002</v>
      </c>
      <c r="AK255" s="661">
        <v>0</v>
      </c>
      <c r="AL255" s="661">
        <v>0</v>
      </c>
      <c r="AM255" s="662">
        <v>0</v>
      </c>
      <c r="AN255" s="663">
        <v>1335.96</v>
      </c>
      <c r="AO255" s="658">
        <v>1335.96</v>
      </c>
      <c r="AP255" s="658">
        <v>0</v>
      </c>
      <c r="AQ255" s="658">
        <v>0</v>
      </c>
      <c r="AR255" s="658">
        <v>0</v>
      </c>
      <c r="AS255" s="658">
        <v>0</v>
      </c>
      <c r="AT255" s="659">
        <v>0</v>
      </c>
      <c r="AU255" s="658">
        <v>0</v>
      </c>
      <c r="AV255" s="658">
        <v>0</v>
      </c>
      <c r="AW255" s="658">
        <v>0</v>
      </c>
      <c r="AX255" s="658">
        <v>0</v>
      </c>
      <c r="AY255" s="660">
        <v>0</v>
      </c>
      <c r="AZ255" s="644" t="s">
        <v>788</v>
      </c>
      <c r="BA255" s="664">
        <v>0</v>
      </c>
      <c r="BB255" s="665">
        <v>0</v>
      </c>
      <c r="BC255" s="665">
        <v>0</v>
      </c>
      <c r="BD255" s="665">
        <v>0</v>
      </c>
      <c r="BE255" s="665">
        <v>0</v>
      </c>
      <c r="BF255" s="665">
        <v>0</v>
      </c>
      <c r="BG255" s="665">
        <v>0</v>
      </c>
      <c r="BH255" s="665">
        <v>0</v>
      </c>
      <c r="BI255" s="665">
        <v>0</v>
      </c>
      <c r="BJ255" s="665">
        <v>0</v>
      </c>
      <c r="BK255" s="665">
        <v>0</v>
      </c>
      <c r="BL255" s="665">
        <v>0</v>
      </c>
      <c r="BM255" s="665">
        <v>0</v>
      </c>
      <c r="BN255" s="665">
        <v>0</v>
      </c>
      <c r="BO255" s="665">
        <v>0</v>
      </c>
      <c r="BP255" s="665">
        <v>0</v>
      </c>
      <c r="BQ255" s="665">
        <v>0</v>
      </c>
      <c r="BR255" s="665">
        <v>0</v>
      </c>
      <c r="BS255" s="666">
        <v>0</v>
      </c>
      <c r="BT255" s="667">
        <v>0</v>
      </c>
      <c r="BU255" s="649">
        <f t="shared" si="5"/>
        <v>0</v>
      </c>
    </row>
    <row r="256" spans="2:73" x14ac:dyDescent="0.2">
      <c r="B256" s="650">
        <v>246</v>
      </c>
      <c r="C256" s="630" t="s">
        <v>1963</v>
      </c>
      <c r="D256" s="630" t="s">
        <v>788</v>
      </c>
      <c r="E256" s="630" t="s">
        <v>1790</v>
      </c>
      <c r="F256" s="651">
        <v>163618</v>
      </c>
      <c r="G256" s="652">
        <v>43594</v>
      </c>
      <c r="H256" s="652" t="s">
        <v>535</v>
      </c>
      <c r="I256" s="652" t="s">
        <v>535</v>
      </c>
      <c r="J256" s="653">
        <v>16</v>
      </c>
      <c r="K256" s="654" t="s">
        <v>535</v>
      </c>
      <c r="L256" s="655" t="s">
        <v>535</v>
      </c>
      <c r="M256" s="656">
        <v>0</v>
      </c>
      <c r="N256" s="657">
        <v>1416.3</v>
      </c>
      <c r="O256" s="658">
        <v>1416.3</v>
      </c>
      <c r="P256" s="658">
        <v>0</v>
      </c>
      <c r="Q256" s="658">
        <v>0</v>
      </c>
      <c r="R256" s="658">
        <v>0</v>
      </c>
      <c r="S256" s="658">
        <v>0</v>
      </c>
      <c r="T256" s="659">
        <v>0</v>
      </c>
      <c r="U256" s="658">
        <v>0</v>
      </c>
      <c r="V256" s="658">
        <v>0</v>
      </c>
      <c r="W256" s="658">
        <v>0</v>
      </c>
      <c r="X256" s="658">
        <v>0</v>
      </c>
      <c r="Y256" s="660">
        <v>0</v>
      </c>
      <c r="Z256" s="657">
        <v>0</v>
      </c>
      <c r="AA256" s="658">
        <v>0</v>
      </c>
      <c r="AB256" s="658">
        <v>0</v>
      </c>
      <c r="AC256" s="658">
        <v>0</v>
      </c>
      <c r="AD256" s="658">
        <v>0</v>
      </c>
      <c r="AE256" s="658">
        <v>0</v>
      </c>
      <c r="AF256" s="658">
        <v>0</v>
      </c>
      <c r="AG256" s="658">
        <v>0</v>
      </c>
      <c r="AH256" s="658">
        <v>0</v>
      </c>
      <c r="AI256" s="658">
        <v>0</v>
      </c>
      <c r="AJ256" s="658">
        <v>88.518750000000026</v>
      </c>
      <c r="AK256" s="661">
        <v>0</v>
      </c>
      <c r="AL256" s="661">
        <v>0</v>
      </c>
      <c r="AM256" s="662">
        <v>0</v>
      </c>
      <c r="AN256" s="663">
        <v>1416.3</v>
      </c>
      <c r="AO256" s="658">
        <v>1416.3</v>
      </c>
      <c r="AP256" s="658">
        <v>0</v>
      </c>
      <c r="AQ256" s="658">
        <v>0</v>
      </c>
      <c r="AR256" s="658">
        <v>0</v>
      </c>
      <c r="AS256" s="658">
        <v>0</v>
      </c>
      <c r="AT256" s="659">
        <v>0</v>
      </c>
      <c r="AU256" s="658">
        <v>0</v>
      </c>
      <c r="AV256" s="658">
        <v>0</v>
      </c>
      <c r="AW256" s="658">
        <v>0</v>
      </c>
      <c r="AX256" s="658">
        <v>0</v>
      </c>
      <c r="AY256" s="660">
        <v>0</v>
      </c>
      <c r="AZ256" s="644" t="s">
        <v>788</v>
      </c>
      <c r="BA256" s="664">
        <v>0</v>
      </c>
      <c r="BB256" s="665">
        <v>0</v>
      </c>
      <c r="BC256" s="665">
        <v>0</v>
      </c>
      <c r="BD256" s="665">
        <v>0</v>
      </c>
      <c r="BE256" s="665">
        <v>0</v>
      </c>
      <c r="BF256" s="665">
        <v>0</v>
      </c>
      <c r="BG256" s="665">
        <v>0</v>
      </c>
      <c r="BH256" s="665">
        <v>0</v>
      </c>
      <c r="BI256" s="665">
        <v>0</v>
      </c>
      <c r="BJ256" s="665">
        <v>0</v>
      </c>
      <c r="BK256" s="665">
        <v>0</v>
      </c>
      <c r="BL256" s="665">
        <v>0</v>
      </c>
      <c r="BM256" s="665">
        <v>0</v>
      </c>
      <c r="BN256" s="665">
        <v>0</v>
      </c>
      <c r="BO256" s="665">
        <v>0</v>
      </c>
      <c r="BP256" s="665">
        <v>0</v>
      </c>
      <c r="BQ256" s="665">
        <v>0</v>
      </c>
      <c r="BR256" s="665">
        <v>0</v>
      </c>
      <c r="BS256" s="666">
        <v>0</v>
      </c>
      <c r="BT256" s="667">
        <v>0</v>
      </c>
      <c r="BU256" s="649">
        <f t="shared" si="5"/>
        <v>0</v>
      </c>
    </row>
    <row r="257" spans="2:73" x14ac:dyDescent="0.2">
      <c r="B257" s="629">
        <v>247</v>
      </c>
      <c r="C257" s="630" t="s">
        <v>1964</v>
      </c>
      <c r="D257" s="630" t="s">
        <v>803</v>
      </c>
      <c r="E257" s="630" t="s">
        <v>1957</v>
      </c>
      <c r="F257" s="651">
        <v>163619</v>
      </c>
      <c r="G257" s="652">
        <v>43605</v>
      </c>
      <c r="H257" s="652" t="s">
        <v>535</v>
      </c>
      <c r="I257" s="652" t="s">
        <v>535</v>
      </c>
      <c r="J257" s="653">
        <v>5</v>
      </c>
      <c r="K257" s="654" t="s">
        <v>535</v>
      </c>
      <c r="L257" s="655" t="s">
        <v>535</v>
      </c>
      <c r="M257" s="656" t="s">
        <v>1958</v>
      </c>
      <c r="N257" s="657">
        <v>1000</v>
      </c>
      <c r="O257" s="658">
        <v>1000</v>
      </c>
      <c r="P257" s="658">
        <v>0</v>
      </c>
      <c r="Q257" s="658">
        <v>0</v>
      </c>
      <c r="R257" s="658">
        <v>0</v>
      </c>
      <c r="S257" s="658">
        <v>0</v>
      </c>
      <c r="T257" s="659">
        <v>0</v>
      </c>
      <c r="U257" s="658">
        <v>0</v>
      </c>
      <c r="V257" s="658">
        <v>0</v>
      </c>
      <c r="W257" s="658">
        <v>0</v>
      </c>
      <c r="X257" s="658">
        <v>0</v>
      </c>
      <c r="Y257" s="660">
        <v>0</v>
      </c>
      <c r="Z257" s="657">
        <v>0</v>
      </c>
      <c r="AA257" s="658">
        <v>0</v>
      </c>
      <c r="AB257" s="658">
        <v>0</v>
      </c>
      <c r="AC257" s="658">
        <v>0</v>
      </c>
      <c r="AD257" s="658">
        <v>0</v>
      </c>
      <c r="AE257" s="658">
        <v>0</v>
      </c>
      <c r="AF257" s="658">
        <v>0</v>
      </c>
      <c r="AG257" s="658">
        <v>0</v>
      </c>
      <c r="AH257" s="658">
        <v>0</v>
      </c>
      <c r="AI257" s="658">
        <v>0</v>
      </c>
      <c r="AJ257" s="658">
        <v>0</v>
      </c>
      <c r="AK257" s="661">
        <v>0</v>
      </c>
      <c r="AL257" s="661">
        <v>0</v>
      </c>
      <c r="AM257" s="662">
        <v>0</v>
      </c>
      <c r="AN257" s="663">
        <v>1000</v>
      </c>
      <c r="AO257" s="658">
        <v>1000</v>
      </c>
      <c r="AP257" s="658">
        <v>0</v>
      </c>
      <c r="AQ257" s="658">
        <v>0</v>
      </c>
      <c r="AR257" s="658">
        <v>0</v>
      </c>
      <c r="AS257" s="658">
        <v>0</v>
      </c>
      <c r="AT257" s="659">
        <v>0</v>
      </c>
      <c r="AU257" s="658">
        <v>0</v>
      </c>
      <c r="AV257" s="658">
        <v>0</v>
      </c>
      <c r="AW257" s="658">
        <v>0</v>
      </c>
      <c r="AX257" s="658">
        <v>0</v>
      </c>
      <c r="AY257" s="660">
        <v>0</v>
      </c>
      <c r="AZ257" s="644" t="s">
        <v>803</v>
      </c>
      <c r="BA257" s="664">
        <v>0</v>
      </c>
      <c r="BB257" s="665">
        <v>0</v>
      </c>
      <c r="BC257" s="665">
        <v>0</v>
      </c>
      <c r="BD257" s="665">
        <v>0</v>
      </c>
      <c r="BE257" s="665">
        <v>0</v>
      </c>
      <c r="BF257" s="665">
        <v>0</v>
      </c>
      <c r="BG257" s="665">
        <v>0</v>
      </c>
      <c r="BH257" s="665">
        <v>0</v>
      </c>
      <c r="BI257" s="665">
        <v>0</v>
      </c>
      <c r="BJ257" s="665">
        <v>0</v>
      </c>
      <c r="BK257" s="665">
        <v>0</v>
      </c>
      <c r="BL257" s="665">
        <v>0</v>
      </c>
      <c r="BM257" s="665">
        <v>0</v>
      </c>
      <c r="BN257" s="665">
        <v>0</v>
      </c>
      <c r="BO257" s="665">
        <v>0</v>
      </c>
      <c r="BP257" s="665">
        <v>0</v>
      </c>
      <c r="BQ257" s="665">
        <v>0</v>
      </c>
      <c r="BR257" s="665">
        <v>0</v>
      </c>
      <c r="BS257" s="666">
        <v>0</v>
      </c>
      <c r="BT257" s="667">
        <v>0</v>
      </c>
      <c r="BU257" s="649">
        <f t="shared" si="5"/>
        <v>0</v>
      </c>
    </row>
    <row r="258" spans="2:73" x14ac:dyDescent="0.2">
      <c r="B258" s="650">
        <v>248</v>
      </c>
      <c r="C258" s="630" t="s">
        <v>1965</v>
      </c>
      <c r="D258" s="630" t="s">
        <v>803</v>
      </c>
      <c r="E258" s="630" t="s">
        <v>1957</v>
      </c>
      <c r="F258" s="651">
        <v>163620</v>
      </c>
      <c r="G258" s="652">
        <v>43609</v>
      </c>
      <c r="H258" s="652" t="s">
        <v>535</v>
      </c>
      <c r="I258" s="652" t="s">
        <v>535</v>
      </c>
      <c r="J258" s="653">
        <v>4</v>
      </c>
      <c r="K258" s="654" t="s">
        <v>535</v>
      </c>
      <c r="L258" s="655" t="s">
        <v>535</v>
      </c>
      <c r="M258" s="656" t="s">
        <v>1958</v>
      </c>
      <c r="N258" s="657">
        <v>1249</v>
      </c>
      <c r="O258" s="658">
        <v>1249</v>
      </c>
      <c r="P258" s="658">
        <v>0</v>
      </c>
      <c r="Q258" s="658">
        <v>0</v>
      </c>
      <c r="R258" s="658">
        <v>0</v>
      </c>
      <c r="S258" s="658">
        <v>0</v>
      </c>
      <c r="T258" s="659">
        <v>0</v>
      </c>
      <c r="U258" s="658">
        <v>0</v>
      </c>
      <c r="V258" s="658">
        <v>0</v>
      </c>
      <c r="W258" s="658">
        <v>0</v>
      </c>
      <c r="X258" s="658">
        <v>0</v>
      </c>
      <c r="Y258" s="660">
        <v>0</v>
      </c>
      <c r="Z258" s="657">
        <v>0</v>
      </c>
      <c r="AA258" s="658">
        <v>0</v>
      </c>
      <c r="AB258" s="658">
        <v>0</v>
      </c>
      <c r="AC258" s="658">
        <v>0</v>
      </c>
      <c r="AD258" s="658">
        <v>0</v>
      </c>
      <c r="AE258" s="658">
        <v>0</v>
      </c>
      <c r="AF258" s="658">
        <v>0</v>
      </c>
      <c r="AG258" s="658">
        <v>0</v>
      </c>
      <c r="AH258" s="658">
        <v>0</v>
      </c>
      <c r="AI258" s="658">
        <v>0</v>
      </c>
      <c r="AJ258" s="658">
        <v>0</v>
      </c>
      <c r="AK258" s="661">
        <v>0</v>
      </c>
      <c r="AL258" s="661">
        <v>0</v>
      </c>
      <c r="AM258" s="662">
        <v>0</v>
      </c>
      <c r="AN258" s="663">
        <v>1249</v>
      </c>
      <c r="AO258" s="658">
        <v>1249</v>
      </c>
      <c r="AP258" s="658">
        <v>0</v>
      </c>
      <c r="AQ258" s="658">
        <v>0</v>
      </c>
      <c r="AR258" s="658">
        <v>0</v>
      </c>
      <c r="AS258" s="658">
        <v>0</v>
      </c>
      <c r="AT258" s="659">
        <v>0</v>
      </c>
      <c r="AU258" s="658">
        <v>0</v>
      </c>
      <c r="AV258" s="658">
        <v>0</v>
      </c>
      <c r="AW258" s="658">
        <v>0</v>
      </c>
      <c r="AX258" s="658">
        <v>0</v>
      </c>
      <c r="AY258" s="660">
        <v>0</v>
      </c>
      <c r="AZ258" s="644" t="s">
        <v>803</v>
      </c>
      <c r="BA258" s="664">
        <v>0</v>
      </c>
      <c r="BB258" s="665">
        <v>0</v>
      </c>
      <c r="BC258" s="665">
        <v>0</v>
      </c>
      <c r="BD258" s="665">
        <v>0</v>
      </c>
      <c r="BE258" s="665">
        <v>0</v>
      </c>
      <c r="BF258" s="665">
        <v>0</v>
      </c>
      <c r="BG258" s="665">
        <v>0</v>
      </c>
      <c r="BH258" s="665">
        <v>0</v>
      </c>
      <c r="BI258" s="665">
        <v>0</v>
      </c>
      <c r="BJ258" s="665">
        <v>0</v>
      </c>
      <c r="BK258" s="665">
        <v>0</v>
      </c>
      <c r="BL258" s="665">
        <v>0</v>
      </c>
      <c r="BM258" s="665">
        <v>0</v>
      </c>
      <c r="BN258" s="665">
        <v>0</v>
      </c>
      <c r="BO258" s="665">
        <v>0</v>
      </c>
      <c r="BP258" s="665">
        <v>0</v>
      </c>
      <c r="BQ258" s="665">
        <v>0</v>
      </c>
      <c r="BR258" s="665">
        <v>0</v>
      </c>
      <c r="BS258" s="666">
        <v>0</v>
      </c>
      <c r="BT258" s="667">
        <v>0</v>
      </c>
      <c r="BU258" s="649">
        <f t="shared" si="5"/>
        <v>0</v>
      </c>
    </row>
    <row r="259" spans="2:73" x14ac:dyDescent="0.2">
      <c r="B259" s="629">
        <v>249</v>
      </c>
      <c r="C259" s="630" t="s">
        <v>1966</v>
      </c>
      <c r="D259" s="630" t="s">
        <v>803</v>
      </c>
      <c r="E259" s="630" t="s">
        <v>1957</v>
      </c>
      <c r="F259" s="651">
        <v>163634</v>
      </c>
      <c r="G259" s="652">
        <v>43677</v>
      </c>
      <c r="H259" s="652" t="s">
        <v>535</v>
      </c>
      <c r="I259" s="652" t="s">
        <v>535</v>
      </c>
      <c r="J259" s="653">
        <v>4</v>
      </c>
      <c r="K259" s="654" t="s">
        <v>535</v>
      </c>
      <c r="L259" s="655" t="s">
        <v>535</v>
      </c>
      <c r="M259" s="656" t="s">
        <v>1958</v>
      </c>
      <c r="N259" s="657">
        <v>433.95</v>
      </c>
      <c r="O259" s="658">
        <v>0</v>
      </c>
      <c r="P259" s="658">
        <v>0</v>
      </c>
      <c r="Q259" s="658">
        <v>0</v>
      </c>
      <c r="R259" s="658">
        <v>0</v>
      </c>
      <c r="S259" s="658">
        <v>0</v>
      </c>
      <c r="T259" s="659">
        <v>433.95</v>
      </c>
      <c r="U259" s="658">
        <v>0</v>
      </c>
      <c r="V259" s="658">
        <v>0</v>
      </c>
      <c r="W259" s="658">
        <v>433.95</v>
      </c>
      <c r="X259" s="658">
        <v>433.95</v>
      </c>
      <c r="Y259" s="660">
        <v>0</v>
      </c>
      <c r="Z259" s="657">
        <v>-433.95</v>
      </c>
      <c r="AA259" s="658">
        <v>0</v>
      </c>
      <c r="AB259" s="658">
        <v>0</v>
      </c>
      <c r="AC259" s="658">
        <v>0</v>
      </c>
      <c r="AD259" s="658">
        <v>0</v>
      </c>
      <c r="AE259" s="658">
        <v>0</v>
      </c>
      <c r="AF259" s="658">
        <v>-433.95</v>
      </c>
      <c r="AG259" s="658">
        <v>0</v>
      </c>
      <c r="AH259" s="658">
        <v>0</v>
      </c>
      <c r="AI259" s="658">
        <v>0</v>
      </c>
      <c r="AJ259" s="658">
        <v>0</v>
      </c>
      <c r="AK259" s="661">
        <v>-433.95</v>
      </c>
      <c r="AL259" s="661">
        <v>-433.95</v>
      </c>
      <c r="AM259" s="662">
        <v>0</v>
      </c>
      <c r="AN259" s="663">
        <v>0</v>
      </c>
      <c r="AO259" s="658">
        <v>0</v>
      </c>
      <c r="AP259" s="658">
        <v>0</v>
      </c>
      <c r="AQ259" s="658">
        <v>0</v>
      </c>
      <c r="AR259" s="658">
        <v>0</v>
      </c>
      <c r="AS259" s="658">
        <v>0</v>
      </c>
      <c r="AT259" s="659">
        <v>0</v>
      </c>
      <c r="AU259" s="658">
        <v>0</v>
      </c>
      <c r="AV259" s="658">
        <v>0</v>
      </c>
      <c r="AW259" s="658">
        <v>0</v>
      </c>
      <c r="AX259" s="658">
        <v>0</v>
      </c>
      <c r="AY259" s="660">
        <v>0</v>
      </c>
      <c r="AZ259" s="644" t="s">
        <v>803</v>
      </c>
      <c r="BA259" s="664">
        <v>0</v>
      </c>
      <c r="BB259" s="665">
        <v>0</v>
      </c>
      <c r="BC259" s="665">
        <v>0</v>
      </c>
      <c r="BD259" s="665">
        <v>0</v>
      </c>
      <c r="BE259" s="665">
        <v>0</v>
      </c>
      <c r="BF259" s="665">
        <v>0</v>
      </c>
      <c r="BG259" s="665">
        <v>0</v>
      </c>
      <c r="BH259" s="665">
        <v>0</v>
      </c>
      <c r="BI259" s="665">
        <v>0</v>
      </c>
      <c r="BJ259" s="665">
        <v>0</v>
      </c>
      <c r="BK259" s="665">
        <v>0</v>
      </c>
      <c r="BL259" s="665">
        <v>0</v>
      </c>
      <c r="BM259" s="665">
        <v>0</v>
      </c>
      <c r="BN259" s="665">
        <v>0</v>
      </c>
      <c r="BO259" s="665">
        <v>0</v>
      </c>
      <c r="BP259" s="665">
        <v>0</v>
      </c>
      <c r="BQ259" s="665">
        <v>0</v>
      </c>
      <c r="BR259" s="665">
        <v>0</v>
      </c>
      <c r="BS259" s="666">
        <v>0</v>
      </c>
      <c r="BT259" s="667">
        <v>0</v>
      </c>
      <c r="BU259" s="649">
        <f t="shared" si="5"/>
        <v>0</v>
      </c>
    </row>
    <row r="260" spans="2:73" x14ac:dyDescent="0.2">
      <c r="B260" s="650">
        <v>250</v>
      </c>
      <c r="C260" s="630" t="s">
        <v>1967</v>
      </c>
      <c r="D260" s="630" t="s">
        <v>788</v>
      </c>
      <c r="E260" s="630" t="s">
        <v>1957</v>
      </c>
      <c r="F260" s="651">
        <v>163635</v>
      </c>
      <c r="G260" s="652">
        <v>43683</v>
      </c>
      <c r="H260" s="652" t="s">
        <v>535</v>
      </c>
      <c r="I260" s="652" t="s">
        <v>535</v>
      </c>
      <c r="J260" s="653">
        <v>5</v>
      </c>
      <c r="K260" s="654" t="s">
        <v>535</v>
      </c>
      <c r="L260" s="655" t="s">
        <v>535</v>
      </c>
      <c r="M260" s="656">
        <v>0</v>
      </c>
      <c r="N260" s="657">
        <v>825</v>
      </c>
      <c r="O260" s="658">
        <v>0</v>
      </c>
      <c r="P260" s="658">
        <v>0</v>
      </c>
      <c r="Q260" s="658">
        <v>0</v>
      </c>
      <c r="R260" s="658">
        <v>0</v>
      </c>
      <c r="S260" s="658">
        <v>0</v>
      </c>
      <c r="T260" s="659">
        <v>825</v>
      </c>
      <c r="U260" s="658">
        <v>825</v>
      </c>
      <c r="V260" s="658">
        <v>0</v>
      </c>
      <c r="W260" s="658">
        <v>0</v>
      </c>
      <c r="X260" s="658">
        <v>0</v>
      </c>
      <c r="Y260" s="660">
        <v>0</v>
      </c>
      <c r="Z260" s="657">
        <v>0</v>
      </c>
      <c r="AA260" s="658">
        <v>0</v>
      </c>
      <c r="AB260" s="658">
        <v>0</v>
      </c>
      <c r="AC260" s="658">
        <v>0</v>
      </c>
      <c r="AD260" s="658">
        <v>0</v>
      </c>
      <c r="AE260" s="658">
        <v>0</v>
      </c>
      <c r="AF260" s="658">
        <v>0</v>
      </c>
      <c r="AG260" s="658">
        <v>0</v>
      </c>
      <c r="AH260" s="658">
        <v>0</v>
      </c>
      <c r="AI260" s="658">
        <v>0</v>
      </c>
      <c r="AJ260" s="658">
        <v>0</v>
      </c>
      <c r="AK260" s="661">
        <v>0</v>
      </c>
      <c r="AL260" s="661">
        <v>0</v>
      </c>
      <c r="AM260" s="662">
        <v>0</v>
      </c>
      <c r="AN260" s="663">
        <v>825</v>
      </c>
      <c r="AO260" s="658">
        <v>0</v>
      </c>
      <c r="AP260" s="658">
        <v>0</v>
      </c>
      <c r="AQ260" s="658">
        <v>0</v>
      </c>
      <c r="AR260" s="658">
        <v>0</v>
      </c>
      <c r="AS260" s="658">
        <v>0</v>
      </c>
      <c r="AT260" s="659">
        <v>825</v>
      </c>
      <c r="AU260" s="658">
        <v>825</v>
      </c>
      <c r="AV260" s="658">
        <v>0</v>
      </c>
      <c r="AW260" s="658">
        <v>0</v>
      </c>
      <c r="AX260" s="658">
        <v>0</v>
      </c>
      <c r="AY260" s="660">
        <v>0</v>
      </c>
      <c r="AZ260" s="644" t="s">
        <v>788</v>
      </c>
      <c r="BA260" s="664">
        <v>0</v>
      </c>
      <c r="BB260" s="665">
        <v>0</v>
      </c>
      <c r="BC260" s="665">
        <v>0</v>
      </c>
      <c r="BD260" s="665">
        <v>0</v>
      </c>
      <c r="BE260" s="665">
        <v>0</v>
      </c>
      <c r="BF260" s="665">
        <v>0</v>
      </c>
      <c r="BG260" s="665">
        <v>0</v>
      </c>
      <c r="BH260" s="665">
        <v>0</v>
      </c>
      <c r="BI260" s="665">
        <v>0</v>
      </c>
      <c r="BJ260" s="665">
        <v>0</v>
      </c>
      <c r="BK260" s="665">
        <v>0</v>
      </c>
      <c r="BL260" s="665">
        <v>0</v>
      </c>
      <c r="BM260" s="665">
        <v>0</v>
      </c>
      <c r="BN260" s="665">
        <v>0</v>
      </c>
      <c r="BO260" s="665">
        <v>0</v>
      </c>
      <c r="BP260" s="665">
        <v>0</v>
      </c>
      <c r="BQ260" s="665">
        <v>0</v>
      </c>
      <c r="BR260" s="665">
        <v>0</v>
      </c>
      <c r="BS260" s="666">
        <v>0</v>
      </c>
      <c r="BT260" s="667">
        <v>0</v>
      </c>
      <c r="BU260" s="649">
        <f t="shared" si="5"/>
        <v>0</v>
      </c>
    </row>
    <row r="261" spans="2:73" x14ac:dyDescent="0.2">
      <c r="B261" s="629">
        <v>251</v>
      </c>
      <c r="C261" s="630" t="s">
        <v>1967</v>
      </c>
      <c r="D261" s="630" t="s">
        <v>788</v>
      </c>
      <c r="E261" s="630" t="s">
        <v>1957</v>
      </c>
      <c r="F261" s="651">
        <v>163636</v>
      </c>
      <c r="G261" s="652">
        <v>43683</v>
      </c>
      <c r="H261" s="652" t="s">
        <v>535</v>
      </c>
      <c r="I261" s="652" t="s">
        <v>535</v>
      </c>
      <c r="J261" s="653">
        <v>5</v>
      </c>
      <c r="K261" s="654" t="s">
        <v>535</v>
      </c>
      <c r="L261" s="655" t="s">
        <v>535</v>
      </c>
      <c r="M261" s="656">
        <v>0</v>
      </c>
      <c r="N261" s="657">
        <v>825</v>
      </c>
      <c r="O261" s="658">
        <v>0</v>
      </c>
      <c r="P261" s="658">
        <v>0</v>
      </c>
      <c r="Q261" s="658">
        <v>0</v>
      </c>
      <c r="R261" s="658">
        <v>0</v>
      </c>
      <c r="S261" s="658">
        <v>0</v>
      </c>
      <c r="T261" s="659">
        <v>825</v>
      </c>
      <c r="U261" s="658">
        <v>825</v>
      </c>
      <c r="V261" s="658">
        <v>0</v>
      </c>
      <c r="W261" s="658">
        <v>0</v>
      </c>
      <c r="X261" s="658">
        <v>0</v>
      </c>
      <c r="Y261" s="660">
        <v>0</v>
      </c>
      <c r="Z261" s="657">
        <v>0</v>
      </c>
      <c r="AA261" s="658">
        <v>0</v>
      </c>
      <c r="AB261" s="658">
        <v>0</v>
      </c>
      <c r="AC261" s="658">
        <v>0</v>
      </c>
      <c r="AD261" s="658">
        <v>0</v>
      </c>
      <c r="AE261" s="658">
        <v>0</v>
      </c>
      <c r="AF261" s="658">
        <v>0</v>
      </c>
      <c r="AG261" s="658">
        <v>0</v>
      </c>
      <c r="AH261" s="658">
        <v>0</v>
      </c>
      <c r="AI261" s="658">
        <v>0</v>
      </c>
      <c r="AJ261" s="658">
        <v>0</v>
      </c>
      <c r="AK261" s="661">
        <v>0</v>
      </c>
      <c r="AL261" s="661">
        <v>0</v>
      </c>
      <c r="AM261" s="662">
        <v>0</v>
      </c>
      <c r="AN261" s="663">
        <v>825</v>
      </c>
      <c r="AO261" s="658">
        <v>0</v>
      </c>
      <c r="AP261" s="658">
        <v>0</v>
      </c>
      <c r="AQ261" s="658">
        <v>0</v>
      </c>
      <c r="AR261" s="658">
        <v>0</v>
      </c>
      <c r="AS261" s="658">
        <v>0</v>
      </c>
      <c r="AT261" s="659">
        <v>825</v>
      </c>
      <c r="AU261" s="658">
        <v>825</v>
      </c>
      <c r="AV261" s="658">
        <v>0</v>
      </c>
      <c r="AW261" s="658">
        <v>0</v>
      </c>
      <c r="AX261" s="658">
        <v>0</v>
      </c>
      <c r="AY261" s="660">
        <v>0</v>
      </c>
      <c r="AZ261" s="644" t="s">
        <v>788</v>
      </c>
      <c r="BA261" s="664">
        <v>0</v>
      </c>
      <c r="BB261" s="665">
        <v>0</v>
      </c>
      <c r="BC261" s="665">
        <v>0</v>
      </c>
      <c r="BD261" s="665">
        <v>0</v>
      </c>
      <c r="BE261" s="665">
        <v>0</v>
      </c>
      <c r="BF261" s="665">
        <v>0</v>
      </c>
      <c r="BG261" s="665">
        <v>0</v>
      </c>
      <c r="BH261" s="665">
        <v>0</v>
      </c>
      <c r="BI261" s="665">
        <v>0</v>
      </c>
      <c r="BJ261" s="665">
        <v>0</v>
      </c>
      <c r="BK261" s="665">
        <v>0</v>
      </c>
      <c r="BL261" s="665">
        <v>0</v>
      </c>
      <c r="BM261" s="665">
        <v>0</v>
      </c>
      <c r="BN261" s="665">
        <v>0</v>
      </c>
      <c r="BO261" s="665">
        <v>0</v>
      </c>
      <c r="BP261" s="665">
        <v>0</v>
      </c>
      <c r="BQ261" s="665">
        <v>0</v>
      </c>
      <c r="BR261" s="665">
        <v>0</v>
      </c>
      <c r="BS261" s="666">
        <v>0</v>
      </c>
      <c r="BT261" s="667">
        <v>0</v>
      </c>
      <c r="BU261" s="649">
        <f t="shared" si="5"/>
        <v>0</v>
      </c>
    </row>
    <row r="262" spans="2:73" x14ac:dyDescent="0.2">
      <c r="B262" s="650">
        <v>252</v>
      </c>
      <c r="C262" s="630" t="s">
        <v>1967</v>
      </c>
      <c r="D262" s="630" t="s">
        <v>788</v>
      </c>
      <c r="E262" s="630" t="s">
        <v>1957</v>
      </c>
      <c r="F262" s="651">
        <v>163637</v>
      </c>
      <c r="G262" s="652">
        <v>43683</v>
      </c>
      <c r="H262" s="652" t="s">
        <v>535</v>
      </c>
      <c r="I262" s="652" t="s">
        <v>535</v>
      </c>
      <c r="J262" s="653">
        <v>5</v>
      </c>
      <c r="K262" s="654" t="s">
        <v>535</v>
      </c>
      <c r="L262" s="655" t="s">
        <v>535</v>
      </c>
      <c r="M262" s="656">
        <v>0</v>
      </c>
      <c r="N262" s="657">
        <v>825</v>
      </c>
      <c r="O262" s="658">
        <v>0</v>
      </c>
      <c r="P262" s="658">
        <v>0</v>
      </c>
      <c r="Q262" s="658">
        <v>0</v>
      </c>
      <c r="R262" s="658">
        <v>0</v>
      </c>
      <c r="S262" s="658">
        <v>0</v>
      </c>
      <c r="T262" s="659">
        <v>825</v>
      </c>
      <c r="U262" s="658">
        <v>825</v>
      </c>
      <c r="V262" s="658">
        <v>0</v>
      </c>
      <c r="W262" s="658">
        <v>0</v>
      </c>
      <c r="X262" s="658">
        <v>0</v>
      </c>
      <c r="Y262" s="660">
        <v>0</v>
      </c>
      <c r="Z262" s="657">
        <v>0</v>
      </c>
      <c r="AA262" s="658">
        <v>0</v>
      </c>
      <c r="AB262" s="658">
        <v>0</v>
      </c>
      <c r="AC262" s="658">
        <v>0</v>
      </c>
      <c r="AD262" s="658">
        <v>0</v>
      </c>
      <c r="AE262" s="658">
        <v>0</v>
      </c>
      <c r="AF262" s="658">
        <v>0</v>
      </c>
      <c r="AG262" s="658">
        <v>0</v>
      </c>
      <c r="AH262" s="658">
        <v>0</v>
      </c>
      <c r="AI262" s="658">
        <v>0</v>
      </c>
      <c r="AJ262" s="658">
        <v>0</v>
      </c>
      <c r="AK262" s="661">
        <v>0</v>
      </c>
      <c r="AL262" s="661">
        <v>0</v>
      </c>
      <c r="AM262" s="662">
        <v>0</v>
      </c>
      <c r="AN262" s="663">
        <v>825</v>
      </c>
      <c r="AO262" s="658">
        <v>0</v>
      </c>
      <c r="AP262" s="658">
        <v>0</v>
      </c>
      <c r="AQ262" s="658">
        <v>0</v>
      </c>
      <c r="AR262" s="658">
        <v>0</v>
      </c>
      <c r="AS262" s="658">
        <v>0</v>
      </c>
      <c r="AT262" s="659">
        <v>825</v>
      </c>
      <c r="AU262" s="658">
        <v>825</v>
      </c>
      <c r="AV262" s="658">
        <v>0</v>
      </c>
      <c r="AW262" s="658">
        <v>0</v>
      </c>
      <c r="AX262" s="658">
        <v>0</v>
      </c>
      <c r="AY262" s="660">
        <v>0</v>
      </c>
      <c r="AZ262" s="644" t="s">
        <v>788</v>
      </c>
      <c r="BA262" s="664">
        <v>0</v>
      </c>
      <c r="BB262" s="665">
        <v>0</v>
      </c>
      <c r="BC262" s="665">
        <v>0</v>
      </c>
      <c r="BD262" s="665">
        <v>0</v>
      </c>
      <c r="BE262" s="665">
        <v>0</v>
      </c>
      <c r="BF262" s="665">
        <v>0</v>
      </c>
      <c r="BG262" s="665">
        <v>0</v>
      </c>
      <c r="BH262" s="665">
        <v>0</v>
      </c>
      <c r="BI262" s="665">
        <v>0</v>
      </c>
      <c r="BJ262" s="665">
        <v>0</v>
      </c>
      <c r="BK262" s="665">
        <v>0</v>
      </c>
      <c r="BL262" s="665">
        <v>0</v>
      </c>
      <c r="BM262" s="665">
        <v>0</v>
      </c>
      <c r="BN262" s="665">
        <v>0</v>
      </c>
      <c r="BO262" s="665">
        <v>0</v>
      </c>
      <c r="BP262" s="665">
        <v>0</v>
      </c>
      <c r="BQ262" s="665">
        <v>0</v>
      </c>
      <c r="BR262" s="665">
        <v>0</v>
      </c>
      <c r="BS262" s="666">
        <v>0</v>
      </c>
      <c r="BT262" s="667">
        <v>0</v>
      </c>
      <c r="BU262" s="649">
        <f t="shared" si="5"/>
        <v>0</v>
      </c>
    </row>
    <row r="263" spans="2:73" x14ac:dyDescent="0.2">
      <c r="B263" s="629">
        <v>253</v>
      </c>
      <c r="C263" s="630" t="s">
        <v>1967</v>
      </c>
      <c r="D263" s="630" t="s">
        <v>788</v>
      </c>
      <c r="E263" s="630" t="s">
        <v>1957</v>
      </c>
      <c r="F263" s="651">
        <v>163638</v>
      </c>
      <c r="G263" s="652">
        <v>43683</v>
      </c>
      <c r="H263" s="652" t="s">
        <v>535</v>
      </c>
      <c r="I263" s="652" t="s">
        <v>535</v>
      </c>
      <c r="J263" s="653">
        <v>5</v>
      </c>
      <c r="K263" s="654" t="s">
        <v>535</v>
      </c>
      <c r="L263" s="655" t="s">
        <v>535</v>
      </c>
      <c r="M263" s="656">
        <v>0</v>
      </c>
      <c r="N263" s="657">
        <v>825</v>
      </c>
      <c r="O263" s="658">
        <v>0</v>
      </c>
      <c r="P263" s="658">
        <v>0</v>
      </c>
      <c r="Q263" s="658">
        <v>0</v>
      </c>
      <c r="R263" s="658">
        <v>0</v>
      </c>
      <c r="S263" s="658">
        <v>0</v>
      </c>
      <c r="T263" s="659">
        <v>825</v>
      </c>
      <c r="U263" s="658">
        <v>825</v>
      </c>
      <c r="V263" s="658">
        <v>0</v>
      </c>
      <c r="W263" s="658">
        <v>0</v>
      </c>
      <c r="X263" s="658">
        <v>0</v>
      </c>
      <c r="Y263" s="660">
        <v>0</v>
      </c>
      <c r="Z263" s="657">
        <v>0</v>
      </c>
      <c r="AA263" s="658">
        <v>0</v>
      </c>
      <c r="AB263" s="658">
        <v>0</v>
      </c>
      <c r="AC263" s="658">
        <v>0</v>
      </c>
      <c r="AD263" s="658">
        <v>0</v>
      </c>
      <c r="AE263" s="658">
        <v>0</v>
      </c>
      <c r="AF263" s="658">
        <v>0</v>
      </c>
      <c r="AG263" s="658">
        <v>0</v>
      </c>
      <c r="AH263" s="658">
        <v>0</v>
      </c>
      <c r="AI263" s="658">
        <v>0</v>
      </c>
      <c r="AJ263" s="658">
        <v>0</v>
      </c>
      <c r="AK263" s="661">
        <v>0</v>
      </c>
      <c r="AL263" s="661">
        <v>0</v>
      </c>
      <c r="AM263" s="662">
        <v>0</v>
      </c>
      <c r="AN263" s="663">
        <v>825</v>
      </c>
      <c r="AO263" s="658">
        <v>0</v>
      </c>
      <c r="AP263" s="658">
        <v>0</v>
      </c>
      <c r="AQ263" s="658">
        <v>0</v>
      </c>
      <c r="AR263" s="658">
        <v>0</v>
      </c>
      <c r="AS263" s="658">
        <v>0</v>
      </c>
      <c r="AT263" s="659">
        <v>825</v>
      </c>
      <c r="AU263" s="658">
        <v>825</v>
      </c>
      <c r="AV263" s="658">
        <v>0</v>
      </c>
      <c r="AW263" s="658">
        <v>0</v>
      </c>
      <c r="AX263" s="658">
        <v>0</v>
      </c>
      <c r="AY263" s="660">
        <v>0</v>
      </c>
      <c r="AZ263" s="644" t="s">
        <v>788</v>
      </c>
      <c r="BA263" s="664">
        <v>0</v>
      </c>
      <c r="BB263" s="665">
        <v>0</v>
      </c>
      <c r="BC263" s="665">
        <v>0</v>
      </c>
      <c r="BD263" s="665">
        <v>0</v>
      </c>
      <c r="BE263" s="665">
        <v>0</v>
      </c>
      <c r="BF263" s="665">
        <v>0</v>
      </c>
      <c r="BG263" s="665">
        <v>0</v>
      </c>
      <c r="BH263" s="665">
        <v>0</v>
      </c>
      <c r="BI263" s="665">
        <v>0</v>
      </c>
      <c r="BJ263" s="665">
        <v>0</v>
      </c>
      <c r="BK263" s="665">
        <v>0</v>
      </c>
      <c r="BL263" s="665">
        <v>0</v>
      </c>
      <c r="BM263" s="665">
        <v>0</v>
      </c>
      <c r="BN263" s="665">
        <v>0</v>
      </c>
      <c r="BO263" s="665">
        <v>0</v>
      </c>
      <c r="BP263" s="665">
        <v>0</v>
      </c>
      <c r="BQ263" s="665">
        <v>0</v>
      </c>
      <c r="BR263" s="665">
        <v>0</v>
      </c>
      <c r="BS263" s="666">
        <v>0</v>
      </c>
      <c r="BT263" s="667">
        <v>0</v>
      </c>
      <c r="BU263" s="649">
        <f t="shared" si="5"/>
        <v>0</v>
      </c>
    </row>
    <row r="264" spans="2:73" x14ac:dyDescent="0.2">
      <c r="B264" s="650">
        <v>254</v>
      </c>
      <c r="C264" s="630" t="s">
        <v>1967</v>
      </c>
      <c r="D264" s="630" t="s">
        <v>788</v>
      </c>
      <c r="E264" s="630" t="s">
        <v>1957</v>
      </c>
      <c r="F264" s="651">
        <v>163639</v>
      </c>
      <c r="G264" s="652">
        <v>43683</v>
      </c>
      <c r="H264" s="652" t="s">
        <v>535</v>
      </c>
      <c r="I264" s="652" t="s">
        <v>535</v>
      </c>
      <c r="J264" s="653">
        <v>5</v>
      </c>
      <c r="K264" s="654" t="s">
        <v>535</v>
      </c>
      <c r="L264" s="655" t="s">
        <v>535</v>
      </c>
      <c r="M264" s="656">
        <v>0</v>
      </c>
      <c r="N264" s="657">
        <v>825</v>
      </c>
      <c r="O264" s="658">
        <v>0</v>
      </c>
      <c r="P264" s="658">
        <v>0</v>
      </c>
      <c r="Q264" s="658">
        <v>0</v>
      </c>
      <c r="R264" s="658">
        <v>0</v>
      </c>
      <c r="S264" s="658">
        <v>0</v>
      </c>
      <c r="T264" s="659">
        <v>825</v>
      </c>
      <c r="U264" s="658">
        <v>825</v>
      </c>
      <c r="V264" s="658">
        <v>0</v>
      </c>
      <c r="W264" s="658">
        <v>0</v>
      </c>
      <c r="X264" s="658">
        <v>0</v>
      </c>
      <c r="Y264" s="660">
        <v>0</v>
      </c>
      <c r="Z264" s="657">
        <v>0</v>
      </c>
      <c r="AA264" s="658">
        <v>0</v>
      </c>
      <c r="AB264" s="658">
        <v>0</v>
      </c>
      <c r="AC264" s="658">
        <v>0</v>
      </c>
      <c r="AD264" s="658">
        <v>0</v>
      </c>
      <c r="AE264" s="658">
        <v>0</v>
      </c>
      <c r="AF264" s="658">
        <v>0</v>
      </c>
      <c r="AG264" s="658">
        <v>0</v>
      </c>
      <c r="AH264" s="658">
        <v>0</v>
      </c>
      <c r="AI264" s="658">
        <v>0</v>
      </c>
      <c r="AJ264" s="658">
        <v>0</v>
      </c>
      <c r="AK264" s="661">
        <v>0</v>
      </c>
      <c r="AL264" s="661">
        <v>0</v>
      </c>
      <c r="AM264" s="662">
        <v>0</v>
      </c>
      <c r="AN264" s="663">
        <v>825</v>
      </c>
      <c r="AO264" s="658">
        <v>0</v>
      </c>
      <c r="AP264" s="658">
        <v>0</v>
      </c>
      <c r="AQ264" s="658">
        <v>0</v>
      </c>
      <c r="AR264" s="658">
        <v>0</v>
      </c>
      <c r="AS264" s="658">
        <v>0</v>
      </c>
      <c r="AT264" s="659">
        <v>825</v>
      </c>
      <c r="AU264" s="658">
        <v>825</v>
      </c>
      <c r="AV264" s="658">
        <v>0</v>
      </c>
      <c r="AW264" s="658">
        <v>0</v>
      </c>
      <c r="AX264" s="658">
        <v>0</v>
      </c>
      <c r="AY264" s="660">
        <v>0</v>
      </c>
      <c r="AZ264" s="644" t="s">
        <v>788</v>
      </c>
      <c r="BA264" s="664">
        <v>0</v>
      </c>
      <c r="BB264" s="665">
        <v>0</v>
      </c>
      <c r="BC264" s="665">
        <v>0</v>
      </c>
      <c r="BD264" s="665">
        <v>0</v>
      </c>
      <c r="BE264" s="665">
        <v>0</v>
      </c>
      <c r="BF264" s="665">
        <v>0</v>
      </c>
      <c r="BG264" s="665">
        <v>0</v>
      </c>
      <c r="BH264" s="665">
        <v>0</v>
      </c>
      <c r="BI264" s="665">
        <v>0</v>
      </c>
      <c r="BJ264" s="665">
        <v>0</v>
      </c>
      <c r="BK264" s="665">
        <v>0</v>
      </c>
      <c r="BL264" s="665">
        <v>0</v>
      </c>
      <c r="BM264" s="665">
        <v>0</v>
      </c>
      <c r="BN264" s="665">
        <v>0</v>
      </c>
      <c r="BO264" s="665">
        <v>0</v>
      </c>
      <c r="BP264" s="665">
        <v>0</v>
      </c>
      <c r="BQ264" s="665">
        <v>0</v>
      </c>
      <c r="BR264" s="665">
        <v>0</v>
      </c>
      <c r="BS264" s="666">
        <v>0</v>
      </c>
      <c r="BT264" s="667">
        <v>0</v>
      </c>
      <c r="BU264" s="649">
        <f t="shared" si="5"/>
        <v>0</v>
      </c>
    </row>
    <row r="265" spans="2:73" x14ac:dyDescent="0.2">
      <c r="B265" s="629">
        <v>255</v>
      </c>
      <c r="C265" s="630" t="s">
        <v>1968</v>
      </c>
      <c r="D265" s="630" t="s">
        <v>803</v>
      </c>
      <c r="E265" s="630" t="s">
        <v>1554</v>
      </c>
      <c r="F265" s="651">
        <v>112427</v>
      </c>
      <c r="G265" s="652">
        <v>43706</v>
      </c>
      <c r="H265" s="652" t="s">
        <v>535</v>
      </c>
      <c r="I265" s="652" t="s">
        <v>535</v>
      </c>
      <c r="J265" s="653">
        <v>33</v>
      </c>
      <c r="K265" s="654" t="s">
        <v>535</v>
      </c>
      <c r="L265" s="655" t="s">
        <v>535</v>
      </c>
      <c r="M265" s="656" t="s">
        <v>1969</v>
      </c>
      <c r="N265" s="657">
        <v>1800</v>
      </c>
      <c r="O265" s="658">
        <v>0</v>
      </c>
      <c r="P265" s="658">
        <v>0</v>
      </c>
      <c r="Q265" s="658">
        <v>0</v>
      </c>
      <c r="R265" s="658">
        <v>571.09999999999991</v>
      </c>
      <c r="S265" s="658">
        <v>0</v>
      </c>
      <c r="T265" s="659">
        <v>1228.9000000000001</v>
      </c>
      <c r="U265" s="658">
        <v>0</v>
      </c>
      <c r="V265" s="658">
        <v>0</v>
      </c>
      <c r="W265" s="658">
        <v>1228.9000000000001</v>
      </c>
      <c r="X265" s="658">
        <v>198.61010101010092</v>
      </c>
      <c r="Y265" s="660">
        <v>1030.2898989898993</v>
      </c>
      <c r="Z265" s="657">
        <v>0</v>
      </c>
      <c r="AA265" s="658">
        <v>0</v>
      </c>
      <c r="AB265" s="658">
        <v>0</v>
      </c>
      <c r="AC265" s="658">
        <v>0</v>
      </c>
      <c r="AD265" s="658">
        <v>0</v>
      </c>
      <c r="AE265" s="658">
        <v>0</v>
      </c>
      <c r="AF265" s="658">
        <v>0</v>
      </c>
      <c r="AG265" s="658">
        <v>0</v>
      </c>
      <c r="AH265" s="658">
        <v>0</v>
      </c>
      <c r="AI265" s="658">
        <v>37.239393939393942</v>
      </c>
      <c r="AJ265" s="658">
        <v>17.306060606060605</v>
      </c>
      <c r="AK265" s="661">
        <v>0</v>
      </c>
      <c r="AL265" s="661">
        <v>37.239393939393892</v>
      </c>
      <c r="AM265" s="662">
        <v>-37.239393939393949</v>
      </c>
      <c r="AN265" s="663">
        <v>1800</v>
      </c>
      <c r="AO265" s="658">
        <v>0</v>
      </c>
      <c r="AP265" s="658">
        <v>0</v>
      </c>
      <c r="AQ265" s="658">
        <v>0</v>
      </c>
      <c r="AR265" s="658">
        <v>571.09999999999991</v>
      </c>
      <c r="AS265" s="658">
        <v>0</v>
      </c>
      <c r="AT265" s="659">
        <v>1228.9000000000001</v>
      </c>
      <c r="AU265" s="658">
        <v>0</v>
      </c>
      <c r="AV265" s="658">
        <v>0</v>
      </c>
      <c r="AW265" s="658">
        <v>1228.9000000000001</v>
      </c>
      <c r="AX265" s="658">
        <v>235.84949494949481</v>
      </c>
      <c r="AY265" s="660">
        <v>993.05050505050531</v>
      </c>
      <c r="AZ265" s="644" t="s">
        <v>803</v>
      </c>
      <c r="BA265" s="664">
        <v>0</v>
      </c>
      <c r="BB265" s="665">
        <v>0</v>
      </c>
      <c r="BC265" s="665">
        <v>0</v>
      </c>
      <c r="BD265" s="665">
        <v>0</v>
      </c>
      <c r="BE265" s="665">
        <v>0</v>
      </c>
      <c r="BF265" s="665">
        <v>0</v>
      </c>
      <c r="BG265" s="665">
        <v>0</v>
      </c>
      <c r="BH265" s="665">
        <v>0</v>
      </c>
      <c r="BI265" s="665">
        <v>0</v>
      </c>
      <c r="BJ265" s="665">
        <v>0</v>
      </c>
      <c r="BK265" s="665">
        <v>0</v>
      </c>
      <c r="BL265" s="665">
        <v>0</v>
      </c>
      <c r="BM265" s="665">
        <v>0</v>
      </c>
      <c r="BN265" s="665">
        <v>0</v>
      </c>
      <c r="BO265" s="665">
        <v>0</v>
      </c>
      <c r="BP265" s="665">
        <v>993.05050505050531</v>
      </c>
      <c r="BQ265" s="665">
        <v>0</v>
      </c>
      <c r="BR265" s="665">
        <v>0</v>
      </c>
      <c r="BS265" s="666">
        <v>0</v>
      </c>
      <c r="BT265" s="667">
        <v>0</v>
      </c>
      <c r="BU265" s="649">
        <f t="shared" si="5"/>
        <v>0</v>
      </c>
    </row>
    <row r="266" spans="2:73" x14ac:dyDescent="0.2">
      <c r="B266" s="650">
        <v>256</v>
      </c>
      <c r="C266" s="630" t="s">
        <v>1970</v>
      </c>
      <c r="D266" s="630" t="s">
        <v>803</v>
      </c>
      <c r="E266" s="630" t="s">
        <v>1554</v>
      </c>
      <c r="F266" s="651">
        <v>112428</v>
      </c>
      <c r="G266" s="652">
        <v>43706</v>
      </c>
      <c r="H266" s="652" t="s">
        <v>535</v>
      </c>
      <c r="I266" s="652" t="s">
        <v>535</v>
      </c>
      <c r="J266" s="653">
        <v>33</v>
      </c>
      <c r="K266" s="654" t="s">
        <v>535</v>
      </c>
      <c r="L266" s="655" t="s">
        <v>535</v>
      </c>
      <c r="M266" s="656" t="s">
        <v>1969</v>
      </c>
      <c r="N266" s="657">
        <v>6200</v>
      </c>
      <c r="O266" s="658">
        <v>0</v>
      </c>
      <c r="P266" s="658">
        <v>0</v>
      </c>
      <c r="Q266" s="658">
        <v>0</v>
      </c>
      <c r="R266" s="658">
        <v>-2104.0400000000009</v>
      </c>
      <c r="S266" s="658">
        <v>0</v>
      </c>
      <c r="T266" s="659">
        <v>8304.0400000000009</v>
      </c>
      <c r="U266" s="658">
        <v>0</v>
      </c>
      <c r="V266" s="658">
        <v>0</v>
      </c>
      <c r="W266" s="658">
        <v>8304.0400000000009</v>
      </c>
      <c r="X266" s="658">
        <v>1342.0670707070713</v>
      </c>
      <c r="Y266" s="660">
        <v>6961.9729292929296</v>
      </c>
      <c r="Z266" s="657">
        <v>0</v>
      </c>
      <c r="AA266" s="658">
        <v>0</v>
      </c>
      <c r="AB266" s="658">
        <v>0</v>
      </c>
      <c r="AC266" s="658">
        <v>0</v>
      </c>
      <c r="AD266" s="658">
        <v>0</v>
      </c>
      <c r="AE266" s="658">
        <v>0</v>
      </c>
      <c r="AF266" s="658">
        <v>0</v>
      </c>
      <c r="AG266" s="658">
        <v>0</v>
      </c>
      <c r="AH266" s="658">
        <v>0</v>
      </c>
      <c r="AI266" s="658">
        <v>251.6375757575758</v>
      </c>
      <c r="AJ266" s="658">
        <v>-63.758787878787928</v>
      </c>
      <c r="AK266" s="661">
        <v>0</v>
      </c>
      <c r="AL266" s="661">
        <v>251.63757575757609</v>
      </c>
      <c r="AM266" s="662">
        <v>-251.63757575757609</v>
      </c>
      <c r="AN266" s="663">
        <v>6200</v>
      </c>
      <c r="AO266" s="658">
        <v>0</v>
      </c>
      <c r="AP266" s="658">
        <v>0</v>
      </c>
      <c r="AQ266" s="658">
        <v>0</v>
      </c>
      <c r="AR266" s="658">
        <v>-2104.0400000000009</v>
      </c>
      <c r="AS266" s="658">
        <v>0</v>
      </c>
      <c r="AT266" s="659">
        <v>8304.0400000000009</v>
      </c>
      <c r="AU266" s="658">
        <v>0</v>
      </c>
      <c r="AV266" s="658">
        <v>0</v>
      </c>
      <c r="AW266" s="658">
        <v>8304.0400000000009</v>
      </c>
      <c r="AX266" s="658">
        <v>1593.7046464646473</v>
      </c>
      <c r="AY266" s="660">
        <v>6710.3353535353535</v>
      </c>
      <c r="AZ266" s="644" t="s">
        <v>803</v>
      </c>
      <c r="BA266" s="664">
        <v>0</v>
      </c>
      <c r="BB266" s="665">
        <v>0</v>
      </c>
      <c r="BC266" s="665">
        <v>0</v>
      </c>
      <c r="BD266" s="665">
        <v>0</v>
      </c>
      <c r="BE266" s="665">
        <v>0</v>
      </c>
      <c r="BF266" s="665">
        <v>0</v>
      </c>
      <c r="BG266" s="665">
        <v>0</v>
      </c>
      <c r="BH266" s="665">
        <v>0</v>
      </c>
      <c r="BI266" s="665">
        <v>0</v>
      </c>
      <c r="BJ266" s="665">
        <v>0</v>
      </c>
      <c r="BK266" s="665">
        <v>0</v>
      </c>
      <c r="BL266" s="665">
        <v>0</v>
      </c>
      <c r="BM266" s="665">
        <v>0</v>
      </c>
      <c r="BN266" s="665">
        <v>0</v>
      </c>
      <c r="BO266" s="665">
        <v>0</v>
      </c>
      <c r="BP266" s="665">
        <v>6710.3353535353535</v>
      </c>
      <c r="BQ266" s="665">
        <v>0</v>
      </c>
      <c r="BR266" s="665">
        <v>0</v>
      </c>
      <c r="BS266" s="666">
        <v>0</v>
      </c>
      <c r="BT266" s="667">
        <v>0</v>
      </c>
      <c r="BU266" s="649">
        <f t="shared" si="5"/>
        <v>0</v>
      </c>
    </row>
    <row r="267" spans="2:73" x14ac:dyDescent="0.2">
      <c r="B267" s="629">
        <v>257</v>
      </c>
      <c r="C267" s="630" t="s">
        <v>1971</v>
      </c>
      <c r="D267" s="630" t="s">
        <v>803</v>
      </c>
      <c r="E267" s="630" t="s">
        <v>1554</v>
      </c>
      <c r="F267" s="651">
        <v>112433</v>
      </c>
      <c r="G267" s="652">
        <v>43706</v>
      </c>
      <c r="H267" s="652" t="s">
        <v>535</v>
      </c>
      <c r="I267" s="652" t="s">
        <v>535</v>
      </c>
      <c r="J267" s="653">
        <v>33</v>
      </c>
      <c r="K267" s="654" t="s">
        <v>535</v>
      </c>
      <c r="L267" s="655" t="s">
        <v>535</v>
      </c>
      <c r="M267" s="656" t="s">
        <v>1969</v>
      </c>
      <c r="N267" s="657">
        <v>9300</v>
      </c>
      <c r="O267" s="658">
        <v>0</v>
      </c>
      <c r="P267" s="658">
        <v>0</v>
      </c>
      <c r="Q267" s="658">
        <v>0</v>
      </c>
      <c r="R267" s="658">
        <v>1067.1000000000004</v>
      </c>
      <c r="S267" s="658">
        <v>0</v>
      </c>
      <c r="T267" s="659">
        <v>8232.9</v>
      </c>
      <c r="U267" s="658">
        <v>0</v>
      </c>
      <c r="V267" s="658">
        <v>0</v>
      </c>
      <c r="W267" s="658">
        <v>8232.9</v>
      </c>
      <c r="X267" s="658">
        <v>1330.5696969696976</v>
      </c>
      <c r="Y267" s="660">
        <v>6902.3303030303023</v>
      </c>
      <c r="Z267" s="657">
        <v>0</v>
      </c>
      <c r="AA267" s="658">
        <v>0</v>
      </c>
      <c r="AB267" s="658">
        <v>0</v>
      </c>
      <c r="AC267" s="658">
        <v>0</v>
      </c>
      <c r="AD267" s="658">
        <v>0</v>
      </c>
      <c r="AE267" s="658">
        <v>0</v>
      </c>
      <c r="AF267" s="658">
        <v>0</v>
      </c>
      <c r="AG267" s="658">
        <v>0</v>
      </c>
      <c r="AH267" s="658">
        <v>0</v>
      </c>
      <c r="AI267" s="658">
        <v>249.48181818181811</v>
      </c>
      <c r="AJ267" s="658">
        <v>32.336363636363643</v>
      </c>
      <c r="AK267" s="661">
        <v>0</v>
      </c>
      <c r="AL267" s="661">
        <v>249.48181818181843</v>
      </c>
      <c r="AM267" s="662">
        <v>-249.4818181818182</v>
      </c>
      <c r="AN267" s="663">
        <v>9300</v>
      </c>
      <c r="AO267" s="658">
        <v>0</v>
      </c>
      <c r="AP267" s="658">
        <v>0</v>
      </c>
      <c r="AQ267" s="658">
        <v>0</v>
      </c>
      <c r="AR267" s="658">
        <v>1067.1000000000004</v>
      </c>
      <c r="AS267" s="658">
        <v>0</v>
      </c>
      <c r="AT267" s="659">
        <v>8232.9</v>
      </c>
      <c r="AU267" s="658">
        <v>0</v>
      </c>
      <c r="AV267" s="658">
        <v>0</v>
      </c>
      <c r="AW267" s="658">
        <v>8232.9</v>
      </c>
      <c r="AX267" s="658">
        <v>1580.051515151516</v>
      </c>
      <c r="AY267" s="660">
        <v>6652.8484848484841</v>
      </c>
      <c r="AZ267" s="644" t="s">
        <v>803</v>
      </c>
      <c r="BA267" s="664">
        <v>0</v>
      </c>
      <c r="BB267" s="665">
        <v>0</v>
      </c>
      <c r="BC267" s="665">
        <v>0</v>
      </c>
      <c r="BD267" s="665">
        <v>0</v>
      </c>
      <c r="BE267" s="665">
        <v>0</v>
      </c>
      <c r="BF267" s="665">
        <v>0</v>
      </c>
      <c r="BG267" s="665">
        <v>0</v>
      </c>
      <c r="BH267" s="665">
        <v>0</v>
      </c>
      <c r="BI267" s="665">
        <v>0</v>
      </c>
      <c r="BJ267" s="665">
        <v>0</v>
      </c>
      <c r="BK267" s="665">
        <v>0</v>
      </c>
      <c r="BL267" s="665">
        <v>0</v>
      </c>
      <c r="BM267" s="665">
        <v>0</v>
      </c>
      <c r="BN267" s="665">
        <v>0</v>
      </c>
      <c r="BO267" s="665">
        <v>0</v>
      </c>
      <c r="BP267" s="665">
        <v>6652.8484848484841</v>
      </c>
      <c r="BQ267" s="665">
        <v>0</v>
      </c>
      <c r="BR267" s="665">
        <v>0</v>
      </c>
      <c r="BS267" s="666">
        <v>0</v>
      </c>
      <c r="BT267" s="667">
        <v>0</v>
      </c>
      <c r="BU267" s="649">
        <f t="shared" si="5"/>
        <v>0</v>
      </c>
    </row>
    <row r="268" spans="2:73" x14ac:dyDescent="0.2">
      <c r="B268" s="650">
        <v>258</v>
      </c>
      <c r="C268" s="630" t="s">
        <v>1972</v>
      </c>
      <c r="D268" s="630" t="s">
        <v>803</v>
      </c>
      <c r="E268" s="630" t="s">
        <v>1554</v>
      </c>
      <c r="F268" s="651">
        <v>112434</v>
      </c>
      <c r="G268" s="652">
        <v>43706</v>
      </c>
      <c r="H268" s="652" t="s">
        <v>535</v>
      </c>
      <c r="I268" s="652" t="s">
        <v>535</v>
      </c>
      <c r="J268" s="653">
        <v>33</v>
      </c>
      <c r="K268" s="654" t="s">
        <v>535</v>
      </c>
      <c r="L268" s="655" t="s">
        <v>535</v>
      </c>
      <c r="M268" s="656" t="s">
        <v>1969</v>
      </c>
      <c r="N268" s="657">
        <v>12600</v>
      </c>
      <c r="O268" s="658">
        <v>0</v>
      </c>
      <c r="P268" s="658">
        <v>0</v>
      </c>
      <c r="Q268" s="658">
        <v>0</v>
      </c>
      <c r="R268" s="658">
        <v>-661.10000000000036</v>
      </c>
      <c r="S268" s="658">
        <v>0</v>
      </c>
      <c r="T268" s="659">
        <v>13261.1</v>
      </c>
      <c r="U268" s="658">
        <v>0</v>
      </c>
      <c r="V268" s="658">
        <v>0</v>
      </c>
      <c r="W268" s="658">
        <v>13261.1</v>
      </c>
      <c r="X268" s="658">
        <v>2143.2080808080823</v>
      </c>
      <c r="Y268" s="660">
        <v>11117.891919191918</v>
      </c>
      <c r="Z268" s="657">
        <v>0</v>
      </c>
      <c r="AA268" s="658">
        <v>0</v>
      </c>
      <c r="AB268" s="658">
        <v>0</v>
      </c>
      <c r="AC268" s="658">
        <v>0</v>
      </c>
      <c r="AD268" s="658">
        <v>0</v>
      </c>
      <c r="AE268" s="658">
        <v>0</v>
      </c>
      <c r="AF268" s="658">
        <v>0</v>
      </c>
      <c r="AG268" s="658">
        <v>0</v>
      </c>
      <c r="AH268" s="658">
        <v>0</v>
      </c>
      <c r="AI268" s="658">
        <v>401.85151515151506</v>
      </c>
      <c r="AJ268" s="658">
        <v>-20.033333333333303</v>
      </c>
      <c r="AK268" s="661">
        <v>0</v>
      </c>
      <c r="AL268" s="661">
        <v>401.85151515151529</v>
      </c>
      <c r="AM268" s="662">
        <v>-401.85151515151483</v>
      </c>
      <c r="AN268" s="663">
        <v>12600</v>
      </c>
      <c r="AO268" s="658">
        <v>0</v>
      </c>
      <c r="AP268" s="658">
        <v>0</v>
      </c>
      <c r="AQ268" s="658">
        <v>0</v>
      </c>
      <c r="AR268" s="658">
        <v>-661.10000000000036</v>
      </c>
      <c r="AS268" s="658">
        <v>0</v>
      </c>
      <c r="AT268" s="659">
        <v>13261.1</v>
      </c>
      <c r="AU268" s="658">
        <v>0</v>
      </c>
      <c r="AV268" s="658">
        <v>0</v>
      </c>
      <c r="AW268" s="658">
        <v>13261.1</v>
      </c>
      <c r="AX268" s="658">
        <v>2545.0595959595976</v>
      </c>
      <c r="AY268" s="660">
        <v>10716.040404040403</v>
      </c>
      <c r="AZ268" s="644" t="s">
        <v>803</v>
      </c>
      <c r="BA268" s="664">
        <v>0</v>
      </c>
      <c r="BB268" s="665">
        <v>0</v>
      </c>
      <c r="BC268" s="665">
        <v>0</v>
      </c>
      <c r="BD268" s="665">
        <v>0</v>
      </c>
      <c r="BE268" s="665">
        <v>0</v>
      </c>
      <c r="BF268" s="665">
        <v>0</v>
      </c>
      <c r="BG268" s="665">
        <v>0</v>
      </c>
      <c r="BH268" s="665">
        <v>0</v>
      </c>
      <c r="BI268" s="665">
        <v>0</v>
      </c>
      <c r="BJ268" s="665">
        <v>0</v>
      </c>
      <c r="BK268" s="665">
        <v>0</v>
      </c>
      <c r="BL268" s="665">
        <v>0</v>
      </c>
      <c r="BM268" s="665">
        <v>0</v>
      </c>
      <c r="BN268" s="665">
        <v>0</v>
      </c>
      <c r="BO268" s="665">
        <v>0</v>
      </c>
      <c r="BP268" s="665">
        <v>10716.040404040403</v>
      </c>
      <c r="BQ268" s="665">
        <v>0</v>
      </c>
      <c r="BR268" s="665">
        <v>0</v>
      </c>
      <c r="BS268" s="666">
        <v>0</v>
      </c>
      <c r="BT268" s="667">
        <v>0</v>
      </c>
      <c r="BU268" s="649">
        <f t="shared" ref="BU268:BU331" si="6">+AY268-SUM(BA268:BT268)</f>
        <v>0</v>
      </c>
    </row>
    <row r="269" spans="2:73" x14ac:dyDescent="0.2">
      <c r="B269" s="629">
        <v>259</v>
      </c>
      <c r="C269" s="630" t="s">
        <v>1973</v>
      </c>
      <c r="D269" s="630" t="s">
        <v>803</v>
      </c>
      <c r="E269" s="630" t="s">
        <v>1554</v>
      </c>
      <c r="F269" s="651">
        <v>112436</v>
      </c>
      <c r="G269" s="652">
        <v>43706</v>
      </c>
      <c r="H269" s="652" t="s">
        <v>535</v>
      </c>
      <c r="I269" s="652" t="s">
        <v>535</v>
      </c>
      <c r="J269" s="653">
        <v>33</v>
      </c>
      <c r="K269" s="654" t="s">
        <v>535</v>
      </c>
      <c r="L269" s="655" t="s">
        <v>535</v>
      </c>
      <c r="M269" s="656" t="s">
        <v>1969</v>
      </c>
      <c r="N269" s="657">
        <v>5200</v>
      </c>
      <c r="O269" s="658">
        <v>0</v>
      </c>
      <c r="P269" s="658">
        <v>0</v>
      </c>
      <c r="Q269" s="658">
        <v>0</v>
      </c>
      <c r="R269" s="658">
        <v>-2570.0500000000002</v>
      </c>
      <c r="S269" s="658">
        <v>0</v>
      </c>
      <c r="T269" s="659">
        <v>7770.05</v>
      </c>
      <c r="U269" s="658">
        <v>0</v>
      </c>
      <c r="V269" s="658">
        <v>0</v>
      </c>
      <c r="W269" s="658">
        <v>7770.05</v>
      </c>
      <c r="X269" s="658">
        <v>1255.7656565656582</v>
      </c>
      <c r="Y269" s="660">
        <v>6514.2843434343422</v>
      </c>
      <c r="Z269" s="657">
        <v>0</v>
      </c>
      <c r="AA269" s="658">
        <v>0</v>
      </c>
      <c r="AB269" s="658">
        <v>0</v>
      </c>
      <c r="AC269" s="658">
        <v>0</v>
      </c>
      <c r="AD269" s="658">
        <v>0</v>
      </c>
      <c r="AE269" s="658">
        <v>0</v>
      </c>
      <c r="AF269" s="658">
        <v>0</v>
      </c>
      <c r="AG269" s="658">
        <v>0</v>
      </c>
      <c r="AH269" s="658">
        <v>0</v>
      </c>
      <c r="AI269" s="658">
        <v>235.45606060606056</v>
      </c>
      <c r="AJ269" s="658">
        <v>-77.880303030303025</v>
      </c>
      <c r="AK269" s="661">
        <v>0</v>
      </c>
      <c r="AL269" s="661">
        <v>235.45606060606133</v>
      </c>
      <c r="AM269" s="662">
        <v>-235.45606060606133</v>
      </c>
      <c r="AN269" s="663">
        <v>5200</v>
      </c>
      <c r="AO269" s="658">
        <v>0</v>
      </c>
      <c r="AP269" s="658">
        <v>0</v>
      </c>
      <c r="AQ269" s="658">
        <v>0</v>
      </c>
      <c r="AR269" s="658">
        <v>-2570.0500000000002</v>
      </c>
      <c r="AS269" s="658">
        <v>0</v>
      </c>
      <c r="AT269" s="659">
        <v>7770.05</v>
      </c>
      <c r="AU269" s="658">
        <v>0</v>
      </c>
      <c r="AV269" s="658">
        <v>0</v>
      </c>
      <c r="AW269" s="658">
        <v>7770.05</v>
      </c>
      <c r="AX269" s="658">
        <v>1491.2217171717195</v>
      </c>
      <c r="AY269" s="660">
        <v>6278.8282828282809</v>
      </c>
      <c r="AZ269" s="644" t="s">
        <v>803</v>
      </c>
      <c r="BA269" s="664">
        <v>0</v>
      </c>
      <c r="BB269" s="665">
        <v>0</v>
      </c>
      <c r="BC269" s="665">
        <v>0</v>
      </c>
      <c r="BD269" s="665">
        <v>0</v>
      </c>
      <c r="BE269" s="665">
        <v>0</v>
      </c>
      <c r="BF269" s="665">
        <v>0</v>
      </c>
      <c r="BG269" s="665">
        <v>0</v>
      </c>
      <c r="BH269" s="665">
        <v>0</v>
      </c>
      <c r="BI269" s="665">
        <v>0</v>
      </c>
      <c r="BJ269" s="665">
        <v>0</v>
      </c>
      <c r="BK269" s="665">
        <v>0</v>
      </c>
      <c r="BL269" s="665">
        <v>0</v>
      </c>
      <c r="BM269" s="665">
        <v>0</v>
      </c>
      <c r="BN269" s="665">
        <v>0</v>
      </c>
      <c r="BO269" s="665">
        <v>0</v>
      </c>
      <c r="BP269" s="665">
        <v>6278.8282828282809</v>
      </c>
      <c r="BQ269" s="665">
        <v>0</v>
      </c>
      <c r="BR269" s="665">
        <v>0</v>
      </c>
      <c r="BS269" s="666">
        <v>0</v>
      </c>
      <c r="BT269" s="667">
        <v>0</v>
      </c>
      <c r="BU269" s="649">
        <f t="shared" si="6"/>
        <v>0</v>
      </c>
    </row>
    <row r="270" spans="2:73" x14ac:dyDescent="0.2">
      <c r="B270" s="650">
        <v>260</v>
      </c>
      <c r="C270" s="630" t="s">
        <v>1974</v>
      </c>
      <c r="D270" s="630" t="s">
        <v>803</v>
      </c>
      <c r="E270" s="630" t="s">
        <v>1554</v>
      </c>
      <c r="F270" s="651">
        <v>112435</v>
      </c>
      <c r="G270" s="652">
        <v>43706</v>
      </c>
      <c r="H270" s="652" t="s">
        <v>535</v>
      </c>
      <c r="I270" s="652" t="s">
        <v>535</v>
      </c>
      <c r="J270" s="653">
        <v>33</v>
      </c>
      <c r="K270" s="654" t="s">
        <v>535</v>
      </c>
      <c r="L270" s="655" t="s">
        <v>535</v>
      </c>
      <c r="M270" s="656" t="s">
        <v>1969</v>
      </c>
      <c r="N270" s="657">
        <v>7800</v>
      </c>
      <c r="O270" s="658">
        <v>0</v>
      </c>
      <c r="P270" s="658">
        <v>0</v>
      </c>
      <c r="Q270" s="658">
        <v>0</v>
      </c>
      <c r="R270" s="658">
        <v>3905.39</v>
      </c>
      <c r="S270" s="658">
        <v>0</v>
      </c>
      <c r="T270" s="659">
        <v>3894.61</v>
      </c>
      <c r="U270" s="658">
        <v>0</v>
      </c>
      <c r="V270" s="658">
        <v>0</v>
      </c>
      <c r="W270" s="658">
        <v>3894.61</v>
      </c>
      <c r="X270" s="658">
        <v>629.4319191919185</v>
      </c>
      <c r="Y270" s="660">
        <v>3265.1780808080816</v>
      </c>
      <c r="Z270" s="657">
        <v>0</v>
      </c>
      <c r="AA270" s="658">
        <v>0</v>
      </c>
      <c r="AB270" s="658">
        <v>0</v>
      </c>
      <c r="AC270" s="658">
        <v>0</v>
      </c>
      <c r="AD270" s="658">
        <v>0</v>
      </c>
      <c r="AE270" s="658">
        <v>0</v>
      </c>
      <c r="AF270" s="658">
        <v>0</v>
      </c>
      <c r="AG270" s="658">
        <v>0</v>
      </c>
      <c r="AH270" s="658">
        <v>0</v>
      </c>
      <c r="AI270" s="658">
        <v>118.01848484848489</v>
      </c>
      <c r="AJ270" s="658">
        <v>118.34515151515154</v>
      </c>
      <c r="AK270" s="661">
        <v>0</v>
      </c>
      <c r="AL270" s="661">
        <v>118.01848484848472</v>
      </c>
      <c r="AM270" s="662">
        <v>-118.0184848484846</v>
      </c>
      <c r="AN270" s="663">
        <v>7800</v>
      </c>
      <c r="AO270" s="658">
        <v>0</v>
      </c>
      <c r="AP270" s="658">
        <v>0</v>
      </c>
      <c r="AQ270" s="658">
        <v>0</v>
      </c>
      <c r="AR270" s="658">
        <v>3905.39</v>
      </c>
      <c r="AS270" s="658">
        <v>0</v>
      </c>
      <c r="AT270" s="659">
        <v>3894.61</v>
      </c>
      <c r="AU270" s="658">
        <v>0</v>
      </c>
      <c r="AV270" s="658">
        <v>0</v>
      </c>
      <c r="AW270" s="658">
        <v>3894.61</v>
      </c>
      <c r="AX270" s="658">
        <v>747.45040404040321</v>
      </c>
      <c r="AY270" s="660">
        <v>3147.159595959597</v>
      </c>
      <c r="AZ270" s="644" t="s">
        <v>803</v>
      </c>
      <c r="BA270" s="664">
        <v>0</v>
      </c>
      <c r="BB270" s="665">
        <v>0</v>
      </c>
      <c r="BC270" s="665">
        <v>0</v>
      </c>
      <c r="BD270" s="665">
        <v>0</v>
      </c>
      <c r="BE270" s="665">
        <v>0</v>
      </c>
      <c r="BF270" s="665">
        <v>0</v>
      </c>
      <c r="BG270" s="665">
        <v>0</v>
      </c>
      <c r="BH270" s="665">
        <v>0</v>
      </c>
      <c r="BI270" s="665">
        <v>0</v>
      </c>
      <c r="BJ270" s="665">
        <v>0</v>
      </c>
      <c r="BK270" s="665">
        <v>0</v>
      </c>
      <c r="BL270" s="665">
        <v>0</v>
      </c>
      <c r="BM270" s="665">
        <v>0</v>
      </c>
      <c r="BN270" s="665">
        <v>0</v>
      </c>
      <c r="BO270" s="665">
        <v>0</v>
      </c>
      <c r="BP270" s="665">
        <v>3147.159595959597</v>
      </c>
      <c r="BQ270" s="665">
        <v>0</v>
      </c>
      <c r="BR270" s="665">
        <v>0</v>
      </c>
      <c r="BS270" s="666">
        <v>0</v>
      </c>
      <c r="BT270" s="667">
        <v>0</v>
      </c>
      <c r="BU270" s="649">
        <f t="shared" si="6"/>
        <v>0</v>
      </c>
    </row>
    <row r="271" spans="2:73" x14ac:dyDescent="0.2">
      <c r="B271" s="629">
        <v>261</v>
      </c>
      <c r="C271" s="630" t="s">
        <v>1975</v>
      </c>
      <c r="D271" s="630" t="s">
        <v>803</v>
      </c>
      <c r="E271" s="630" t="s">
        <v>1554</v>
      </c>
      <c r="F271" s="651">
        <v>112429</v>
      </c>
      <c r="G271" s="652">
        <v>43706</v>
      </c>
      <c r="H271" s="652" t="s">
        <v>535</v>
      </c>
      <c r="I271" s="652" t="s">
        <v>535</v>
      </c>
      <c r="J271" s="653">
        <v>33</v>
      </c>
      <c r="K271" s="654" t="s">
        <v>535</v>
      </c>
      <c r="L271" s="655" t="s">
        <v>535</v>
      </c>
      <c r="M271" s="656" t="s">
        <v>1969</v>
      </c>
      <c r="N271" s="657">
        <v>22400</v>
      </c>
      <c r="O271" s="658">
        <v>0</v>
      </c>
      <c r="P271" s="658">
        <v>0</v>
      </c>
      <c r="Q271" s="658">
        <v>0</v>
      </c>
      <c r="R271" s="658">
        <v>4262.68</v>
      </c>
      <c r="S271" s="658">
        <v>0</v>
      </c>
      <c r="T271" s="659">
        <v>18137.32</v>
      </c>
      <c r="U271" s="658">
        <v>0</v>
      </c>
      <c r="V271" s="658">
        <v>0</v>
      </c>
      <c r="W271" s="658">
        <v>18137.32</v>
      </c>
      <c r="X271" s="658">
        <v>2931.2840404040444</v>
      </c>
      <c r="Y271" s="660">
        <v>15206.035959595956</v>
      </c>
      <c r="Z271" s="657">
        <v>0</v>
      </c>
      <c r="AA271" s="658">
        <v>0</v>
      </c>
      <c r="AB271" s="658">
        <v>0</v>
      </c>
      <c r="AC271" s="658">
        <v>0</v>
      </c>
      <c r="AD271" s="658">
        <v>0</v>
      </c>
      <c r="AE271" s="658">
        <v>0</v>
      </c>
      <c r="AF271" s="658">
        <v>0</v>
      </c>
      <c r="AG271" s="658">
        <v>0</v>
      </c>
      <c r="AH271" s="658">
        <v>0</v>
      </c>
      <c r="AI271" s="658">
        <v>549.61575757575747</v>
      </c>
      <c r="AJ271" s="658">
        <v>129.17212121212117</v>
      </c>
      <c r="AK271" s="661">
        <v>0</v>
      </c>
      <c r="AL271" s="661">
        <v>549.61575757575838</v>
      </c>
      <c r="AM271" s="662">
        <v>-549.61575757575883</v>
      </c>
      <c r="AN271" s="663">
        <v>22400</v>
      </c>
      <c r="AO271" s="658">
        <v>0</v>
      </c>
      <c r="AP271" s="658">
        <v>0</v>
      </c>
      <c r="AQ271" s="658">
        <v>0</v>
      </c>
      <c r="AR271" s="658">
        <v>4262.68</v>
      </c>
      <c r="AS271" s="658">
        <v>0</v>
      </c>
      <c r="AT271" s="659">
        <v>18137.32</v>
      </c>
      <c r="AU271" s="658">
        <v>0</v>
      </c>
      <c r="AV271" s="658">
        <v>0</v>
      </c>
      <c r="AW271" s="658">
        <v>18137.32</v>
      </c>
      <c r="AX271" s="658">
        <v>3480.8997979798028</v>
      </c>
      <c r="AY271" s="660">
        <v>14656.420202020197</v>
      </c>
      <c r="AZ271" s="644" t="s">
        <v>803</v>
      </c>
      <c r="BA271" s="664">
        <v>0</v>
      </c>
      <c r="BB271" s="665">
        <v>0</v>
      </c>
      <c r="BC271" s="665">
        <v>0</v>
      </c>
      <c r="BD271" s="665">
        <v>0</v>
      </c>
      <c r="BE271" s="665">
        <v>0</v>
      </c>
      <c r="BF271" s="665">
        <v>0</v>
      </c>
      <c r="BG271" s="665">
        <v>0</v>
      </c>
      <c r="BH271" s="665">
        <v>0</v>
      </c>
      <c r="BI271" s="665">
        <v>0</v>
      </c>
      <c r="BJ271" s="665">
        <v>0</v>
      </c>
      <c r="BK271" s="665">
        <v>0</v>
      </c>
      <c r="BL271" s="665">
        <v>0</v>
      </c>
      <c r="BM271" s="665">
        <v>0</v>
      </c>
      <c r="BN271" s="665">
        <v>0</v>
      </c>
      <c r="BO271" s="665">
        <v>0</v>
      </c>
      <c r="BP271" s="665">
        <v>14656.420202020197</v>
      </c>
      <c r="BQ271" s="665">
        <v>0</v>
      </c>
      <c r="BR271" s="665">
        <v>0</v>
      </c>
      <c r="BS271" s="666">
        <v>0</v>
      </c>
      <c r="BT271" s="667">
        <v>0</v>
      </c>
      <c r="BU271" s="649">
        <f t="shared" si="6"/>
        <v>0</v>
      </c>
    </row>
    <row r="272" spans="2:73" x14ac:dyDescent="0.2">
      <c r="B272" s="650">
        <v>262</v>
      </c>
      <c r="C272" s="630" t="s">
        <v>1976</v>
      </c>
      <c r="D272" s="630" t="s">
        <v>803</v>
      </c>
      <c r="E272" s="630" t="s">
        <v>1554</v>
      </c>
      <c r="F272" s="651">
        <v>112430</v>
      </c>
      <c r="G272" s="652">
        <v>43706</v>
      </c>
      <c r="H272" s="652" t="s">
        <v>535</v>
      </c>
      <c r="I272" s="652" t="s">
        <v>535</v>
      </c>
      <c r="J272" s="653">
        <v>33</v>
      </c>
      <c r="K272" s="654" t="s">
        <v>535</v>
      </c>
      <c r="L272" s="655" t="s">
        <v>535</v>
      </c>
      <c r="M272" s="656" t="s">
        <v>1969</v>
      </c>
      <c r="N272" s="657">
        <v>36600</v>
      </c>
      <c r="O272" s="658">
        <v>0</v>
      </c>
      <c r="P272" s="658">
        <v>0</v>
      </c>
      <c r="Q272" s="658">
        <v>0</v>
      </c>
      <c r="R272" s="658">
        <v>4035.6100000000006</v>
      </c>
      <c r="S272" s="658">
        <v>0</v>
      </c>
      <c r="T272" s="659">
        <v>32564.39</v>
      </c>
      <c r="U272" s="658">
        <v>0</v>
      </c>
      <c r="V272" s="658">
        <v>0</v>
      </c>
      <c r="W272" s="658">
        <v>32564.39</v>
      </c>
      <c r="X272" s="658">
        <v>5262.9317171717203</v>
      </c>
      <c r="Y272" s="660">
        <v>27301.45828282828</v>
      </c>
      <c r="Z272" s="657">
        <v>0</v>
      </c>
      <c r="AA272" s="658">
        <v>0</v>
      </c>
      <c r="AB272" s="658">
        <v>0</v>
      </c>
      <c r="AC272" s="658">
        <v>0</v>
      </c>
      <c r="AD272" s="658">
        <v>0</v>
      </c>
      <c r="AE272" s="658">
        <v>0</v>
      </c>
      <c r="AF272" s="658">
        <v>0</v>
      </c>
      <c r="AG272" s="658">
        <v>0</v>
      </c>
      <c r="AH272" s="658">
        <v>0</v>
      </c>
      <c r="AI272" s="658">
        <v>986.79969696969681</v>
      </c>
      <c r="AJ272" s="658">
        <v>122.2912121212122</v>
      </c>
      <c r="AK272" s="661">
        <v>0</v>
      </c>
      <c r="AL272" s="661">
        <v>986.79969696969602</v>
      </c>
      <c r="AM272" s="662">
        <v>-986.79969696969783</v>
      </c>
      <c r="AN272" s="663">
        <v>36600</v>
      </c>
      <c r="AO272" s="658">
        <v>0</v>
      </c>
      <c r="AP272" s="658">
        <v>0</v>
      </c>
      <c r="AQ272" s="658">
        <v>0</v>
      </c>
      <c r="AR272" s="658">
        <v>4035.6100000000006</v>
      </c>
      <c r="AS272" s="658">
        <v>0</v>
      </c>
      <c r="AT272" s="659">
        <v>32564.39</v>
      </c>
      <c r="AU272" s="658">
        <v>0</v>
      </c>
      <c r="AV272" s="658">
        <v>0</v>
      </c>
      <c r="AW272" s="658">
        <v>32564.39</v>
      </c>
      <c r="AX272" s="658">
        <v>6249.7314141414163</v>
      </c>
      <c r="AY272" s="660">
        <v>26314.658585858582</v>
      </c>
      <c r="AZ272" s="644" t="s">
        <v>803</v>
      </c>
      <c r="BA272" s="664">
        <v>0</v>
      </c>
      <c r="BB272" s="665">
        <v>0</v>
      </c>
      <c r="BC272" s="665">
        <v>0</v>
      </c>
      <c r="BD272" s="665">
        <v>0</v>
      </c>
      <c r="BE272" s="665">
        <v>0</v>
      </c>
      <c r="BF272" s="665">
        <v>0</v>
      </c>
      <c r="BG272" s="665">
        <v>0</v>
      </c>
      <c r="BH272" s="665">
        <v>0</v>
      </c>
      <c r="BI272" s="665">
        <v>0</v>
      </c>
      <c r="BJ272" s="665">
        <v>0</v>
      </c>
      <c r="BK272" s="665">
        <v>0</v>
      </c>
      <c r="BL272" s="665">
        <v>0</v>
      </c>
      <c r="BM272" s="665">
        <v>0</v>
      </c>
      <c r="BN272" s="665">
        <v>0</v>
      </c>
      <c r="BO272" s="665">
        <v>0</v>
      </c>
      <c r="BP272" s="665">
        <v>26314.658585858582</v>
      </c>
      <c r="BQ272" s="665">
        <v>0</v>
      </c>
      <c r="BR272" s="665">
        <v>0</v>
      </c>
      <c r="BS272" s="666">
        <v>0</v>
      </c>
      <c r="BT272" s="667">
        <v>0</v>
      </c>
      <c r="BU272" s="649">
        <f t="shared" si="6"/>
        <v>0</v>
      </c>
    </row>
    <row r="273" spans="2:73" x14ac:dyDescent="0.2">
      <c r="B273" s="629">
        <v>263</v>
      </c>
      <c r="C273" s="630" t="s">
        <v>1977</v>
      </c>
      <c r="D273" s="630" t="s">
        <v>803</v>
      </c>
      <c r="E273" s="630" t="s">
        <v>1554</v>
      </c>
      <c r="F273" s="651">
        <v>112432</v>
      </c>
      <c r="G273" s="652">
        <v>43706</v>
      </c>
      <c r="H273" s="652" t="s">
        <v>535</v>
      </c>
      <c r="I273" s="652" t="s">
        <v>535</v>
      </c>
      <c r="J273" s="653">
        <v>33</v>
      </c>
      <c r="K273" s="654" t="s">
        <v>535</v>
      </c>
      <c r="L273" s="655" t="s">
        <v>535</v>
      </c>
      <c r="M273" s="656" t="s">
        <v>1969</v>
      </c>
      <c r="N273" s="657">
        <v>7500</v>
      </c>
      <c r="O273" s="658">
        <v>0</v>
      </c>
      <c r="P273" s="658">
        <v>0</v>
      </c>
      <c r="Q273" s="658">
        <v>0</v>
      </c>
      <c r="R273" s="658">
        <v>1100.5600000000004</v>
      </c>
      <c r="S273" s="658">
        <v>0</v>
      </c>
      <c r="T273" s="659">
        <v>6399.44</v>
      </c>
      <c r="U273" s="658">
        <v>0</v>
      </c>
      <c r="V273" s="658">
        <v>0</v>
      </c>
      <c r="W273" s="658">
        <v>6399.44</v>
      </c>
      <c r="X273" s="658">
        <v>1034.2529292929285</v>
      </c>
      <c r="Y273" s="660">
        <v>5365.1870707070711</v>
      </c>
      <c r="Z273" s="657">
        <v>0</v>
      </c>
      <c r="AA273" s="658">
        <v>0</v>
      </c>
      <c r="AB273" s="658">
        <v>0</v>
      </c>
      <c r="AC273" s="658">
        <v>0</v>
      </c>
      <c r="AD273" s="658">
        <v>0</v>
      </c>
      <c r="AE273" s="658">
        <v>0</v>
      </c>
      <c r="AF273" s="658">
        <v>0</v>
      </c>
      <c r="AG273" s="658">
        <v>0</v>
      </c>
      <c r="AH273" s="658">
        <v>0</v>
      </c>
      <c r="AI273" s="658">
        <v>193.92242424242426</v>
      </c>
      <c r="AJ273" s="658">
        <v>33.350303030303053</v>
      </c>
      <c r="AK273" s="661">
        <v>0</v>
      </c>
      <c r="AL273" s="661">
        <v>193.92242424242386</v>
      </c>
      <c r="AM273" s="662">
        <v>-193.9224242424234</v>
      </c>
      <c r="AN273" s="663">
        <v>7500</v>
      </c>
      <c r="AO273" s="658">
        <v>0</v>
      </c>
      <c r="AP273" s="658">
        <v>0</v>
      </c>
      <c r="AQ273" s="658">
        <v>0</v>
      </c>
      <c r="AR273" s="658">
        <v>1100.5600000000004</v>
      </c>
      <c r="AS273" s="658">
        <v>0</v>
      </c>
      <c r="AT273" s="659">
        <v>6399.44</v>
      </c>
      <c r="AU273" s="658">
        <v>0</v>
      </c>
      <c r="AV273" s="658">
        <v>0</v>
      </c>
      <c r="AW273" s="658">
        <v>6399.44</v>
      </c>
      <c r="AX273" s="658">
        <v>1228.1753535353523</v>
      </c>
      <c r="AY273" s="660">
        <v>5171.2646464646477</v>
      </c>
      <c r="AZ273" s="644" t="s">
        <v>803</v>
      </c>
      <c r="BA273" s="664">
        <v>0</v>
      </c>
      <c r="BB273" s="665">
        <v>0</v>
      </c>
      <c r="BC273" s="665">
        <v>0</v>
      </c>
      <c r="BD273" s="665">
        <v>0</v>
      </c>
      <c r="BE273" s="665">
        <v>0</v>
      </c>
      <c r="BF273" s="665">
        <v>0</v>
      </c>
      <c r="BG273" s="665">
        <v>0</v>
      </c>
      <c r="BH273" s="665">
        <v>0</v>
      </c>
      <c r="BI273" s="665">
        <v>0</v>
      </c>
      <c r="BJ273" s="665">
        <v>0</v>
      </c>
      <c r="BK273" s="665">
        <v>0</v>
      </c>
      <c r="BL273" s="665">
        <v>0</v>
      </c>
      <c r="BM273" s="665">
        <v>0</v>
      </c>
      <c r="BN273" s="665">
        <v>0</v>
      </c>
      <c r="BO273" s="665">
        <v>0</v>
      </c>
      <c r="BP273" s="665">
        <v>5171.2646464646477</v>
      </c>
      <c r="BQ273" s="665">
        <v>0</v>
      </c>
      <c r="BR273" s="665">
        <v>0</v>
      </c>
      <c r="BS273" s="666">
        <v>0</v>
      </c>
      <c r="BT273" s="667">
        <v>0</v>
      </c>
      <c r="BU273" s="649">
        <f t="shared" si="6"/>
        <v>0</v>
      </c>
    </row>
    <row r="274" spans="2:73" x14ac:dyDescent="0.2">
      <c r="B274" s="650">
        <v>264</v>
      </c>
      <c r="C274" s="630" t="s">
        <v>1978</v>
      </c>
      <c r="D274" s="630" t="s">
        <v>803</v>
      </c>
      <c r="E274" s="630" t="s">
        <v>1554</v>
      </c>
      <c r="F274" s="651">
        <v>112431</v>
      </c>
      <c r="G274" s="652">
        <v>43706</v>
      </c>
      <c r="H274" s="652" t="s">
        <v>535</v>
      </c>
      <c r="I274" s="652" t="s">
        <v>535</v>
      </c>
      <c r="J274" s="653">
        <v>33</v>
      </c>
      <c r="K274" s="654" t="s">
        <v>535</v>
      </c>
      <c r="L274" s="655" t="s">
        <v>535</v>
      </c>
      <c r="M274" s="656" t="s">
        <v>1969</v>
      </c>
      <c r="N274" s="657">
        <v>28300</v>
      </c>
      <c r="O274" s="658">
        <v>0</v>
      </c>
      <c r="P274" s="658">
        <v>0</v>
      </c>
      <c r="Q274" s="658">
        <v>0</v>
      </c>
      <c r="R274" s="658">
        <v>701.40999999999985</v>
      </c>
      <c r="S274" s="658">
        <v>0</v>
      </c>
      <c r="T274" s="659">
        <v>27598.59</v>
      </c>
      <c r="U274" s="658">
        <v>0</v>
      </c>
      <c r="V274" s="658">
        <v>0</v>
      </c>
      <c r="W274" s="658">
        <v>27598.59</v>
      </c>
      <c r="X274" s="658">
        <v>4460.378181818176</v>
      </c>
      <c r="Y274" s="660">
        <v>23138.211818181822</v>
      </c>
      <c r="Z274" s="657">
        <v>0</v>
      </c>
      <c r="AA274" s="658">
        <v>0</v>
      </c>
      <c r="AB274" s="658">
        <v>0</v>
      </c>
      <c r="AC274" s="658">
        <v>0</v>
      </c>
      <c r="AD274" s="658">
        <v>0</v>
      </c>
      <c r="AE274" s="658">
        <v>0</v>
      </c>
      <c r="AF274" s="658">
        <v>0</v>
      </c>
      <c r="AG274" s="658">
        <v>0</v>
      </c>
      <c r="AH274" s="658">
        <v>0</v>
      </c>
      <c r="AI274" s="658">
        <v>836.32090909090925</v>
      </c>
      <c r="AJ274" s="658">
        <v>21.25484848484848</v>
      </c>
      <c r="AK274" s="661">
        <v>0</v>
      </c>
      <c r="AL274" s="661">
        <v>836.32090909090766</v>
      </c>
      <c r="AM274" s="662">
        <v>-836.32090909090766</v>
      </c>
      <c r="AN274" s="663">
        <v>28300</v>
      </c>
      <c r="AO274" s="658">
        <v>0</v>
      </c>
      <c r="AP274" s="658">
        <v>0</v>
      </c>
      <c r="AQ274" s="658">
        <v>0</v>
      </c>
      <c r="AR274" s="658">
        <v>701.40999999999985</v>
      </c>
      <c r="AS274" s="658">
        <v>0</v>
      </c>
      <c r="AT274" s="659">
        <v>27598.59</v>
      </c>
      <c r="AU274" s="658">
        <v>0</v>
      </c>
      <c r="AV274" s="658">
        <v>0</v>
      </c>
      <c r="AW274" s="658">
        <v>27598.59</v>
      </c>
      <c r="AX274" s="658">
        <v>5296.6990909090837</v>
      </c>
      <c r="AY274" s="660">
        <v>22301.890909090915</v>
      </c>
      <c r="AZ274" s="644" t="s">
        <v>803</v>
      </c>
      <c r="BA274" s="664">
        <v>0</v>
      </c>
      <c r="BB274" s="665">
        <v>0</v>
      </c>
      <c r="BC274" s="665">
        <v>0</v>
      </c>
      <c r="BD274" s="665">
        <v>0</v>
      </c>
      <c r="BE274" s="665">
        <v>0</v>
      </c>
      <c r="BF274" s="665">
        <v>0</v>
      </c>
      <c r="BG274" s="665">
        <v>0</v>
      </c>
      <c r="BH274" s="665">
        <v>0</v>
      </c>
      <c r="BI274" s="665">
        <v>0</v>
      </c>
      <c r="BJ274" s="665">
        <v>0</v>
      </c>
      <c r="BK274" s="665">
        <v>0</v>
      </c>
      <c r="BL274" s="665">
        <v>0</v>
      </c>
      <c r="BM274" s="665">
        <v>0</v>
      </c>
      <c r="BN274" s="665">
        <v>0</v>
      </c>
      <c r="BO274" s="665">
        <v>0</v>
      </c>
      <c r="BP274" s="665">
        <v>22301.890909090915</v>
      </c>
      <c r="BQ274" s="665">
        <v>0</v>
      </c>
      <c r="BR274" s="665">
        <v>0</v>
      </c>
      <c r="BS274" s="666">
        <v>0</v>
      </c>
      <c r="BT274" s="667">
        <v>0</v>
      </c>
      <c r="BU274" s="649">
        <f t="shared" si="6"/>
        <v>0</v>
      </c>
    </row>
    <row r="275" spans="2:73" x14ac:dyDescent="0.2">
      <c r="B275" s="629">
        <v>265</v>
      </c>
      <c r="C275" s="630" t="s">
        <v>1979</v>
      </c>
      <c r="D275" s="630" t="s">
        <v>806</v>
      </c>
      <c r="E275" s="630" t="s">
        <v>1980</v>
      </c>
      <c r="F275" s="651">
        <v>230242</v>
      </c>
      <c r="G275" s="652">
        <v>43902</v>
      </c>
      <c r="H275" s="652" t="s">
        <v>535</v>
      </c>
      <c r="I275" s="652" t="s">
        <v>535</v>
      </c>
      <c r="J275" s="653">
        <v>16</v>
      </c>
      <c r="K275" s="654" t="s">
        <v>535</v>
      </c>
      <c r="L275" s="655" t="s">
        <v>535</v>
      </c>
      <c r="M275" s="656">
        <v>0</v>
      </c>
      <c r="N275" s="657">
        <v>1292.56</v>
      </c>
      <c r="O275" s="658">
        <v>0</v>
      </c>
      <c r="P275" s="658">
        <v>0</v>
      </c>
      <c r="Q275" s="658">
        <v>0</v>
      </c>
      <c r="R275" s="658">
        <v>0</v>
      </c>
      <c r="S275" s="658">
        <v>0</v>
      </c>
      <c r="T275" s="659">
        <v>1292.56</v>
      </c>
      <c r="U275" s="658">
        <v>0</v>
      </c>
      <c r="V275" s="658">
        <v>0</v>
      </c>
      <c r="W275" s="658">
        <v>1292.56</v>
      </c>
      <c r="X275" s="658">
        <v>383.72874999999999</v>
      </c>
      <c r="Y275" s="660">
        <v>908.83124999999995</v>
      </c>
      <c r="Z275" s="657">
        <v>0</v>
      </c>
      <c r="AA275" s="658">
        <v>0</v>
      </c>
      <c r="AB275" s="658">
        <v>0</v>
      </c>
      <c r="AC275" s="658">
        <v>0</v>
      </c>
      <c r="AD275" s="658">
        <v>0</v>
      </c>
      <c r="AE275" s="658">
        <v>0</v>
      </c>
      <c r="AF275" s="658">
        <v>0</v>
      </c>
      <c r="AG275" s="658">
        <v>0</v>
      </c>
      <c r="AH275" s="658">
        <v>0</v>
      </c>
      <c r="AI275" s="658">
        <v>80.784999999999997</v>
      </c>
      <c r="AJ275" s="658">
        <v>0</v>
      </c>
      <c r="AK275" s="661">
        <v>0</v>
      </c>
      <c r="AL275" s="661">
        <v>80.784999999999968</v>
      </c>
      <c r="AM275" s="662">
        <v>-80.784999999999968</v>
      </c>
      <c r="AN275" s="663">
        <v>1292.56</v>
      </c>
      <c r="AO275" s="658">
        <v>0</v>
      </c>
      <c r="AP275" s="658">
        <v>0</v>
      </c>
      <c r="AQ275" s="658">
        <v>0</v>
      </c>
      <c r="AR275" s="658">
        <v>0</v>
      </c>
      <c r="AS275" s="658">
        <v>0</v>
      </c>
      <c r="AT275" s="659">
        <v>1292.56</v>
      </c>
      <c r="AU275" s="658">
        <v>0</v>
      </c>
      <c r="AV275" s="658">
        <v>0</v>
      </c>
      <c r="AW275" s="658">
        <v>1292.56</v>
      </c>
      <c r="AX275" s="658">
        <v>464.51374999999996</v>
      </c>
      <c r="AY275" s="660">
        <v>828.04624999999999</v>
      </c>
      <c r="AZ275" s="644" t="s">
        <v>806</v>
      </c>
      <c r="BA275" s="664">
        <v>0</v>
      </c>
      <c r="BB275" s="665">
        <v>0</v>
      </c>
      <c r="BC275" s="665">
        <v>0</v>
      </c>
      <c r="BD275" s="665">
        <v>0</v>
      </c>
      <c r="BE275" s="665">
        <v>0</v>
      </c>
      <c r="BF275" s="665">
        <v>0</v>
      </c>
      <c r="BG275" s="665">
        <v>0</v>
      </c>
      <c r="BH275" s="665">
        <v>0</v>
      </c>
      <c r="BI275" s="665">
        <v>0</v>
      </c>
      <c r="BJ275" s="665">
        <v>0</v>
      </c>
      <c r="BK275" s="665">
        <v>0</v>
      </c>
      <c r="BL275" s="665">
        <v>0</v>
      </c>
      <c r="BM275" s="665">
        <v>0</v>
      </c>
      <c r="BN275" s="665">
        <v>0</v>
      </c>
      <c r="BO275" s="665">
        <v>0</v>
      </c>
      <c r="BP275" s="665">
        <v>0</v>
      </c>
      <c r="BQ275" s="665">
        <v>0</v>
      </c>
      <c r="BR275" s="665">
        <v>0</v>
      </c>
      <c r="BS275" s="666">
        <v>828.04624999999999</v>
      </c>
      <c r="BT275" s="667">
        <v>0</v>
      </c>
      <c r="BU275" s="649">
        <f t="shared" si="6"/>
        <v>0</v>
      </c>
    </row>
    <row r="276" spans="2:73" x14ac:dyDescent="0.2">
      <c r="B276" s="650">
        <v>266</v>
      </c>
      <c r="C276" s="630" t="s">
        <v>1953</v>
      </c>
      <c r="D276" s="630" t="s">
        <v>803</v>
      </c>
      <c r="E276" s="630" t="s">
        <v>1879</v>
      </c>
      <c r="F276" s="651">
        <v>230247</v>
      </c>
      <c r="G276" s="652">
        <v>44027</v>
      </c>
      <c r="H276" s="652" t="s">
        <v>535</v>
      </c>
      <c r="I276" s="652" t="s">
        <v>535</v>
      </c>
      <c r="J276" s="653">
        <v>7</v>
      </c>
      <c r="K276" s="654" t="s">
        <v>535</v>
      </c>
      <c r="L276" s="655" t="s">
        <v>535</v>
      </c>
      <c r="M276" s="656" t="s">
        <v>1958</v>
      </c>
      <c r="N276" s="657">
        <v>2400</v>
      </c>
      <c r="O276" s="658">
        <v>0</v>
      </c>
      <c r="P276" s="658">
        <v>0</v>
      </c>
      <c r="Q276" s="658">
        <v>0</v>
      </c>
      <c r="R276" s="658">
        <v>0</v>
      </c>
      <c r="S276" s="658">
        <v>0</v>
      </c>
      <c r="T276" s="659">
        <v>2400</v>
      </c>
      <c r="U276" s="658">
        <v>0</v>
      </c>
      <c r="V276" s="658">
        <v>0</v>
      </c>
      <c r="W276" s="658">
        <v>2400</v>
      </c>
      <c r="X276" s="658">
        <v>1514.2857142857142</v>
      </c>
      <c r="Y276" s="660">
        <v>885.71428571428578</v>
      </c>
      <c r="Z276" s="657">
        <v>0</v>
      </c>
      <c r="AA276" s="658">
        <v>0</v>
      </c>
      <c r="AB276" s="658">
        <v>0</v>
      </c>
      <c r="AC276" s="658">
        <v>0</v>
      </c>
      <c r="AD276" s="658">
        <v>0</v>
      </c>
      <c r="AE276" s="658">
        <v>0</v>
      </c>
      <c r="AF276" s="658">
        <v>0</v>
      </c>
      <c r="AG276" s="658">
        <v>0</v>
      </c>
      <c r="AH276" s="658">
        <v>0</v>
      </c>
      <c r="AI276" s="658">
        <v>342.85714285714289</v>
      </c>
      <c r="AJ276" s="658">
        <v>0</v>
      </c>
      <c r="AK276" s="661">
        <v>0</v>
      </c>
      <c r="AL276" s="661">
        <v>342.85714285714289</v>
      </c>
      <c r="AM276" s="662">
        <v>-342.85714285714289</v>
      </c>
      <c r="AN276" s="663">
        <v>2400</v>
      </c>
      <c r="AO276" s="658">
        <v>0</v>
      </c>
      <c r="AP276" s="658">
        <v>0</v>
      </c>
      <c r="AQ276" s="658">
        <v>0</v>
      </c>
      <c r="AR276" s="658">
        <v>0</v>
      </c>
      <c r="AS276" s="658">
        <v>0</v>
      </c>
      <c r="AT276" s="659">
        <v>2400</v>
      </c>
      <c r="AU276" s="658">
        <v>0</v>
      </c>
      <c r="AV276" s="658">
        <v>0</v>
      </c>
      <c r="AW276" s="658">
        <v>2400</v>
      </c>
      <c r="AX276" s="658">
        <v>1857.1428571428571</v>
      </c>
      <c r="AY276" s="660">
        <v>542.85714285714289</v>
      </c>
      <c r="AZ276" s="644" t="s">
        <v>803</v>
      </c>
      <c r="BA276" s="664">
        <v>0</v>
      </c>
      <c r="BB276" s="665">
        <v>0</v>
      </c>
      <c r="BC276" s="665">
        <v>0</v>
      </c>
      <c r="BD276" s="665">
        <v>0</v>
      </c>
      <c r="BE276" s="665">
        <v>0</v>
      </c>
      <c r="BF276" s="665">
        <v>0</v>
      </c>
      <c r="BG276" s="665">
        <v>0</v>
      </c>
      <c r="BH276" s="665">
        <v>0</v>
      </c>
      <c r="BI276" s="665">
        <v>0</v>
      </c>
      <c r="BJ276" s="665">
        <v>0</v>
      </c>
      <c r="BK276" s="665">
        <v>0</v>
      </c>
      <c r="BL276" s="665">
        <v>0</v>
      </c>
      <c r="BM276" s="665">
        <v>0</v>
      </c>
      <c r="BN276" s="665">
        <v>0</v>
      </c>
      <c r="BO276" s="665">
        <v>0</v>
      </c>
      <c r="BP276" s="665">
        <v>542.85714285714289</v>
      </c>
      <c r="BQ276" s="665">
        <v>0</v>
      </c>
      <c r="BR276" s="665">
        <v>0</v>
      </c>
      <c r="BS276" s="666">
        <v>0</v>
      </c>
      <c r="BT276" s="667">
        <v>0</v>
      </c>
      <c r="BU276" s="649">
        <f t="shared" si="6"/>
        <v>0</v>
      </c>
    </row>
    <row r="277" spans="2:73" x14ac:dyDescent="0.2">
      <c r="B277" s="629">
        <v>267</v>
      </c>
      <c r="C277" s="630" t="s">
        <v>1981</v>
      </c>
      <c r="D277" s="630" t="s">
        <v>788</v>
      </c>
      <c r="E277" s="630" t="s">
        <v>1980</v>
      </c>
      <c r="F277" s="651">
        <v>230244</v>
      </c>
      <c r="G277" s="652">
        <v>43895</v>
      </c>
      <c r="H277" s="652" t="s">
        <v>535</v>
      </c>
      <c r="I277" s="652" t="s">
        <v>535</v>
      </c>
      <c r="J277" s="653">
        <v>16</v>
      </c>
      <c r="K277" s="654" t="s">
        <v>535</v>
      </c>
      <c r="L277" s="655" t="s">
        <v>535</v>
      </c>
      <c r="M277" s="656" t="s">
        <v>1794</v>
      </c>
      <c r="N277" s="657">
        <v>5866</v>
      </c>
      <c r="O277" s="658">
        <v>0</v>
      </c>
      <c r="P277" s="658">
        <v>0</v>
      </c>
      <c r="Q277" s="658">
        <v>0</v>
      </c>
      <c r="R277" s="658">
        <v>0</v>
      </c>
      <c r="S277" s="658">
        <v>0</v>
      </c>
      <c r="T277" s="659">
        <v>5866</v>
      </c>
      <c r="U277" s="658">
        <v>0</v>
      </c>
      <c r="V277" s="658">
        <v>0</v>
      </c>
      <c r="W277" s="658">
        <v>5866</v>
      </c>
      <c r="X277" s="658">
        <v>1741.46875</v>
      </c>
      <c r="Y277" s="660">
        <v>4124.53125</v>
      </c>
      <c r="Z277" s="657">
        <v>0</v>
      </c>
      <c r="AA277" s="658">
        <v>0</v>
      </c>
      <c r="AB277" s="658">
        <v>0</v>
      </c>
      <c r="AC277" s="658">
        <v>0</v>
      </c>
      <c r="AD277" s="658">
        <v>0</v>
      </c>
      <c r="AE277" s="658">
        <v>0</v>
      </c>
      <c r="AF277" s="658">
        <v>0</v>
      </c>
      <c r="AG277" s="658">
        <v>0</v>
      </c>
      <c r="AH277" s="658">
        <v>0</v>
      </c>
      <c r="AI277" s="658">
        <v>366.625</v>
      </c>
      <c r="AJ277" s="658">
        <v>0</v>
      </c>
      <c r="AK277" s="661">
        <v>0</v>
      </c>
      <c r="AL277" s="661">
        <v>366.625</v>
      </c>
      <c r="AM277" s="662">
        <v>-366.625</v>
      </c>
      <c r="AN277" s="663">
        <v>5866</v>
      </c>
      <c r="AO277" s="658">
        <v>0</v>
      </c>
      <c r="AP277" s="658">
        <v>0</v>
      </c>
      <c r="AQ277" s="658">
        <v>0</v>
      </c>
      <c r="AR277" s="658">
        <v>0</v>
      </c>
      <c r="AS277" s="658">
        <v>0</v>
      </c>
      <c r="AT277" s="659">
        <v>5866</v>
      </c>
      <c r="AU277" s="658">
        <v>0</v>
      </c>
      <c r="AV277" s="658">
        <v>0</v>
      </c>
      <c r="AW277" s="658">
        <v>5866</v>
      </c>
      <c r="AX277" s="658">
        <v>2108.09375</v>
      </c>
      <c r="AY277" s="660">
        <v>3757.90625</v>
      </c>
      <c r="AZ277" s="644" t="s">
        <v>788</v>
      </c>
      <c r="BA277" s="664">
        <v>3757.90625</v>
      </c>
      <c r="BB277" s="665">
        <v>0</v>
      </c>
      <c r="BC277" s="665">
        <v>0</v>
      </c>
      <c r="BD277" s="665">
        <v>0</v>
      </c>
      <c r="BE277" s="665">
        <v>0</v>
      </c>
      <c r="BF277" s="665">
        <v>0</v>
      </c>
      <c r="BG277" s="665">
        <v>0</v>
      </c>
      <c r="BH277" s="665">
        <v>0</v>
      </c>
      <c r="BI277" s="665">
        <v>0</v>
      </c>
      <c r="BJ277" s="665">
        <v>0</v>
      </c>
      <c r="BK277" s="665">
        <v>0</v>
      </c>
      <c r="BL277" s="665">
        <v>0</v>
      </c>
      <c r="BM277" s="665">
        <v>0</v>
      </c>
      <c r="BN277" s="665">
        <v>0</v>
      </c>
      <c r="BO277" s="665">
        <v>0</v>
      </c>
      <c r="BP277" s="665">
        <v>0</v>
      </c>
      <c r="BQ277" s="665">
        <v>0</v>
      </c>
      <c r="BR277" s="665">
        <v>0</v>
      </c>
      <c r="BS277" s="666">
        <v>0</v>
      </c>
      <c r="BT277" s="667">
        <v>0</v>
      </c>
      <c r="BU277" s="649">
        <f t="shared" si="6"/>
        <v>0</v>
      </c>
    </row>
    <row r="278" spans="2:73" x14ac:dyDescent="0.2">
      <c r="B278" s="650">
        <v>268</v>
      </c>
      <c r="C278" s="630" t="s">
        <v>1981</v>
      </c>
      <c r="D278" s="630" t="s">
        <v>788</v>
      </c>
      <c r="E278" s="630" t="s">
        <v>1980</v>
      </c>
      <c r="F278" s="651">
        <v>230245</v>
      </c>
      <c r="G278" s="652">
        <v>43895</v>
      </c>
      <c r="H278" s="652" t="s">
        <v>535</v>
      </c>
      <c r="I278" s="652" t="s">
        <v>535</v>
      </c>
      <c r="J278" s="653">
        <v>16</v>
      </c>
      <c r="K278" s="654" t="s">
        <v>535</v>
      </c>
      <c r="L278" s="655" t="s">
        <v>535</v>
      </c>
      <c r="M278" s="656" t="s">
        <v>1794</v>
      </c>
      <c r="N278" s="657">
        <v>5866</v>
      </c>
      <c r="O278" s="658">
        <v>0</v>
      </c>
      <c r="P278" s="658">
        <v>0</v>
      </c>
      <c r="Q278" s="658">
        <v>0</v>
      </c>
      <c r="R278" s="658">
        <v>0</v>
      </c>
      <c r="S278" s="658">
        <v>0</v>
      </c>
      <c r="T278" s="659">
        <v>5866</v>
      </c>
      <c r="U278" s="658">
        <v>0</v>
      </c>
      <c r="V278" s="658">
        <v>0</v>
      </c>
      <c r="W278" s="658">
        <v>5866</v>
      </c>
      <c r="X278" s="658">
        <v>1741.46875</v>
      </c>
      <c r="Y278" s="660">
        <v>4124.53125</v>
      </c>
      <c r="Z278" s="657">
        <v>0</v>
      </c>
      <c r="AA278" s="658">
        <v>0</v>
      </c>
      <c r="AB278" s="658">
        <v>0</v>
      </c>
      <c r="AC278" s="658">
        <v>0</v>
      </c>
      <c r="AD278" s="658">
        <v>0</v>
      </c>
      <c r="AE278" s="658">
        <v>0</v>
      </c>
      <c r="AF278" s="658">
        <v>0</v>
      </c>
      <c r="AG278" s="658">
        <v>0</v>
      </c>
      <c r="AH278" s="658">
        <v>0</v>
      </c>
      <c r="AI278" s="658">
        <v>366.625</v>
      </c>
      <c r="AJ278" s="658">
        <v>0</v>
      </c>
      <c r="AK278" s="661">
        <v>0</v>
      </c>
      <c r="AL278" s="661">
        <v>366.625</v>
      </c>
      <c r="AM278" s="662">
        <v>-366.625</v>
      </c>
      <c r="AN278" s="663">
        <v>5866</v>
      </c>
      <c r="AO278" s="658">
        <v>0</v>
      </c>
      <c r="AP278" s="658">
        <v>0</v>
      </c>
      <c r="AQ278" s="658">
        <v>0</v>
      </c>
      <c r="AR278" s="658">
        <v>0</v>
      </c>
      <c r="AS278" s="658">
        <v>0</v>
      </c>
      <c r="AT278" s="659">
        <v>5866</v>
      </c>
      <c r="AU278" s="658">
        <v>0</v>
      </c>
      <c r="AV278" s="658">
        <v>0</v>
      </c>
      <c r="AW278" s="658">
        <v>5866</v>
      </c>
      <c r="AX278" s="658">
        <v>2108.09375</v>
      </c>
      <c r="AY278" s="660">
        <v>3757.90625</v>
      </c>
      <c r="AZ278" s="644" t="s">
        <v>788</v>
      </c>
      <c r="BA278" s="664">
        <v>3757.90625</v>
      </c>
      <c r="BB278" s="665">
        <v>0</v>
      </c>
      <c r="BC278" s="665">
        <v>0</v>
      </c>
      <c r="BD278" s="665">
        <v>0</v>
      </c>
      <c r="BE278" s="665">
        <v>0</v>
      </c>
      <c r="BF278" s="665">
        <v>0</v>
      </c>
      <c r="BG278" s="665">
        <v>0</v>
      </c>
      <c r="BH278" s="665">
        <v>0</v>
      </c>
      <c r="BI278" s="665">
        <v>0</v>
      </c>
      <c r="BJ278" s="665">
        <v>0</v>
      </c>
      <c r="BK278" s="665">
        <v>0</v>
      </c>
      <c r="BL278" s="665">
        <v>0</v>
      </c>
      <c r="BM278" s="665">
        <v>0</v>
      </c>
      <c r="BN278" s="665">
        <v>0</v>
      </c>
      <c r="BO278" s="665">
        <v>0</v>
      </c>
      <c r="BP278" s="665">
        <v>0</v>
      </c>
      <c r="BQ278" s="665">
        <v>0</v>
      </c>
      <c r="BR278" s="665">
        <v>0</v>
      </c>
      <c r="BS278" s="666">
        <v>0</v>
      </c>
      <c r="BT278" s="667">
        <v>0</v>
      </c>
      <c r="BU278" s="649">
        <f t="shared" si="6"/>
        <v>0</v>
      </c>
    </row>
    <row r="279" spans="2:73" x14ac:dyDescent="0.2">
      <c r="B279" s="629">
        <v>269</v>
      </c>
      <c r="C279" s="630" t="s">
        <v>1982</v>
      </c>
      <c r="D279" s="630" t="s">
        <v>806</v>
      </c>
      <c r="E279" s="630" t="s">
        <v>1983</v>
      </c>
      <c r="F279" s="651">
        <v>230243</v>
      </c>
      <c r="G279" s="652">
        <v>43894</v>
      </c>
      <c r="H279" s="652" t="s">
        <v>535</v>
      </c>
      <c r="I279" s="652" t="s">
        <v>535</v>
      </c>
      <c r="J279" s="653">
        <v>10</v>
      </c>
      <c r="K279" s="654" t="s">
        <v>535</v>
      </c>
      <c r="L279" s="655" t="s">
        <v>535</v>
      </c>
      <c r="M279" s="656">
        <v>0</v>
      </c>
      <c r="N279" s="657">
        <v>3450</v>
      </c>
      <c r="O279" s="658">
        <v>0</v>
      </c>
      <c r="P279" s="658">
        <v>0</v>
      </c>
      <c r="Q279" s="658">
        <v>0</v>
      </c>
      <c r="R279" s="658">
        <v>0</v>
      </c>
      <c r="S279" s="658">
        <v>0</v>
      </c>
      <c r="T279" s="659">
        <v>3450</v>
      </c>
      <c r="U279" s="658">
        <v>0</v>
      </c>
      <c r="V279" s="658">
        <v>0</v>
      </c>
      <c r="W279" s="658">
        <v>3450</v>
      </c>
      <c r="X279" s="658">
        <v>1638.75</v>
      </c>
      <c r="Y279" s="660">
        <v>1811.25</v>
      </c>
      <c r="Z279" s="657">
        <v>0</v>
      </c>
      <c r="AA279" s="658">
        <v>0</v>
      </c>
      <c r="AB279" s="658">
        <v>0</v>
      </c>
      <c r="AC279" s="658">
        <v>0</v>
      </c>
      <c r="AD279" s="658">
        <v>0</v>
      </c>
      <c r="AE279" s="658">
        <v>0</v>
      </c>
      <c r="AF279" s="658">
        <v>0</v>
      </c>
      <c r="AG279" s="658">
        <v>0</v>
      </c>
      <c r="AH279" s="658">
        <v>0</v>
      </c>
      <c r="AI279" s="658">
        <v>345</v>
      </c>
      <c r="AJ279" s="658">
        <v>0</v>
      </c>
      <c r="AK279" s="661">
        <v>0</v>
      </c>
      <c r="AL279" s="661">
        <v>345</v>
      </c>
      <c r="AM279" s="662">
        <v>-345</v>
      </c>
      <c r="AN279" s="663">
        <v>3450</v>
      </c>
      <c r="AO279" s="658">
        <v>0</v>
      </c>
      <c r="AP279" s="658">
        <v>0</v>
      </c>
      <c r="AQ279" s="658">
        <v>0</v>
      </c>
      <c r="AR279" s="658">
        <v>0</v>
      </c>
      <c r="AS279" s="658">
        <v>0</v>
      </c>
      <c r="AT279" s="659">
        <v>3450</v>
      </c>
      <c r="AU279" s="658">
        <v>0</v>
      </c>
      <c r="AV279" s="658">
        <v>0</v>
      </c>
      <c r="AW279" s="658">
        <v>3450</v>
      </c>
      <c r="AX279" s="658">
        <v>1983.75</v>
      </c>
      <c r="AY279" s="660">
        <v>1466.25</v>
      </c>
      <c r="AZ279" s="644" t="s">
        <v>806</v>
      </c>
      <c r="BA279" s="664">
        <v>0</v>
      </c>
      <c r="BB279" s="665">
        <v>0</v>
      </c>
      <c r="BC279" s="665">
        <v>0</v>
      </c>
      <c r="BD279" s="665">
        <v>0</v>
      </c>
      <c r="BE279" s="665">
        <v>0</v>
      </c>
      <c r="BF279" s="665">
        <v>0</v>
      </c>
      <c r="BG279" s="665">
        <v>0</v>
      </c>
      <c r="BH279" s="665">
        <v>0</v>
      </c>
      <c r="BI279" s="665">
        <v>0</v>
      </c>
      <c r="BJ279" s="665">
        <v>0</v>
      </c>
      <c r="BK279" s="665">
        <v>0</v>
      </c>
      <c r="BL279" s="665">
        <v>0</v>
      </c>
      <c r="BM279" s="665">
        <v>0</v>
      </c>
      <c r="BN279" s="665">
        <v>0</v>
      </c>
      <c r="BO279" s="665">
        <v>0</v>
      </c>
      <c r="BP279" s="665">
        <v>0</v>
      </c>
      <c r="BQ279" s="665">
        <v>0</v>
      </c>
      <c r="BR279" s="665">
        <v>0</v>
      </c>
      <c r="BS279" s="666">
        <v>1466.25</v>
      </c>
      <c r="BT279" s="667">
        <v>0</v>
      </c>
      <c r="BU279" s="649">
        <f t="shared" si="6"/>
        <v>0</v>
      </c>
    </row>
    <row r="280" spans="2:73" x14ac:dyDescent="0.2">
      <c r="B280" s="650">
        <v>270</v>
      </c>
      <c r="C280" s="630" t="s">
        <v>1949</v>
      </c>
      <c r="D280" s="630" t="s">
        <v>806</v>
      </c>
      <c r="E280" s="630" t="s">
        <v>1983</v>
      </c>
      <c r="F280" s="651">
        <v>230250</v>
      </c>
      <c r="G280" s="652">
        <v>44074</v>
      </c>
      <c r="H280" s="652" t="s">
        <v>535</v>
      </c>
      <c r="I280" s="652" t="s">
        <v>535</v>
      </c>
      <c r="J280" s="653">
        <v>10</v>
      </c>
      <c r="K280" s="654" t="s">
        <v>535</v>
      </c>
      <c r="L280" s="655" t="s">
        <v>535</v>
      </c>
      <c r="M280" s="656">
        <v>0</v>
      </c>
      <c r="N280" s="657">
        <v>3300</v>
      </c>
      <c r="O280" s="658">
        <v>0</v>
      </c>
      <c r="P280" s="658">
        <v>0</v>
      </c>
      <c r="Q280" s="658">
        <v>0</v>
      </c>
      <c r="R280" s="658">
        <v>0</v>
      </c>
      <c r="S280" s="658">
        <v>0</v>
      </c>
      <c r="T280" s="659">
        <v>3300</v>
      </c>
      <c r="U280" s="658">
        <v>0</v>
      </c>
      <c r="V280" s="658">
        <v>0</v>
      </c>
      <c r="W280" s="658">
        <v>3300</v>
      </c>
      <c r="X280" s="658">
        <v>1430</v>
      </c>
      <c r="Y280" s="660">
        <v>1870</v>
      </c>
      <c r="Z280" s="657">
        <v>0</v>
      </c>
      <c r="AA280" s="658">
        <v>0</v>
      </c>
      <c r="AB280" s="658">
        <v>0</v>
      </c>
      <c r="AC280" s="658">
        <v>0</v>
      </c>
      <c r="AD280" s="658">
        <v>0</v>
      </c>
      <c r="AE280" s="658">
        <v>0</v>
      </c>
      <c r="AF280" s="658">
        <v>0</v>
      </c>
      <c r="AG280" s="658">
        <v>0</v>
      </c>
      <c r="AH280" s="658">
        <v>0</v>
      </c>
      <c r="AI280" s="658">
        <v>330</v>
      </c>
      <c r="AJ280" s="658">
        <v>0</v>
      </c>
      <c r="AK280" s="661">
        <v>0</v>
      </c>
      <c r="AL280" s="661">
        <v>330</v>
      </c>
      <c r="AM280" s="662">
        <v>-330</v>
      </c>
      <c r="AN280" s="663">
        <v>3300</v>
      </c>
      <c r="AO280" s="658">
        <v>0</v>
      </c>
      <c r="AP280" s="658">
        <v>0</v>
      </c>
      <c r="AQ280" s="658">
        <v>0</v>
      </c>
      <c r="AR280" s="658">
        <v>0</v>
      </c>
      <c r="AS280" s="658">
        <v>0</v>
      </c>
      <c r="AT280" s="659">
        <v>3300</v>
      </c>
      <c r="AU280" s="658">
        <v>0</v>
      </c>
      <c r="AV280" s="658">
        <v>0</v>
      </c>
      <c r="AW280" s="658">
        <v>3300</v>
      </c>
      <c r="AX280" s="658">
        <v>1760</v>
      </c>
      <c r="AY280" s="660">
        <v>1540</v>
      </c>
      <c r="AZ280" s="644" t="s">
        <v>806</v>
      </c>
      <c r="BA280" s="664">
        <v>0</v>
      </c>
      <c r="BB280" s="665">
        <v>0</v>
      </c>
      <c r="BC280" s="665">
        <v>0</v>
      </c>
      <c r="BD280" s="665">
        <v>0</v>
      </c>
      <c r="BE280" s="665">
        <v>0</v>
      </c>
      <c r="BF280" s="665">
        <v>0</v>
      </c>
      <c r="BG280" s="665">
        <v>0</v>
      </c>
      <c r="BH280" s="665">
        <v>0</v>
      </c>
      <c r="BI280" s="665">
        <v>0</v>
      </c>
      <c r="BJ280" s="665">
        <v>0</v>
      </c>
      <c r="BK280" s="665">
        <v>0</v>
      </c>
      <c r="BL280" s="665">
        <v>0</v>
      </c>
      <c r="BM280" s="665">
        <v>0</v>
      </c>
      <c r="BN280" s="665">
        <v>0</v>
      </c>
      <c r="BO280" s="665">
        <v>0</v>
      </c>
      <c r="BP280" s="665">
        <v>0</v>
      </c>
      <c r="BQ280" s="665">
        <v>0</v>
      </c>
      <c r="BR280" s="665">
        <v>0</v>
      </c>
      <c r="BS280" s="666">
        <v>1540</v>
      </c>
      <c r="BT280" s="667">
        <v>0</v>
      </c>
      <c r="BU280" s="649">
        <f t="shared" si="6"/>
        <v>0</v>
      </c>
    </row>
    <row r="281" spans="2:73" x14ac:dyDescent="0.2">
      <c r="B281" s="629">
        <v>271</v>
      </c>
      <c r="C281" s="630" t="s">
        <v>1949</v>
      </c>
      <c r="D281" s="630" t="s">
        <v>788</v>
      </c>
      <c r="E281" s="630" t="s">
        <v>1983</v>
      </c>
      <c r="F281" s="651">
        <v>230252</v>
      </c>
      <c r="G281" s="652">
        <v>44099</v>
      </c>
      <c r="H281" s="652" t="s">
        <v>535</v>
      </c>
      <c r="I281" s="652" t="s">
        <v>535</v>
      </c>
      <c r="J281" s="653">
        <v>10</v>
      </c>
      <c r="K281" s="654" t="s">
        <v>535</v>
      </c>
      <c r="L281" s="655" t="s">
        <v>535</v>
      </c>
      <c r="M281" s="656">
        <v>0</v>
      </c>
      <c r="N281" s="657">
        <v>1950</v>
      </c>
      <c r="O281" s="658">
        <v>0</v>
      </c>
      <c r="P281" s="658">
        <v>0</v>
      </c>
      <c r="Q281" s="658">
        <v>0</v>
      </c>
      <c r="R281" s="658">
        <v>0</v>
      </c>
      <c r="S281" s="658">
        <v>0</v>
      </c>
      <c r="T281" s="659">
        <v>1950</v>
      </c>
      <c r="U281" s="658">
        <v>1950</v>
      </c>
      <c r="V281" s="658">
        <v>0</v>
      </c>
      <c r="W281" s="658">
        <v>0</v>
      </c>
      <c r="X281" s="658">
        <v>0</v>
      </c>
      <c r="Y281" s="660">
        <v>0</v>
      </c>
      <c r="Z281" s="657">
        <v>0</v>
      </c>
      <c r="AA281" s="658">
        <v>0</v>
      </c>
      <c r="AB281" s="658">
        <v>0</v>
      </c>
      <c r="AC281" s="658">
        <v>0</v>
      </c>
      <c r="AD281" s="658">
        <v>0</v>
      </c>
      <c r="AE281" s="658">
        <v>0</v>
      </c>
      <c r="AF281" s="658">
        <v>0</v>
      </c>
      <c r="AG281" s="658">
        <v>0</v>
      </c>
      <c r="AH281" s="658">
        <v>0</v>
      </c>
      <c r="AI281" s="658">
        <v>0</v>
      </c>
      <c r="AJ281" s="658">
        <v>195</v>
      </c>
      <c r="AK281" s="661">
        <v>0</v>
      </c>
      <c r="AL281" s="661">
        <v>0</v>
      </c>
      <c r="AM281" s="662">
        <v>0</v>
      </c>
      <c r="AN281" s="663">
        <v>1950</v>
      </c>
      <c r="AO281" s="658">
        <v>0</v>
      </c>
      <c r="AP281" s="658">
        <v>0</v>
      </c>
      <c r="AQ281" s="658">
        <v>0</v>
      </c>
      <c r="AR281" s="658">
        <v>0</v>
      </c>
      <c r="AS281" s="658">
        <v>0</v>
      </c>
      <c r="AT281" s="659">
        <v>1950</v>
      </c>
      <c r="AU281" s="658">
        <v>1950</v>
      </c>
      <c r="AV281" s="658">
        <v>0</v>
      </c>
      <c r="AW281" s="658">
        <v>0</v>
      </c>
      <c r="AX281" s="658">
        <v>0</v>
      </c>
      <c r="AY281" s="660">
        <v>0</v>
      </c>
      <c r="AZ281" s="644" t="s">
        <v>788</v>
      </c>
      <c r="BA281" s="664">
        <v>0</v>
      </c>
      <c r="BB281" s="665">
        <v>0</v>
      </c>
      <c r="BC281" s="665">
        <v>0</v>
      </c>
      <c r="BD281" s="665">
        <v>0</v>
      </c>
      <c r="BE281" s="665">
        <v>0</v>
      </c>
      <c r="BF281" s="665">
        <v>0</v>
      </c>
      <c r="BG281" s="665">
        <v>0</v>
      </c>
      <c r="BH281" s="665">
        <v>0</v>
      </c>
      <c r="BI281" s="665">
        <v>0</v>
      </c>
      <c r="BJ281" s="665">
        <v>0</v>
      </c>
      <c r="BK281" s="665">
        <v>0</v>
      </c>
      <c r="BL281" s="665">
        <v>0</v>
      </c>
      <c r="BM281" s="665">
        <v>0</v>
      </c>
      <c r="BN281" s="665">
        <v>0</v>
      </c>
      <c r="BO281" s="665">
        <v>0</v>
      </c>
      <c r="BP281" s="665">
        <v>0</v>
      </c>
      <c r="BQ281" s="665">
        <v>0</v>
      </c>
      <c r="BR281" s="665">
        <v>0</v>
      </c>
      <c r="BS281" s="666">
        <v>0</v>
      </c>
      <c r="BT281" s="667">
        <v>0</v>
      </c>
      <c r="BU281" s="649">
        <f t="shared" si="6"/>
        <v>0</v>
      </c>
    </row>
    <row r="282" spans="2:73" x14ac:dyDescent="0.2">
      <c r="B282" s="650">
        <v>272</v>
      </c>
      <c r="C282" s="630" t="s">
        <v>1984</v>
      </c>
      <c r="D282" s="630" t="s">
        <v>806</v>
      </c>
      <c r="E282" s="630" t="s">
        <v>1882</v>
      </c>
      <c r="F282" s="651">
        <v>230254</v>
      </c>
      <c r="G282" s="652">
        <v>44131</v>
      </c>
      <c r="H282" s="652" t="s">
        <v>535</v>
      </c>
      <c r="I282" s="652" t="s">
        <v>535</v>
      </c>
      <c r="J282" s="653">
        <v>10</v>
      </c>
      <c r="K282" s="654" t="s">
        <v>535</v>
      </c>
      <c r="L282" s="655" t="s">
        <v>535</v>
      </c>
      <c r="M282" s="656">
        <v>0</v>
      </c>
      <c r="N282" s="657">
        <v>1930</v>
      </c>
      <c r="O282" s="658">
        <v>0</v>
      </c>
      <c r="P282" s="658">
        <v>0</v>
      </c>
      <c r="Q282" s="658">
        <v>0</v>
      </c>
      <c r="R282" s="658">
        <v>0</v>
      </c>
      <c r="S282" s="658">
        <v>0</v>
      </c>
      <c r="T282" s="659">
        <v>1930</v>
      </c>
      <c r="U282" s="658">
        <v>0</v>
      </c>
      <c r="V282" s="658">
        <v>0</v>
      </c>
      <c r="W282" s="658">
        <v>1930</v>
      </c>
      <c r="X282" s="658">
        <v>804.16666666666674</v>
      </c>
      <c r="Y282" s="660">
        <v>1125.8333333333333</v>
      </c>
      <c r="Z282" s="657">
        <v>0</v>
      </c>
      <c r="AA282" s="658">
        <v>0</v>
      </c>
      <c r="AB282" s="658">
        <v>0</v>
      </c>
      <c r="AC282" s="658">
        <v>0</v>
      </c>
      <c r="AD282" s="658">
        <v>0</v>
      </c>
      <c r="AE282" s="658">
        <v>0</v>
      </c>
      <c r="AF282" s="658">
        <v>0</v>
      </c>
      <c r="AG282" s="658">
        <v>0</v>
      </c>
      <c r="AH282" s="658">
        <v>0</v>
      </c>
      <c r="AI282" s="658">
        <v>193</v>
      </c>
      <c r="AJ282" s="658">
        <v>0</v>
      </c>
      <c r="AK282" s="661">
        <v>0</v>
      </c>
      <c r="AL282" s="661">
        <v>193</v>
      </c>
      <c r="AM282" s="662">
        <v>-193</v>
      </c>
      <c r="AN282" s="663">
        <v>1930</v>
      </c>
      <c r="AO282" s="658">
        <v>0</v>
      </c>
      <c r="AP282" s="658">
        <v>0</v>
      </c>
      <c r="AQ282" s="658">
        <v>0</v>
      </c>
      <c r="AR282" s="658">
        <v>0</v>
      </c>
      <c r="AS282" s="658">
        <v>0</v>
      </c>
      <c r="AT282" s="659">
        <v>1930</v>
      </c>
      <c r="AU282" s="658">
        <v>0</v>
      </c>
      <c r="AV282" s="658">
        <v>0</v>
      </c>
      <c r="AW282" s="658">
        <v>1930</v>
      </c>
      <c r="AX282" s="658">
        <v>997.16666666666674</v>
      </c>
      <c r="AY282" s="660">
        <v>932.83333333333326</v>
      </c>
      <c r="AZ282" s="644" t="s">
        <v>806</v>
      </c>
      <c r="BA282" s="664">
        <v>0</v>
      </c>
      <c r="BB282" s="665">
        <v>0</v>
      </c>
      <c r="BC282" s="665">
        <v>0</v>
      </c>
      <c r="BD282" s="665">
        <v>0</v>
      </c>
      <c r="BE282" s="665">
        <v>0</v>
      </c>
      <c r="BF282" s="665">
        <v>0</v>
      </c>
      <c r="BG282" s="665">
        <v>0</v>
      </c>
      <c r="BH282" s="665">
        <v>0</v>
      </c>
      <c r="BI282" s="665">
        <v>0</v>
      </c>
      <c r="BJ282" s="665">
        <v>0</v>
      </c>
      <c r="BK282" s="665">
        <v>0</v>
      </c>
      <c r="BL282" s="665">
        <v>0</v>
      </c>
      <c r="BM282" s="665">
        <v>0</v>
      </c>
      <c r="BN282" s="665">
        <v>0</v>
      </c>
      <c r="BO282" s="665">
        <v>0</v>
      </c>
      <c r="BP282" s="665">
        <v>0</v>
      </c>
      <c r="BQ282" s="665">
        <v>0</v>
      </c>
      <c r="BR282" s="665">
        <v>0</v>
      </c>
      <c r="BS282" s="666">
        <v>932.83333333333326</v>
      </c>
      <c r="BT282" s="667">
        <v>0</v>
      </c>
      <c r="BU282" s="649">
        <f t="shared" si="6"/>
        <v>0</v>
      </c>
    </row>
    <row r="283" spans="2:73" x14ac:dyDescent="0.2">
      <c r="B283" s="629">
        <v>273</v>
      </c>
      <c r="C283" s="630" t="s">
        <v>1985</v>
      </c>
      <c r="D283" s="630" t="s">
        <v>788</v>
      </c>
      <c r="E283" s="630" t="s">
        <v>1803</v>
      </c>
      <c r="F283" s="651">
        <v>230212</v>
      </c>
      <c r="G283" s="652">
        <v>43763</v>
      </c>
      <c r="H283" s="652" t="s">
        <v>535</v>
      </c>
      <c r="I283" s="652" t="s">
        <v>535</v>
      </c>
      <c r="J283" s="653">
        <v>5</v>
      </c>
      <c r="K283" s="654" t="s">
        <v>535</v>
      </c>
      <c r="L283" s="655" t="s">
        <v>535</v>
      </c>
      <c r="M283" s="656">
        <v>0</v>
      </c>
      <c r="N283" s="657">
        <v>4462</v>
      </c>
      <c r="O283" s="658">
        <v>4462</v>
      </c>
      <c r="P283" s="658">
        <v>0</v>
      </c>
      <c r="Q283" s="658">
        <v>0</v>
      </c>
      <c r="R283" s="658">
        <v>0</v>
      </c>
      <c r="S283" s="658">
        <v>0</v>
      </c>
      <c r="T283" s="659">
        <v>0</v>
      </c>
      <c r="U283" s="658">
        <v>0</v>
      </c>
      <c r="V283" s="658">
        <v>0</v>
      </c>
      <c r="W283" s="658">
        <v>0</v>
      </c>
      <c r="X283" s="658">
        <v>0</v>
      </c>
      <c r="Y283" s="660">
        <v>0</v>
      </c>
      <c r="Z283" s="657">
        <v>0</v>
      </c>
      <c r="AA283" s="658">
        <v>0</v>
      </c>
      <c r="AB283" s="658">
        <v>0</v>
      </c>
      <c r="AC283" s="658">
        <v>0</v>
      </c>
      <c r="AD283" s="658">
        <v>0</v>
      </c>
      <c r="AE283" s="658">
        <v>0</v>
      </c>
      <c r="AF283" s="658">
        <v>0</v>
      </c>
      <c r="AG283" s="658">
        <v>0</v>
      </c>
      <c r="AH283" s="658">
        <v>0</v>
      </c>
      <c r="AI283" s="658">
        <v>0</v>
      </c>
      <c r="AJ283" s="658">
        <v>0</v>
      </c>
      <c r="AK283" s="661">
        <v>0</v>
      </c>
      <c r="AL283" s="661">
        <v>0</v>
      </c>
      <c r="AM283" s="662">
        <v>0</v>
      </c>
      <c r="AN283" s="663">
        <v>4462</v>
      </c>
      <c r="AO283" s="658">
        <v>4462</v>
      </c>
      <c r="AP283" s="658">
        <v>0</v>
      </c>
      <c r="AQ283" s="658">
        <v>0</v>
      </c>
      <c r="AR283" s="658">
        <v>0</v>
      </c>
      <c r="AS283" s="658">
        <v>0</v>
      </c>
      <c r="AT283" s="659">
        <v>0</v>
      </c>
      <c r="AU283" s="658">
        <v>0</v>
      </c>
      <c r="AV283" s="658">
        <v>0</v>
      </c>
      <c r="AW283" s="658">
        <v>0</v>
      </c>
      <c r="AX283" s="658">
        <v>0</v>
      </c>
      <c r="AY283" s="660">
        <v>0</v>
      </c>
      <c r="AZ283" s="644" t="s">
        <v>788</v>
      </c>
      <c r="BA283" s="664">
        <v>0</v>
      </c>
      <c r="BB283" s="665">
        <v>0</v>
      </c>
      <c r="BC283" s="665">
        <v>0</v>
      </c>
      <c r="BD283" s="665">
        <v>0</v>
      </c>
      <c r="BE283" s="665">
        <v>0</v>
      </c>
      <c r="BF283" s="665">
        <v>0</v>
      </c>
      <c r="BG283" s="665">
        <v>0</v>
      </c>
      <c r="BH283" s="665">
        <v>0</v>
      </c>
      <c r="BI283" s="665">
        <v>0</v>
      </c>
      <c r="BJ283" s="665">
        <v>0</v>
      </c>
      <c r="BK283" s="665">
        <v>0</v>
      </c>
      <c r="BL283" s="665">
        <v>0</v>
      </c>
      <c r="BM283" s="665">
        <v>0</v>
      </c>
      <c r="BN283" s="665">
        <v>0</v>
      </c>
      <c r="BO283" s="665">
        <v>0</v>
      </c>
      <c r="BP283" s="665">
        <v>0</v>
      </c>
      <c r="BQ283" s="665">
        <v>0</v>
      </c>
      <c r="BR283" s="665">
        <v>0</v>
      </c>
      <c r="BS283" s="666">
        <v>0</v>
      </c>
      <c r="BT283" s="667">
        <v>0</v>
      </c>
      <c r="BU283" s="649">
        <f t="shared" si="6"/>
        <v>0</v>
      </c>
    </row>
    <row r="284" spans="2:73" x14ac:dyDescent="0.2">
      <c r="B284" s="650">
        <v>274</v>
      </c>
      <c r="C284" s="630" t="s">
        <v>1986</v>
      </c>
      <c r="D284" s="630" t="s">
        <v>1625</v>
      </c>
      <c r="E284" s="630" t="s">
        <v>1803</v>
      </c>
      <c r="F284" s="651">
        <v>230230</v>
      </c>
      <c r="G284" s="652">
        <v>43818</v>
      </c>
      <c r="H284" s="652" t="s">
        <v>535</v>
      </c>
      <c r="I284" s="652" t="s">
        <v>535</v>
      </c>
      <c r="J284" s="653">
        <v>5</v>
      </c>
      <c r="K284" s="654" t="b">
        <v>1</v>
      </c>
      <c r="L284" s="655" t="s">
        <v>535</v>
      </c>
      <c r="M284" s="656" t="s">
        <v>1960</v>
      </c>
      <c r="N284" s="657">
        <v>245.06</v>
      </c>
      <c r="O284" s="658">
        <v>245.06</v>
      </c>
      <c r="P284" s="658">
        <v>0</v>
      </c>
      <c r="Q284" s="658">
        <v>0</v>
      </c>
      <c r="R284" s="658">
        <v>0</v>
      </c>
      <c r="S284" s="658">
        <v>0</v>
      </c>
      <c r="T284" s="659">
        <v>0</v>
      </c>
      <c r="U284" s="658">
        <v>0</v>
      </c>
      <c r="V284" s="658">
        <v>0</v>
      </c>
      <c r="W284" s="658">
        <v>0</v>
      </c>
      <c r="X284" s="658">
        <v>0</v>
      </c>
      <c r="Y284" s="660">
        <v>0</v>
      </c>
      <c r="Z284" s="657">
        <v>0</v>
      </c>
      <c r="AA284" s="658">
        <v>0</v>
      </c>
      <c r="AB284" s="658">
        <v>0</v>
      </c>
      <c r="AC284" s="658">
        <v>0</v>
      </c>
      <c r="AD284" s="658">
        <v>0</v>
      </c>
      <c r="AE284" s="658">
        <v>0</v>
      </c>
      <c r="AF284" s="658">
        <v>0</v>
      </c>
      <c r="AG284" s="658">
        <v>0</v>
      </c>
      <c r="AH284" s="658">
        <v>0</v>
      </c>
      <c r="AI284" s="658">
        <v>0</v>
      </c>
      <c r="AJ284" s="658">
        <v>0</v>
      </c>
      <c r="AK284" s="661">
        <v>0</v>
      </c>
      <c r="AL284" s="661">
        <v>0</v>
      </c>
      <c r="AM284" s="662">
        <v>0</v>
      </c>
      <c r="AN284" s="663">
        <v>245.06</v>
      </c>
      <c r="AO284" s="658">
        <v>245.06</v>
      </c>
      <c r="AP284" s="658">
        <v>0</v>
      </c>
      <c r="AQ284" s="658">
        <v>0</v>
      </c>
      <c r="AR284" s="658">
        <v>0</v>
      </c>
      <c r="AS284" s="658">
        <v>0</v>
      </c>
      <c r="AT284" s="659">
        <v>0</v>
      </c>
      <c r="AU284" s="658">
        <v>0</v>
      </c>
      <c r="AV284" s="658">
        <v>0</v>
      </c>
      <c r="AW284" s="658">
        <v>0</v>
      </c>
      <c r="AX284" s="658">
        <v>0</v>
      </c>
      <c r="AY284" s="660">
        <v>0</v>
      </c>
      <c r="AZ284" s="644" t="s">
        <v>1625</v>
      </c>
      <c r="BA284" s="664">
        <v>0</v>
      </c>
      <c r="BB284" s="665">
        <v>0</v>
      </c>
      <c r="BC284" s="665">
        <v>0</v>
      </c>
      <c r="BD284" s="665">
        <v>0</v>
      </c>
      <c r="BE284" s="665">
        <v>0</v>
      </c>
      <c r="BF284" s="665">
        <v>0</v>
      </c>
      <c r="BG284" s="665">
        <v>0</v>
      </c>
      <c r="BH284" s="665">
        <v>0</v>
      </c>
      <c r="BI284" s="665">
        <v>0</v>
      </c>
      <c r="BJ284" s="665">
        <v>0</v>
      </c>
      <c r="BK284" s="665">
        <v>0</v>
      </c>
      <c r="BL284" s="665">
        <v>0</v>
      </c>
      <c r="BM284" s="665">
        <v>0</v>
      </c>
      <c r="BN284" s="665">
        <v>0</v>
      </c>
      <c r="BO284" s="665">
        <v>0</v>
      </c>
      <c r="BP284" s="665">
        <v>0</v>
      </c>
      <c r="BQ284" s="665">
        <v>0</v>
      </c>
      <c r="BR284" s="665">
        <v>0</v>
      </c>
      <c r="BS284" s="666">
        <v>0</v>
      </c>
      <c r="BT284" s="667">
        <v>0</v>
      </c>
      <c r="BU284" s="649">
        <f t="shared" si="6"/>
        <v>0</v>
      </c>
    </row>
    <row r="285" spans="2:73" x14ac:dyDescent="0.2">
      <c r="B285" s="629">
        <v>275</v>
      </c>
      <c r="C285" s="630" t="s">
        <v>1987</v>
      </c>
      <c r="D285" s="630" t="s">
        <v>803</v>
      </c>
      <c r="E285" s="630" t="s">
        <v>1882</v>
      </c>
      <c r="F285" s="651" t="s">
        <v>1988</v>
      </c>
      <c r="G285" s="652">
        <v>41744</v>
      </c>
      <c r="H285" s="652" t="s">
        <v>535</v>
      </c>
      <c r="I285" s="652" t="s">
        <v>535</v>
      </c>
      <c r="J285" s="653">
        <v>10</v>
      </c>
      <c r="K285" s="654" t="s">
        <v>535</v>
      </c>
      <c r="L285" s="655" t="s">
        <v>535</v>
      </c>
      <c r="M285" s="656">
        <v>0</v>
      </c>
      <c r="N285" s="657">
        <v>926.78</v>
      </c>
      <c r="O285" s="658">
        <v>0</v>
      </c>
      <c r="P285" s="658">
        <v>0</v>
      </c>
      <c r="Q285" s="658">
        <v>0</v>
      </c>
      <c r="R285" s="658">
        <v>0</v>
      </c>
      <c r="S285" s="658">
        <v>0</v>
      </c>
      <c r="T285" s="659">
        <v>926.78</v>
      </c>
      <c r="U285" s="658">
        <v>0</v>
      </c>
      <c r="V285" s="658">
        <v>0</v>
      </c>
      <c r="W285" s="658">
        <v>926.78</v>
      </c>
      <c r="X285" s="658">
        <v>926.78</v>
      </c>
      <c r="Y285" s="660">
        <v>0</v>
      </c>
      <c r="Z285" s="657">
        <v>0</v>
      </c>
      <c r="AA285" s="658">
        <v>0</v>
      </c>
      <c r="AB285" s="658">
        <v>0</v>
      </c>
      <c r="AC285" s="658">
        <v>0</v>
      </c>
      <c r="AD285" s="658">
        <v>0</v>
      </c>
      <c r="AE285" s="658">
        <v>0</v>
      </c>
      <c r="AF285" s="658">
        <v>0</v>
      </c>
      <c r="AG285" s="658">
        <v>0</v>
      </c>
      <c r="AH285" s="658">
        <v>0</v>
      </c>
      <c r="AI285" s="658">
        <v>0</v>
      </c>
      <c r="AJ285" s="658">
        <v>0</v>
      </c>
      <c r="AK285" s="661">
        <v>0</v>
      </c>
      <c r="AL285" s="661">
        <v>0</v>
      </c>
      <c r="AM285" s="662">
        <v>0</v>
      </c>
      <c r="AN285" s="663">
        <v>926.78</v>
      </c>
      <c r="AO285" s="658">
        <v>0</v>
      </c>
      <c r="AP285" s="658">
        <v>0</v>
      </c>
      <c r="AQ285" s="658">
        <v>0</v>
      </c>
      <c r="AR285" s="658">
        <v>0</v>
      </c>
      <c r="AS285" s="658">
        <v>0</v>
      </c>
      <c r="AT285" s="659">
        <v>926.78</v>
      </c>
      <c r="AU285" s="658">
        <v>0</v>
      </c>
      <c r="AV285" s="658">
        <v>0</v>
      </c>
      <c r="AW285" s="658">
        <v>926.78</v>
      </c>
      <c r="AX285" s="658">
        <v>926.78</v>
      </c>
      <c r="AY285" s="660">
        <v>0</v>
      </c>
      <c r="AZ285" s="644" t="s">
        <v>803</v>
      </c>
      <c r="BA285" s="664">
        <v>0</v>
      </c>
      <c r="BB285" s="665">
        <v>0</v>
      </c>
      <c r="BC285" s="665">
        <v>0</v>
      </c>
      <c r="BD285" s="665">
        <v>0</v>
      </c>
      <c r="BE285" s="665">
        <v>0</v>
      </c>
      <c r="BF285" s="665">
        <v>0</v>
      </c>
      <c r="BG285" s="665">
        <v>0</v>
      </c>
      <c r="BH285" s="665">
        <v>0</v>
      </c>
      <c r="BI285" s="665">
        <v>0</v>
      </c>
      <c r="BJ285" s="665">
        <v>0</v>
      </c>
      <c r="BK285" s="665">
        <v>0</v>
      </c>
      <c r="BL285" s="665">
        <v>0</v>
      </c>
      <c r="BM285" s="665">
        <v>0</v>
      </c>
      <c r="BN285" s="665">
        <v>0</v>
      </c>
      <c r="BO285" s="665">
        <v>0</v>
      </c>
      <c r="BP285" s="665">
        <v>0</v>
      </c>
      <c r="BQ285" s="665">
        <v>0</v>
      </c>
      <c r="BR285" s="665">
        <v>0</v>
      </c>
      <c r="BS285" s="666">
        <v>0</v>
      </c>
      <c r="BT285" s="667">
        <v>0</v>
      </c>
      <c r="BU285" s="649">
        <f t="shared" si="6"/>
        <v>0</v>
      </c>
    </row>
    <row r="286" spans="2:73" x14ac:dyDescent="0.2">
      <c r="B286" s="650">
        <v>276</v>
      </c>
      <c r="C286" s="630" t="s">
        <v>1989</v>
      </c>
      <c r="D286" s="630" t="s">
        <v>788</v>
      </c>
      <c r="E286" s="630" t="s">
        <v>1882</v>
      </c>
      <c r="F286" s="651" t="s">
        <v>1990</v>
      </c>
      <c r="G286" s="652">
        <v>41904</v>
      </c>
      <c r="H286" s="652" t="s">
        <v>535</v>
      </c>
      <c r="I286" s="652" t="s">
        <v>535</v>
      </c>
      <c r="J286" s="653">
        <v>10</v>
      </c>
      <c r="K286" s="654" t="s">
        <v>535</v>
      </c>
      <c r="L286" s="655" t="s">
        <v>535</v>
      </c>
      <c r="M286" s="656" t="s">
        <v>1794</v>
      </c>
      <c r="N286" s="657">
        <v>776.71</v>
      </c>
      <c r="O286" s="658">
        <v>0</v>
      </c>
      <c r="P286" s="658">
        <v>0</v>
      </c>
      <c r="Q286" s="658">
        <v>0</v>
      </c>
      <c r="R286" s="658">
        <v>0</v>
      </c>
      <c r="S286" s="658">
        <v>0</v>
      </c>
      <c r="T286" s="659">
        <v>776.71</v>
      </c>
      <c r="U286" s="658">
        <v>0</v>
      </c>
      <c r="V286" s="658">
        <v>0</v>
      </c>
      <c r="W286" s="658">
        <v>776.71</v>
      </c>
      <c r="X286" s="658">
        <v>776.71</v>
      </c>
      <c r="Y286" s="660">
        <v>0</v>
      </c>
      <c r="Z286" s="657">
        <v>0</v>
      </c>
      <c r="AA286" s="658">
        <v>0</v>
      </c>
      <c r="AB286" s="658">
        <v>0</v>
      </c>
      <c r="AC286" s="658">
        <v>0</v>
      </c>
      <c r="AD286" s="658">
        <v>0</v>
      </c>
      <c r="AE286" s="658">
        <v>0</v>
      </c>
      <c r="AF286" s="658">
        <v>0</v>
      </c>
      <c r="AG286" s="658">
        <v>0</v>
      </c>
      <c r="AH286" s="658">
        <v>0</v>
      </c>
      <c r="AI286" s="658">
        <v>0</v>
      </c>
      <c r="AJ286" s="658">
        <v>0</v>
      </c>
      <c r="AK286" s="661">
        <v>0</v>
      </c>
      <c r="AL286" s="661">
        <v>0</v>
      </c>
      <c r="AM286" s="662">
        <v>0</v>
      </c>
      <c r="AN286" s="663">
        <v>776.71</v>
      </c>
      <c r="AO286" s="658">
        <v>0</v>
      </c>
      <c r="AP286" s="658">
        <v>0</v>
      </c>
      <c r="AQ286" s="658">
        <v>0</v>
      </c>
      <c r="AR286" s="658">
        <v>0</v>
      </c>
      <c r="AS286" s="658">
        <v>0</v>
      </c>
      <c r="AT286" s="659">
        <v>776.71</v>
      </c>
      <c r="AU286" s="658">
        <v>0</v>
      </c>
      <c r="AV286" s="658">
        <v>0</v>
      </c>
      <c r="AW286" s="658">
        <v>776.71</v>
      </c>
      <c r="AX286" s="658">
        <v>776.71</v>
      </c>
      <c r="AY286" s="660">
        <v>0</v>
      </c>
      <c r="AZ286" s="644" t="s">
        <v>788</v>
      </c>
      <c r="BA286" s="664">
        <v>0</v>
      </c>
      <c r="BB286" s="665">
        <v>0</v>
      </c>
      <c r="BC286" s="665">
        <v>0</v>
      </c>
      <c r="BD286" s="665">
        <v>0</v>
      </c>
      <c r="BE286" s="665">
        <v>0</v>
      </c>
      <c r="BF286" s="665">
        <v>0</v>
      </c>
      <c r="BG286" s="665">
        <v>0</v>
      </c>
      <c r="BH286" s="665">
        <v>0</v>
      </c>
      <c r="BI286" s="665">
        <v>0</v>
      </c>
      <c r="BJ286" s="665">
        <v>0</v>
      </c>
      <c r="BK286" s="665">
        <v>0</v>
      </c>
      <c r="BL286" s="665">
        <v>0</v>
      </c>
      <c r="BM286" s="665">
        <v>0</v>
      </c>
      <c r="BN286" s="665">
        <v>0</v>
      </c>
      <c r="BO286" s="665">
        <v>0</v>
      </c>
      <c r="BP286" s="665">
        <v>0</v>
      </c>
      <c r="BQ286" s="665">
        <v>0</v>
      </c>
      <c r="BR286" s="665">
        <v>0</v>
      </c>
      <c r="BS286" s="666">
        <v>0</v>
      </c>
      <c r="BT286" s="667">
        <v>0</v>
      </c>
      <c r="BU286" s="649">
        <f t="shared" si="6"/>
        <v>0</v>
      </c>
    </row>
    <row r="287" spans="2:73" x14ac:dyDescent="0.2">
      <c r="B287" s="629">
        <v>277</v>
      </c>
      <c r="C287" s="630" t="s">
        <v>1991</v>
      </c>
      <c r="D287" s="630" t="s">
        <v>803</v>
      </c>
      <c r="E287" s="630" t="s">
        <v>1882</v>
      </c>
      <c r="F287" s="651">
        <v>12400070</v>
      </c>
      <c r="G287" s="652">
        <v>42046</v>
      </c>
      <c r="H287" s="652" t="s">
        <v>535</v>
      </c>
      <c r="I287" s="652" t="s">
        <v>535</v>
      </c>
      <c r="J287" s="653">
        <v>10</v>
      </c>
      <c r="K287" s="654" t="s">
        <v>535</v>
      </c>
      <c r="L287" s="655" t="s">
        <v>535</v>
      </c>
      <c r="M287" s="656">
        <v>0</v>
      </c>
      <c r="N287" s="657">
        <v>311.45999999999998</v>
      </c>
      <c r="O287" s="658">
        <v>0</v>
      </c>
      <c r="P287" s="658">
        <v>0</v>
      </c>
      <c r="Q287" s="658">
        <v>0</v>
      </c>
      <c r="R287" s="658">
        <v>0</v>
      </c>
      <c r="S287" s="658">
        <v>0</v>
      </c>
      <c r="T287" s="659">
        <v>311.45999999999998</v>
      </c>
      <c r="U287" s="658">
        <v>0</v>
      </c>
      <c r="V287" s="658">
        <v>0</v>
      </c>
      <c r="W287" s="658">
        <v>311.45999999999998</v>
      </c>
      <c r="X287" s="658">
        <v>306.26900000000001</v>
      </c>
      <c r="Y287" s="660">
        <v>5.1909999999999741</v>
      </c>
      <c r="Z287" s="657">
        <v>-311.45999999999998</v>
      </c>
      <c r="AA287" s="658">
        <v>0</v>
      </c>
      <c r="AB287" s="658">
        <v>0</v>
      </c>
      <c r="AC287" s="658">
        <v>0</v>
      </c>
      <c r="AD287" s="658">
        <v>0</v>
      </c>
      <c r="AE287" s="658">
        <v>0</v>
      </c>
      <c r="AF287" s="658">
        <v>-311.45999999999998</v>
      </c>
      <c r="AG287" s="658">
        <v>0</v>
      </c>
      <c r="AH287" s="658">
        <v>0</v>
      </c>
      <c r="AI287" s="658">
        <v>0</v>
      </c>
      <c r="AJ287" s="658">
        <v>5.1909999999999954</v>
      </c>
      <c r="AK287" s="661">
        <v>-311.45999999999998</v>
      </c>
      <c r="AL287" s="661">
        <v>-306.26900000000001</v>
      </c>
      <c r="AM287" s="662">
        <v>-5.1909999999999741</v>
      </c>
      <c r="AN287" s="663">
        <v>0</v>
      </c>
      <c r="AO287" s="658">
        <v>0</v>
      </c>
      <c r="AP287" s="658">
        <v>0</v>
      </c>
      <c r="AQ287" s="658">
        <v>0</v>
      </c>
      <c r="AR287" s="658">
        <v>0</v>
      </c>
      <c r="AS287" s="658">
        <v>0</v>
      </c>
      <c r="AT287" s="659">
        <v>0</v>
      </c>
      <c r="AU287" s="658">
        <v>0</v>
      </c>
      <c r="AV287" s="658">
        <v>0</v>
      </c>
      <c r="AW287" s="658">
        <v>0</v>
      </c>
      <c r="AX287" s="658">
        <v>0</v>
      </c>
      <c r="AY287" s="660">
        <v>0</v>
      </c>
      <c r="AZ287" s="644" t="s">
        <v>803</v>
      </c>
      <c r="BA287" s="664">
        <v>0</v>
      </c>
      <c r="BB287" s="665">
        <v>0</v>
      </c>
      <c r="BC287" s="665">
        <v>0</v>
      </c>
      <c r="BD287" s="665">
        <v>0</v>
      </c>
      <c r="BE287" s="665">
        <v>0</v>
      </c>
      <c r="BF287" s="665">
        <v>0</v>
      </c>
      <c r="BG287" s="665">
        <v>0</v>
      </c>
      <c r="BH287" s="665">
        <v>0</v>
      </c>
      <c r="BI287" s="665">
        <v>0</v>
      </c>
      <c r="BJ287" s="665">
        <v>0</v>
      </c>
      <c r="BK287" s="665">
        <v>0</v>
      </c>
      <c r="BL287" s="665">
        <v>0</v>
      </c>
      <c r="BM287" s="665">
        <v>0</v>
      </c>
      <c r="BN287" s="665">
        <v>0</v>
      </c>
      <c r="BO287" s="665">
        <v>0</v>
      </c>
      <c r="BP287" s="665">
        <v>0</v>
      </c>
      <c r="BQ287" s="665">
        <v>0</v>
      </c>
      <c r="BR287" s="665">
        <v>0</v>
      </c>
      <c r="BS287" s="666">
        <v>0</v>
      </c>
      <c r="BT287" s="667">
        <v>0</v>
      </c>
      <c r="BU287" s="649">
        <f t="shared" si="6"/>
        <v>0</v>
      </c>
    </row>
    <row r="288" spans="2:73" x14ac:dyDescent="0.2">
      <c r="B288" s="650">
        <v>278</v>
      </c>
      <c r="C288" s="630" t="s">
        <v>1992</v>
      </c>
      <c r="D288" s="630" t="s">
        <v>788</v>
      </c>
      <c r="E288" s="630" t="s">
        <v>1980</v>
      </c>
      <c r="F288" s="651">
        <v>230255</v>
      </c>
      <c r="G288" s="652">
        <v>44155</v>
      </c>
      <c r="H288" s="652" t="s">
        <v>535</v>
      </c>
      <c r="I288" s="652" t="s">
        <v>535</v>
      </c>
      <c r="J288" s="653">
        <v>16</v>
      </c>
      <c r="K288" s="654" t="s">
        <v>535</v>
      </c>
      <c r="L288" s="655" t="s">
        <v>535</v>
      </c>
      <c r="M288" s="656" t="s">
        <v>1794</v>
      </c>
      <c r="N288" s="657">
        <v>6380</v>
      </c>
      <c r="O288" s="658">
        <v>0</v>
      </c>
      <c r="P288" s="658">
        <v>0</v>
      </c>
      <c r="Q288" s="658">
        <v>0</v>
      </c>
      <c r="R288" s="658">
        <v>0</v>
      </c>
      <c r="S288" s="658">
        <v>0</v>
      </c>
      <c r="T288" s="659">
        <v>6380</v>
      </c>
      <c r="U288" s="658">
        <v>0</v>
      </c>
      <c r="V288" s="658">
        <v>0</v>
      </c>
      <c r="W288" s="658">
        <v>6380</v>
      </c>
      <c r="X288" s="658">
        <v>1628.229166666667</v>
      </c>
      <c r="Y288" s="660">
        <v>4751.770833333333</v>
      </c>
      <c r="Z288" s="657">
        <v>0</v>
      </c>
      <c r="AA288" s="658">
        <v>0</v>
      </c>
      <c r="AB288" s="658">
        <v>0</v>
      </c>
      <c r="AC288" s="658">
        <v>0</v>
      </c>
      <c r="AD288" s="658">
        <v>0</v>
      </c>
      <c r="AE288" s="658">
        <v>0</v>
      </c>
      <c r="AF288" s="658">
        <v>0</v>
      </c>
      <c r="AG288" s="658">
        <v>0</v>
      </c>
      <c r="AH288" s="658">
        <v>0</v>
      </c>
      <c r="AI288" s="658">
        <v>398.75</v>
      </c>
      <c r="AJ288" s="658">
        <v>0</v>
      </c>
      <c r="AK288" s="661">
        <v>0</v>
      </c>
      <c r="AL288" s="661">
        <v>398.75</v>
      </c>
      <c r="AM288" s="662">
        <v>-398.75</v>
      </c>
      <c r="AN288" s="663">
        <v>6380</v>
      </c>
      <c r="AO288" s="658">
        <v>0</v>
      </c>
      <c r="AP288" s="658">
        <v>0</v>
      </c>
      <c r="AQ288" s="658">
        <v>0</v>
      </c>
      <c r="AR288" s="658">
        <v>0</v>
      </c>
      <c r="AS288" s="658">
        <v>0</v>
      </c>
      <c r="AT288" s="659">
        <v>6380</v>
      </c>
      <c r="AU288" s="658">
        <v>0</v>
      </c>
      <c r="AV288" s="658">
        <v>0</v>
      </c>
      <c r="AW288" s="658">
        <v>6380</v>
      </c>
      <c r="AX288" s="658">
        <v>2026.979166666667</v>
      </c>
      <c r="AY288" s="660">
        <v>4353.020833333333</v>
      </c>
      <c r="AZ288" s="644" t="s">
        <v>788</v>
      </c>
      <c r="BA288" s="664">
        <v>4353.020833333333</v>
      </c>
      <c r="BB288" s="665">
        <v>0</v>
      </c>
      <c r="BC288" s="665">
        <v>0</v>
      </c>
      <c r="BD288" s="665">
        <v>0</v>
      </c>
      <c r="BE288" s="665">
        <v>0</v>
      </c>
      <c r="BF288" s="665">
        <v>0</v>
      </c>
      <c r="BG288" s="665">
        <v>0</v>
      </c>
      <c r="BH288" s="665">
        <v>0</v>
      </c>
      <c r="BI288" s="665">
        <v>0</v>
      </c>
      <c r="BJ288" s="665">
        <v>0</v>
      </c>
      <c r="BK288" s="665">
        <v>0</v>
      </c>
      <c r="BL288" s="665">
        <v>0</v>
      </c>
      <c r="BM288" s="665">
        <v>0</v>
      </c>
      <c r="BN288" s="665">
        <v>0</v>
      </c>
      <c r="BO288" s="665">
        <v>0</v>
      </c>
      <c r="BP288" s="665">
        <v>0</v>
      </c>
      <c r="BQ288" s="665">
        <v>0</v>
      </c>
      <c r="BR288" s="665">
        <v>0</v>
      </c>
      <c r="BS288" s="666">
        <v>0</v>
      </c>
      <c r="BT288" s="667">
        <v>0</v>
      </c>
      <c r="BU288" s="649">
        <f t="shared" si="6"/>
        <v>0</v>
      </c>
    </row>
    <row r="289" spans="2:73" x14ac:dyDescent="0.2">
      <c r="B289" s="629">
        <v>279</v>
      </c>
      <c r="C289" s="630" t="s">
        <v>1992</v>
      </c>
      <c r="D289" s="630" t="s">
        <v>788</v>
      </c>
      <c r="E289" s="630" t="s">
        <v>1980</v>
      </c>
      <c r="F289" s="651">
        <v>230256</v>
      </c>
      <c r="G289" s="652">
        <v>44155</v>
      </c>
      <c r="H289" s="652" t="s">
        <v>535</v>
      </c>
      <c r="I289" s="652" t="s">
        <v>535</v>
      </c>
      <c r="J289" s="653">
        <v>16</v>
      </c>
      <c r="K289" s="654" t="s">
        <v>535</v>
      </c>
      <c r="L289" s="655" t="s">
        <v>535</v>
      </c>
      <c r="M289" s="656" t="s">
        <v>1794</v>
      </c>
      <c r="N289" s="657">
        <v>7989</v>
      </c>
      <c r="O289" s="658">
        <v>0</v>
      </c>
      <c r="P289" s="658">
        <v>0</v>
      </c>
      <c r="Q289" s="658">
        <v>0</v>
      </c>
      <c r="R289" s="658">
        <v>0</v>
      </c>
      <c r="S289" s="658">
        <v>0</v>
      </c>
      <c r="T289" s="659">
        <v>7989</v>
      </c>
      <c r="U289" s="658">
        <v>0</v>
      </c>
      <c r="V289" s="658">
        <v>0</v>
      </c>
      <c r="W289" s="658">
        <v>7989</v>
      </c>
      <c r="X289" s="658">
        <v>2038.859375</v>
      </c>
      <c r="Y289" s="660">
        <v>5950.140625</v>
      </c>
      <c r="Z289" s="657">
        <v>0</v>
      </c>
      <c r="AA289" s="658">
        <v>0</v>
      </c>
      <c r="AB289" s="658">
        <v>0</v>
      </c>
      <c r="AC289" s="658">
        <v>0</v>
      </c>
      <c r="AD289" s="658">
        <v>0</v>
      </c>
      <c r="AE289" s="658">
        <v>0</v>
      </c>
      <c r="AF289" s="658">
        <v>0</v>
      </c>
      <c r="AG289" s="658">
        <v>0</v>
      </c>
      <c r="AH289" s="658">
        <v>0</v>
      </c>
      <c r="AI289" s="658">
        <v>499.3125</v>
      </c>
      <c r="AJ289" s="658">
        <v>0</v>
      </c>
      <c r="AK289" s="661">
        <v>0</v>
      </c>
      <c r="AL289" s="661">
        <v>499.3125</v>
      </c>
      <c r="AM289" s="662">
        <v>-499.3125</v>
      </c>
      <c r="AN289" s="663">
        <v>7989</v>
      </c>
      <c r="AO289" s="658">
        <v>0</v>
      </c>
      <c r="AP289" s="658">
        <v>0</v>
      </c>
      <c r="AQ289" s="658">
        <v>0</v>
      </c>
      <c r="AR289" s="658">
        <v>0</v>
      </c>
      <c r="AS289" s="658">
        <v>0</v>
      </c>
      <c r="AT289" s="659">
        <v>7989</v>
      </c>
      <c r="AU289" s="658">
        <v>0</v>
      </c>
      <c r="AV289" s="658">
        <v>0</v>
      </c>
      <c r="AW289" s="658">
        <v>7989</v>
      </c>
      <c r="AX289" s="658">
        <v>2538.171875</v>
      </c>
      <c r="AY289" s="660">
        <v>5450.828125</v>
      </c>
      <c r="AZ289" s="644" t="s">
        <v>788</v>
      </c>
      <c r="BA289" s="664">
        <v>5450.828125</v>
      </c>
      <c r="BB289" s="665">
        <v>0</v>
      </c>
      <c r="BC289" s="665">
        <v>0</v>
      </c>
      <c r="BD289" s="665">
        <v>0</v>
      </c>
      <c r="BE289" s="665">
        <v>0</v>
      </c>
      <c r="BF289" s="665">
        <v>0</v>
      </c>
      <c r="BG289" s="665">
        <v>0</v>
      </c>
      <c r="BH289" s="665">
        <v>0</v>
      </c>
      <c r="BI289" s="665">
        <v>0</v>
      </c>
      <c r="BJ289" s="665">
        <v>0</v>
      </c>
      <c r="BK289" s="665">
        <v>0</v>
      </c>
      <c r="BL289" s="665">
        <v>0</v>
      </c>
      <c r="BM289" s="665">
        <v>0</v>
      </c>
      <c r="BN289" s="665">
        <v>0</v>
      </c>
      <c r="BO289" s="665">
        <v>0</v>
      </c>
      <c r="BP289" s="665">
        <v>0</v>
      </c>
      <c r="BQ289" s="665">
        <v>0</v>
      </c>
      <c r="BR289" s="665">
        <v>0</v>
      </c>
      <c r="BS289" s="666">
        <v>0</v>
      </c>
      <c r="BT289" s="667">
        <v>0</v>
      </c>
      <c r="BU289" s="649">
        <f t="shared" si="6"/>
        <v>0</v>
      </c>
    </row>
    <row r="290" spans="2:73" x14ac:dyDescent="0.2">
      <c r="B290" s="650">
        <v>280</v>
      </c>
      <c r="C290" s="630" t="s">
        <v>1993</v>
      </c>
      <c r="D290" s="630" t="s">
        <v>792</v>
      </c>
      <c r="E290" s="630" t="s">
        <v>1994</v>
      </c>
      <c r="F290" s="651">
        <v>230257</v>
      </c>
      <c r="G290" s="652">
        <v>44196</v>
      </c>
      <c r="H290" s="652" t="s">
        <v>535</v>
      </c>
      <c r="I290" s="652" t="s">
        <v>535</v>
      </c>
      <c r="J290" s="653">
        <v>30</v>
      </c>
      <c r="K290" s="654" t="s">
        <v>535</v>
      </c>
      <c r="L290" s="655" t="s">
        <v>535</v>
      </c>
      <c r="M290" s="656" t="s">
        <v>1694</v>
      </c>
      <c r="N290" s="657">
        <v>96800</v>
      </c>
      <c r="O290" s="658">
        <v>0</v>
      </c>
      <c r="P290" s="658">
        <v>0</v>
      </c>
      <c r="Q290" s="658">
        <v>0</v>
      </c>
      <c r="R290" s="658">
        <v>78719.34</v>
      </c>
      <c r="S290" s="658">
        <v>0</v>
      </c>
      <c r="T290" s="659">
        <v>18080.660000000003</v>
      </c>
      <c r="U290" s="658">
        <v>0</v>
      </c>
      <c r="V290" s="658">
        <v>0</v>
      </c>
      <c r="W290" s="658">
        <v>18080.660000000003</v>
      </c>
      <c r="X290" s="658">
        <v>2410.7546666666708</v>
      </c>
      <c r="Y290" s="660">
        <v>15669.905333333332</v>
      </c>
      <c r="Z290" s="657">
        <v>0</v>
      </c>
      <c r="AA290" s="658">
        <v>0</v>
      </c>
      <c r="AB290" s="658">
        <v>0</v>
      </c>
      <c r="AC290" s="658">
        <v>0</v>
      </c>
      <c r="AD290" s="658">
        <v>0</v>
      </c>
      <c r="AE290" s="658">
        <v>0</v>
      </c>
      <c r="AF290" s="658">
        <v>0</v>
      </c>
      <c r="AG290" s="658">
        <v>0</v>
      </c>
      <c r="AH290" s="658">
        <v>0</v>
      </c>
      <c r="AI290" s="658">
        <v>602.68866666666656</v>
      </c>
      <c r="AJ290" s="658">
        <v>2623.9779999999992</v>
      </c>
      <c r="AK290" s="661">
        <v>0</v>
      </c>
      <c r="AL290" s="661">
        <v>602.68866666666736</v>
      </c>
      <c r="AM290" s="662">
        <v>-602.6886666666669</v>
      </c>
      <c r="AN290" s="663">
        <v>96800</v>
      </c>
      <c r="AO290" s="658">
        <v>0</v>
      </c>
      <c r="AP290" s="658">
        <v>0</v>
      </c>
      <c r="AQ290" s="658">
        <v>0</v>
      </c>
      <c r="AR290" s="658">
        <v>78719.34</v>
      </c>
      <c r="AS290" s="658">
        <v>0</v>
      </c>
      <c r="AT290" s="659">
        <v>18080.660000000003</v>
      </c>
      <c r="AU290" s="658">
        <v>0</v>
      </c>
      <c r="AV290" s="658">
        <v>0</v>
      </c>
      <c r="AW290" s="658">
        <v>18080.660000000003</v>
      </c>
      <c r="AX290" s="658">
        <v>3013.4433333333382</v>
      </c>
      <c r="AY290" s="660">
        <v>15067.216666666665</v>
      </c>
      <c r="AZ290" s="644" t="s">
        <v>792</v>
      </c>
      <c r="BA290" s="664">
        <v>0</v>
      </c>
      <c r="BB290" s="665">
        <v>0</v>
      </c>
      <c r="BC290" s="665">
        <v>0</v>
      </c>
      <c r="BD290" s="665">
        <v>0</v>
      </c>
      <c r="BE290" s="665">
        <v>15067.216666666665</v>
      </c>
      <c r="BF290" s="665">
        <v>0</v>
      </c>
      <c r="BG290" s="665">
        <v>0</v>
      </c>
      <c r="BH290" s="665">
        <v>0</v>
      </c>
      <c r="BI290" s="665">
        <v>0</v>
      </c>
      <c r="BJ290" s="665">
        <v>0</v>
      </c>
      <c r="BK290" s="665">
        <v>0</v>
      </c>
      <c r="BL290" s="665">
        <v>0</v>
      </c>
      <c r="BM290" s="665">
        <v>0</v>
      </c>
      <c r="BN290" s="665">
        <v>0</v>
      </c>
      <c r="BO290" s="665">
        <v>0</v>
      </c>
      <c r="BP290" s="665">
        <v>0</v>
      </c>
      <c r="BQ290" s="665">
        <v>0</v>
      </c>
      <c r="BR290" s="665">
        <v>0</v>
      </c>
      <c r="BS290" s="666">
        <v>0</v>
      </c>
      <c r="BT290" s="667">
        <v>0</v>
      </c>
      <c r="BU290" s="649">
        <f t="shared" si="6"/>
        <v>0</v>
      </c>
    </row>
    <row r="291" spans="2:73" x14ac:dyDescent="0.2">
      <c r="B291" s="629">
        <v>281</v>
      </c>
      <c r="C291" s="630" t="s">
        <v>1995</v>
      </c>
      <c r="D291" s="630" t="s">
        <v>788</v>
      </c>
      <c r="E291" s="630" t="s">
        <v>1790</v>
      </c>
      <c r="F291" s="651">
        <v>230258</v>
      </c>
      <c r="G291" s="652">
        <v>44196</v>
      </c>
      <c r="H291" s="652" t="s">
        <v>535</v>
      </c>
      <c r="I291" s="652" t="s">
        <v>535</v>
      </c>
      <c r="J291" s="653">
        <v>16</v>
      </c>
      <c r="K291" s="654" t="s">
        <v>535</v>
      </c>
      <c r="L291" s="655" t="s">
        <v>535</v>
      </c>
      <c r="M291" s="656" t="s">
        <v>1794</v>
      </c>
      <c r="N291" s="657">
        <v>8555.76</v>
      </c>
      <c r="O291" s="658">
        <v>0</v>
      </c>
      <c r="P291" s="658">
        <v>0</v>
      </c>
      <c r="Q291" s="658">
        <v>0</v>
      </c>
      <c r="R291" s="658">
        <v>0</v>
      </c>
      <c r="S291" s="658">
        <v>0</v>
      </c>
      <c r="T291" s="659">
        <v>8555.76</v>
      </c>
      <c r="U291" s="658">
        <v>0</v>
      </c>
      <c r="V291" s="658">
        <v>0</v>
      </c>
      <c r="W291" s="658">
        <v>8555.76</v>
      </c>
      <c r="X291" s="658">
        <v>2138.9399999999996</v>
      </c>
      <c r="Y291" s="660">
        <v>6416.8200000000006</v>
      </c>
      <c r="Z291" s="657">
        <v>0</v>
      </c>
      <c r="AA291" s="658">
        <v>0</v>
      </c>
      <c r="AB291" s="658">
        <v>0</v>
      </c>
      <c r="AC291" s="658">
        <v>0</v>
      </c>
      <c r="AD291" s="658">
        <v>0</v>
      </c>
      <c r="AE291" s="658">
        <v>0</v>
      </c>
      <c r="AF291" s="658">
        <v>0</v>
      </c>
      <c r="AG291" s="658">
        <v>0</v>
      </c>
      <c r="AH291" s="658">
        <v>0</v>
      </c>
      <c r="AI291" s="658">
        <v>534.73500000000001</v>
      </c>
      <c r="AJ291" s="658">
        <v>0</v>
      </c>
      <c r="AK291" s="661">
        <v>0</v>
      </c>
      <c r="AL291" s="661">
        <v>534.73499999999967</v>
      </c>
      <c r="AM291" s="662">
        <v>-534.73499999999967</v>
      </c>
      <c r="AN291" s="663">
        <v>8555.76</v>
      </c>
      <c r="AO291" s="658">
        <v>0</v>
      </c>
      <c r="AP291" s="658">
        <v>0</v>
      </c>
      <c r="AQ291" s="658">
        <v>0</v>
      </c>
      <c r="AR291" s="658">
        <v>0</v>
      </c>
      <c r="AS291" s="658">
        <v>0</v>
      </c>
      <c r="AT291" s="659">
        <v>8555.76</v>
      </c>
      <c r="AU291" s="658">
        <v>0</v>
      </c>
      <c r="AV291" s="658">
        <v>0</v>
      </c>
      <c r="AW291" s="658">
        <v>8555.76</v>
      </c>
      <c r="AX291" s="658">
        <v>2673.6749999999993</v>
      </c>
      <c r="AY291" s="660">
        <v>5882.0850000000009</v>
      </c>
      <c r="AZ291" s="644" t="s">
        <v>788</v>
      </c>
      <c r="BA291" s="664">
        <v>5882.0850000000009</v>
      </c>
      <c r="BB291" s="665">
        <v>0</v>
      </c>
      <c r="BC291" s="665">
        <v>0</v>
      </c>
      <c r="BD291" s="665">
        <v>0</v>
      </c>
      <c r="BE291" s="665">
        <v>0</v>
      </c>
      <c r="BF291" s="665">
        <v>0</v>
      </c>
      <c r="BG291" s="665">
        <v>0</v>
      </c>
      <c r="BH291" s="665">
        <v>0</v>
      </c>
      <c r="BI291" s="665">
        <v>0</v>
      </c>
      <c r="BJ291" s="665">
        <v>0</v>
      </c>
      <c r="BK291" s="665">
        <v>0</v>
      </c>
      <c r="BL291" s="665">
        <v>0</v>
      </c>
      <c r="BM291" s="665">
        <v>0</v>
      </c>
      <c r="BN291" s="665">
        <v>0</v>
      </c>
      <c r="BO291" s="665">
        <v>0</v>
      </c>
      <c r="BP291" s="665">
        <v>0</v>
      </c>
      <c r="BQ291" s="665">
        <v>0</v>
      </c>
      <c r="BR291" s="665">
        <v>0</v>
      </c>
      <c r="BS291" s="666">
        <v>0</v>
      </c>
      <c r="BT291" s="667">
        <v>0</v>
      </c>
      <c r="BU291" s="649">
        <f t="shared" si="6"/>
        <v>0</v>
      </c>
    </row>
    <row r="292" spans="2:73" x14ac:dyDescent="0.2">
      <c r="B292" s="650">
        <v>282</v>
      </c>
      <c r="C292" s="630" t="s">
        <v>1996</v>
      </c>
      <c r="D292" s="630" t="s">
        <v>788</v>
      </c>
      <c r="E292" s="630" t="s">
        <v>1980</v>
      </c>
      <c r="F292" s="651">
        <v>230259</v>
      </c>
      <c r="G292" s="652">
        <v>44196</v>
      </c>
      <c r="H292" s="652" t="s">
        <v>535</v>
      </c>
      <c r="I292" s="652" t="s">
        <v>535</v>
      </c>
      <c r="J292" s="653">
        <v>16</v>
      </c>
      <c r="K292" s="654" t="s">
        <v>535</v>
      </c>
      <c r="L292" s="655" t="s">
        <v>535</v>
      </c>
      <c r="M292" s="656" t="s">
        <v>1794</v>
      </c>
      <c r="N292" s="657">
        <v>3666.3</v>
      </c>
      <c r="O292" s="658">
        <v>0</v>
      </c>
      <c r="P292" s="658">
        <v>0</v>
      </c>
      <c r="Q292" s="658">
        <v>0</v>
      </c>
      <c r="R292" s="658">
        <v>0</v>
      </c>
      <c r="S292" s="658">
        <v>0</v>
      </c>
      <c r="T292" s="659">
        <v>3666.3</v>
      </c>
      <c r="U292" s="658">
        <v>0</v>
      </c>
      <c r="V292" s="658">
        <v>0</v>
      </c>
      <c r="W292" s="658">
        <v>3666.3</v>
      </c>
      <c r="X292" s="658">
        <v>916.57500000000073</v>
      </c>
      <c r="Y292" s="660">
        <v>2749.7249999999995</v>
      </c>
      <c r="Z292" s="657">
        <v>0</v>
      </c>
      <c r="AA292" s="658">
        <v>0</v>
      </c>
      <c r="AB292" s="658">
        <v>0</v>
      </c>
      <c r="AC292" s="658">
        <v>0</v>
      </c>
      <c r="AD292" s="658">
        <v>0</v>
      </c>
      <c r="AE292" s="658">
        <v>0</v>
      </c>
      <c r="AF292" s="658">
        <v>0</v>
      </c>
      <c r="AG292" s="658">
        <v>0</v>
      </c>
      <c r="AH292" s="658">
        <v>0</v>
      </c>
      <c r="AI292" s="658">
        <v>229.14374999999995</v>
      </c>
      <c r="AJ292" s="658">
        <v>0</v>
      </c>
      <c r="AK292" s="661">
        <v>0</v>
      </c>
      <c r="AL292" s="661">
        <v>229.14375000000018</v>
      </c>
      <c r="AM292" s="662">
        <v>-229.14375000000018</v>
      </c>
      <c r="AN292" s="663">
        <v>3666.3</v>
      </c>
      <c r="AO292" s="658">
        <v>0</v>
      </c>
      <c r="AP292" s="658">
        <v>0</v>
      </c>
      <c r="AQ292" s="658">
        <v>0</v>
      </c>
      <c r="AR292" s="658">
        <v>0</v>
      </c>
      <c r="AS292" s="658">
        <v>0</v>
      </c>
      <c r="AT292" s="659">
        <v>3666.3</v>
      </c>
      <c r="AU292" s="658">
        <v>0</v>
      </c>
      <c r="AV292" s="658">
        <v>0</v>
      </c>
      <c r="AW292" s="658">
        <v>3666.3</v>
      </c>
      <c r="AX292" s="658">
        <v>1145.7187500000009</v>
      </c>
      <c r="AY292" s="660">
        <v>2520.5812499999993</v>
      </c>
      <c r="AZ292" s="644" t="s">
        <v>788</v>
      </c>
      <c r="BA292" s="664">
        <v>2520.5812499999993</v>
      </c>
      <c r="BB292" s="665">
        <v>0</v>
      </c>
      <c r="BC292" s="665">
        <v>0</v>
      </c>
      <c r="BD292" s="665">
        <v>0</v>
      </c>
      <c r="BE292" s="665">
        <v>0</v>
      </c>
      <c r="BF292" s="665">
        <v>0</v>
      </c>
      <c r="BG292" s="665">
        <v>0</v>
      </c>
      <c r="BH292" s="665">
        <v>0</v>
      </c>
      <c r="BI292" s="665">
        <v>0</v>
      </c>
      <c r="BJ292" s="665">
        <v>0</v>
      </c>
      <c r="BK292" s="665">
        <v>0</v>
      </c>
      <c r="BL292" s="665">
        <v>0</v>
      </c>
      <c r="BM292" s="665">
        <v>0</v>
      </c>
      <c r="BN292" s="665">
        <v>0</v>
      </c>
      <c r="BO292" s="665">
        <v>0</v>
      </c>
      <c r="BP292" s="665">
        <v>0</v>
      </c>
      <c r="BQ292" s="665">
        <v>0</v>
      </c>
      <c r="BR292" s="665">
        <v>0</v>
      </c>
      <c r="BS292" s="666">
        <v>0</v>
      </c>
      <c r="BT292" s="667">
        <v>0</v>
      </c>
      <c r="BU292" s="649">
        <f t="shared" si="6"/>
        <v>0</v>
      </c>
    </row>
    <row r="293" spans="2:73" x14ac:dyDescent="0.2">
      <c r="B293" s="629">
        <v>283</v>
      </c>
      <c r="C293" s="630" t="s">
        <v>1997</v>
      </c>
      <c r="D293" s="630" t="s">
        <v>788</v>
      </c>
      <c r="E293" s="630" t="s">
        <v>1980</v>
      </c>
      <c r="F293" s="651">
        <v>230260</v>
      </c>
      <c r="G293" s="652">
        <v>44196</v>
      </c>
      <c r="H293" s="652" t="s">
        <v>535</v>
      </c>
      <c r="I293" s="652" t="s">
        <v>535</v>
      </c>
      <c r="J293" s="653">
        <v>16</v>
      </c>
      <c r="K293" s="654" t="s">
        <v>535</v>
      </c>
      <c r="L293" s="655" t="s">
        <v>535</v>
      </c>
      <c r="M293" s="656" t="s">
        <v>1794</v>
      </c>
      <c r="N293" s="657">
        <v>2504.1</v>
      </c>
      <c r="O293" s="658">
        <v>0</v>
      </c>
      <c r="P293" s="658">
        <v>0</v>
      </c>
      <c r="Q293" s="658">
        <v>0</v>
      </c>
      <c r="R293" s="658">
        <v>0</v>
      </c>
      <c r="S293" s="658">
        <v>0</v>
      </c>
      <c r="T293" s="659">
        <v>2504.1</v>
      </c>
      <c r="U293" s="658">
        <v>0</v>
      </c>
      <c r="V293" s="658">
        <v>0</v>
      </c>
      <c r="W293" s="658">
        <v>2504.1</v>
      </c>
      <c r="X293" s="658">
        <v>626.02499999999964</v>
      </c>
      <c r="Y293" s="660">
        <v>1878.0750000000003</v>
      </c>
      <c r="Z293" s="657">
        <v>0</v>
      </c>
      <c r="AA293" s="658">
        <v>0</v>
      </c>
      <c r="AB293" s="658">
        <v>0</v>
      </c>
      <c r="AC293" s="658">
        <v>0</v>
      </c>
      <c r="AD293" s="658">
        <v>0</v>
      </c>
      <c r="AE293" s="658">
        <v>0</v>
      </c>
      <c r="AF293" s="658">
        <v>0</v>
      </c>
      <c r="AG293" s="658">
        <v>0</v>
      </c>
      <c r="AH293" s="658">
        <v>0</v>
      </c>
      <c r="AI293" s="658">
        <v>156.50625000000002</v>
      </c>
      <c r="AJ293" s="658">
        <v>0</v>
      </c>
      <c r="AK293" s="661">
        <v>0</v>
      </c>
      <c r="AL293" s="661">
        <v>156.50624999999991</v>
      </c>
      <c r="AM293" s="662">
        <v>-156.50624999999991</v>
      </c>
      <c r="AN293" s="663">
        <v>2504.1</v>
      </c>
      <c r="AO293" s="658">
        <v>0</v>
      </c>
      <c r="AP293" s="658">
        <v>0</v>
      </c>
      <c r="AQ293" s="658">
        <v>0</v>
      </c>
      <c r="AR293" s="658">
        <v>0</v>
      </c>
      <c r="AS293" s="658">
        <v>0</v>
      </c>
      <c r="AT293" s="659">
        <v>2504.1</v>
      </c>
      <c r="AU293" s="658">
        <v>0</v>
      </c>
      <c r="AV293" s="658">
        <v>0</v>
      </c>
      <c r="AW293" s="658">
        <v>2504.1</v>
      </c>
      <c r="AX293" s="658">
        <v>782.53124999999955</v>
      </c>
      <c r="AY293" s="660">
        <v>1721.5687500000004</v>
      </c>
      <c r="AZ293" s="644" t="s">
        <v>788</v>
      </c>
      <c r="BA293" s="664">
        <v>1721.5687500000004</v>
      </c>
      <c r="BB293" s="665">
        <v>0</v>
      </c>
      <c r="BC293" s="665">
        <v>0</v>
      </c>
      <c r="BD293" s="665">
        <v>0</v>
      </c>
      <c r="BE293" s="665">
        <v>0</v>
      </c>
      <c r="BF293" s="665">
        <v>0</v>
      </c>
      <c r="BG293" s="665">
        <v>0</v>
      </c>
      <c r="BH293" s="665">
        <v>0</v>
      </c>
      <c r="BI293" s="665">
        <v>0</v>
      </c>
      <c r="BJ293" s="665">
        <v>0</v>
      </c>
      <c r="BK293" s="665">
        <v>0</v>
      </c>
      <c r="BL293" s="665">
        <v>0</v>
      </c>
      <c r="BM293" s="665">
        <v>0</v>
      </c>
      <c r="BN293" s="665">
        <v>0</v>
      </c>
      <c r="BO293" s="665">
        <v>0</v>
      </c>
      <c r="BP293" s="665">
        <v>0</v>
      </c>
      <c r="BQ293" s="665">
        <v>0</v>
      </c>
      <c r="BR293" s="665">
        <v>0</v>
      </c>
      <c r="BS293" s="666">
        <v>0</v>
      </c>
      <c r="BT293" s="667">
        <v>0</v>
      </c>
      <c r="BU293" s="649">
        <f t="shared" si="6"/>
        <v>0</v>
      </c>
    </row>
    <row r="294" spans="2:73" x14ac:dyDescent="0.2">
      <c r="B294" s="650">
        <v>284</v>
      </c>
      <c r="C294" s="630" t="s">
        <v>1998</v>
      </c>
      <c r="D294" s="630" t="s">
        <v>1625</v>
      </c>
      <c r="E294" s="630" t="s">
        <v>1626</v>
      </c>
      <c r="F294" s="651">
        <v>230229</v>
      </c>
      <c r="G294" s="652">
        <v>43790</v>
      </c>
      <c r="H294" s="652" t="s">
        <v>535</v>
      </c>
      <c r="I294" s="652" t="s">
        <v>535</v>
      </c>
      <c r="J294" s="653">
        <v>4</v>
      </c>
      <c r="K294" s="654" t="b">
        <v>1</v>
      </c>
      <c r="L294" s="655" t="s">
        <v>535</v>
      </c>
      <c r="M294" s="656" t="s">
        <v>1960</v>
      </c>
      <c r="N294" s="657">
        <v>150</v>
      </c>
      <c r="O294" s="658">
        <v>0</v>
      </c>
      <c r="P294" s="658">
        <v>0</v>
      </c>
      <c r="Q294" s="658">
        <v>0</v>
      </c>
      <c r="R294" s="658">
        <v>0</v>
      </c>
      <c r="S294" s="658">
        <v>0</v>
      </c>
      <c r="T294" s="659">
        <v>150</v>
      </c>
      <c r="U294" s="658">
        <v>0</v>
      </c>
      <c r="V294" s="658">
        <v>0</v>
      </c>
      <c r="W294" s="658">
        <v>150</v>
      </c>
      <c r="X294" s="658">
        <v>150</v>
      </c>
      <c r="Y294" s="660">
        <v>0</v>
      </c>
      <c r="Z294" s="657">
        <v>0</v>
      </c>
      <c r="AA294" s="658">
        <v>0</v>
      </c>
      <c r="AB294" s="658">
        <v>0</v>
      </c>
      <c r="AC294" s="658">
        <v>0</v>
      </c>
      <c r="AD294" s="658">
        <v>0</v>
      </c>
      <c r="AE294" s="658">
        <v>0</v>
      </c>
      <c r="AF294" s="658">
        <v>0</v>
      </c>
      <c r="AG294" s="658">
        <v>0</v>
      </c>
      <c r="AH294" s="658">
        <v>0</v>
      </c>
      <c r="AI294" s="658">
        <v>0</v>
      </c>
      <c r="AJ294" s="658">
        <v>0</v>
      </c>
      <c r="AK294" s="661">
        <v>0</v>
      </c>
      <c r="AL294" s="661">
        <v>0</v>
      </c>
      <c r="AM294" s="662">
        <v>0</v>
      </c>
      <c r="AN294" s="663">
        <v>150</v>
      </c>
      <c r="AO294" s="658">
        <v>0</v>
      </c>
      <c r="AP294" s="658">
        <v>0</v>
      </c>
      <c r="AQ294" s="658">
        <v>0</v>
      </c>
      <c r="AR294" s="658">
        <v>0</v>
      </c>
      <c r="AS294" s="658">
        <v>0</v>
      </c>
      <c r="AT294" s="659">
        <v>150</v>
      </c>
      <c r="AU294" s="658">
        <v>0</v>
      </c>
      <c r="AV294" s="658">
        <v>0</v>
      </c>
      <c r="AW294" s="658">
        <v>150</v>
      </c>
      <c r="AX294" s="658">
        <v>150</v>
      </c>
      <c r="AY294" s="660">
        <v>0</v>
      </c>
      <c r="AZ294" s="644" t="s">
        <v>1625</v>
      </c>
      <c r="BA294" s="664">
        <v>0</v>
      </c>
      <c r="BB294" s="665">
        <v>0</v>
      </c>
      <c r="BC294" s="665">
        <v>0</v>
      </c>
      <c r="BD294" s="665">
        <v>0</v>
      </c>
      <c r="BE294" s="665">
        <v>0</v>
      </c>
      <c r="BF294" s="665">
        <v>0</v>
      </c>
      <c r="BG294" s="665">
        <v>0</v>
      </c>
      <c r="BH294" s="665">
        <v>0</v>
      </c>
      <c r="BI294" s="665">
        <v>0</v>
      </c>
      <c r="BJ294" s="665">
        <v>0</v>
      </c>
      <c r="BK294" s="665">
        <v>0</v>
      </c>
      <c r="BL294" s="665">
        <v>0</v>
      </c>
      <c r="BM294" s="665">
        <v>0</v>
      </c>
      <c r="BN294" s="665">
        <v>0</v>
      </c>
      <c r="BO294" s="665">
        <v>0</v>
      </c>
      <c r="BP294" s="665">
        <v>0</v>
      </c>
      <c r="BQ294" s="665">
        <v>0</v>
      </c>
      <c r="BR294" s="665">
        <v>0</v>
      </c>
      <c r="BS294" s="666">
        <v>0</v>
      </c>
      <c r="BT294" s="667">
        <v>0</v>
      </c>
      <c r="BU294" s="649">
        <f t="shared" si="6"/>
        <v>0</v>
      </c>
    </row>
    <row r="295" spans="2:73" x14ac:dyDescent="0.2">
      <c r="B295" s="629">
        <v>285</v>
      </c>
      <c r="C295" s="630" t="s">
        <v>1999</v>
      </c>
      <c r="D295" s="630" t="s">
        <v>788</v>
      </c>
      <c r="E295" s="630" t="s">
        <v>1790</v>
      </c>
      <c r="F295" s="651">
        <v>230231</v>
      </c>
      <c r="G295" s="652">
        <v>43830</v>
      </c>
      <c r="H295" s="652" t="s">
        <v>535</v>
      </c>
      <c r="I295" s="652" t="s">
        <v>535</v>
      </c>
      <c r="J295" s="653">
        <v>16</v>
      </c>
      <c r="K295" s="654" t="s">
        <v>535</v>
      </c>
      <c r="L295" s="655" t="s">
        <v>535</v>
      </c>
      <c r="M295" s="656">
        <v>0</v>
      </c>
      <c r="N295" s="657">
        <v>116970</v>
      </c>
      <c r="O295" s="658">
        <v>0</v>
      </c>
      <c r="P295" s="658">
        <v>0</v>
      </c>
      <c r="Q295" s="658">
        <v>0</v>
      </c>
      <c r="R295" s="658">
        <v>0</v>
      </c>
      <c r="S295" s="658">
        <v>0</v>
      </c>
      <c r="T295" s="659">
        <v>116970</v>
      </c>
      <c r="U295" s="658">
        <v>116970</v>
      </c>
      <c r="V295" s="658">
        <v>0</v>
      </c>
      <c r="W295" s="658">
        <v>0</v>
      </c>
      <c r="X295" s="658">
        <v>0</v>
      </c>
      <c r="Y295" s="660">
        <v>0</v>
      </c>
      <c r="Z295" s="657">
        <v>0</v>
      </c>
      <c r="AA295" s="658">
        <v>0</v>
      </c>
      <c r="AB295" s="658">
        <v>0</v>
      </c>
      <c r="AC295" s="658">
        <v>0</v>
      </c>
      <c r="AD295" s="658">
        <v>0</v>
      </c>
      <c r="AE295" s="658">
        <v>0</v>
      </c>
      <c r="AF295" s="658">
        <v>0</v>
      </c>
      <c r="AG295" s="658">
        <v>0</v>
      </c>
      <c r="AH295" s="658">
        <v>0</v>
      </c>
      <c r="AI295" s="658">
        <v>0</v>
      </c>
      <c r="AJ295" s="658">
        <v>7310.625</v>
      </c>
      <c r="AK295" s="661">
        <v>0</v>
      </c>
      <c r="AL295" s="661">
        <v>0</v>
      </c>
      <c r="AM295" s="662">
        <v>0</v>
      </c>
      <c r="AN295" s="663">
        <v>116970</v>
      </c>
      <c r="AO295" s="658">
        <v>0</v>
      </c>
      <c r="AP295" s="658">
        <v>0</v>
      </c>
      <c r="AQ295" s="658">
        <v>0</v>
      </c>
      <c r="AR295" s="658">
        <v>0</v>
      </c>
      <c r="AS295" s="658">
        <v>0</v>
      </c>
      <c r="AT295" s="659">
        <v>116970</v>
      </c>
      <c r="AU295" s="658">
        <v>116970</v>
      </c>
      <c r="AV295" s="658">
        <v>0</v>
      </c>
      <c r="AW295" s="658">
        <v>0</v>
      </c>
      <c r="AX295" s="658">
        <v>0</v>
      </c>
      <c r="AY295" s="660">
        <v>0</v>
      </c>
      <c r="AZ295" s="644" t="s">
        <v>788</v>
      </c>
      <c r="BA295" s="664">
        <v>0</v>
      </c>
      <c r="BB295" s="665">
        <v>0</v>
      </c>
      <c r="BC295" s="665">
        <v>0</v>
      </c>
      <c r="BD295" s="665">
        <v>0</v>
      </c>
      <c r="BE295" s="665">
        <v>0</v>
      </c>
      <c r="BF295" s="665">
        <v>0</v>
      </c>
      <c r="BG295" s="665">
        <v>0</v>
      </c>
      <c r="BH295" s="665">
        <v>0</v>
      </c>
      <c r="BI295" s="665">
        <v>0</v>
      </c>
      <c r="BJ295" s="665">
        <v>0</v>
      </c>
      <c r="BK295" s="665">
        <v>0</v>
      </c>
      <c r="BL295" s="665">
        <v>0</v>
      </c>
      <c r="BM295" s="665">
        <v>0</v>
      </c>
      <c r="BN295" s="665">
        <v>0</v>
      </c>
      <c r="BO295" s="665">
        <v>0</v>
      </c>
      <c r="BP295" s="665">
        <v>0</v>
      </c>
      <c r="BQ295" s="665">
        <v>0</v>
      </c>
      <c r="BR295" s="665">
        <v>0</v>
      </c>
      <c r="BS295" s="666">
        <v>0</v>
      </c>
      <c r="BT295" s="667">
        <v>0</v>
      </c>
      <c r="BU295" s="649">
        <f t="shared" si="6"/>
        <v>0</v>
      </c>
    </row>
    <row r="296" spans="2:73" x14ac:dyDescent="0.2">
      <c r="B296" s="650">
        <v>286</v>
      </c>
      <c r="C296" s="630" t="s">
        <v>2000</v>
      </c>
      <c r="D296" s="630" t="s">
        <v>788</v>
      </c>
      <c r="E296" s="630" t="s">
        <v>1803</v>
      </c>
      <c r="F296" s="651">
        <v>230232</v>
      </c>
      <c r="G296" s="652">
        <v>43801</v>
      </c>
      <c r="H296" s="652" t="s">
        <v>535</v>
      </c>
      <c r="I296" s="652" t="s">
        <v>535</v>
      </c>
      <c r="J296" s="653">
        <v>4</v>
      </c>
      <c r="K296" s="654" t="s">
        <v>535</v>
      </c>
      <c r="L296" s="655" t="s">
        <v>535</v>
      </c>
      <c r="M296" s="656" t="s">
        <v>1794</v>
      </c>
      <c r="N296" s="657">
        <v>1285</v>
      </c>
      <c r="O296" s="658">
        <v>0</v>
      </c>
      <c r="P296" s="658">
        <v>0</v>
      </c>
      <c r="Q296" s="658">
        <v>0</v>
      </c>
      <c r="R296" s="658">
        <v>0</v>
      </c>
      <c r="S296" s="658">
        <v>0</v>
      </c>
      <c r="T296" s="659">
        <v>1285</v>
      </c>
      <c r="U296" s="658">
        <v>0</v>
      </c>
      <c r="V296" s="658">
        <v>0</v>
      </c>
      <c r="W296" s="658">
        <v>1285</v>
      </c>
      <c r="X296" s="658">
        <v>1285</v>
      </c>
      <c r="Y296" s="660">
        <v>0</v>
      </c>
      <c r="Z296" s="657">
        <v>0</v>
      </c>
      <c r="AA296" s="658">
        <v>0</v>
      </c>
      <c r="AB296" s="658">
        <v>0</v>
      </c>
      <c r="AC296" s="658">
        <v>0</v>
      </c>
      <c r="AD296" s="658">
        <v>0</v>
      </c>
      <c r="AE296" s="658">
        <v>0</v>
      </c>
      <c r="AF296" s="658">
        <v>0</v>
      </c>
      <c r="AG296" s="658">
        <v>0</v>
      </c>
      <c r="AH296" s="658">
        <v>0</v>
      </c>
      <c r="AI296" s="658">
        <v>0</v>
      </c>
      <c r="AJ296" s="658">
        <v>0</v>
      </c>
      <c r="AK296" s="661">
        <v>0</v>
      </c>
      <c r="AL296" s="661">
        <v>0</v>
      </c>
      <c r="AM296" s="662">
        <v>0</v>
      </c>
      <c r="AN296" s="663">
        <v>1285</v>
      </c>
      <c r="AO296" s="658">
        <v>0</v>
      </c>
      <c r="AP296" s="658">
        <v>0</v>
      </c>
      <c r="AQ296" s="658">
        <v>0</v>
      </c>
      <c r="AR296" s="658">
        <v>0</v>
      </c>
      <c r="AS296" s="658">
        <v>0</v>
      </c>
      <c r="AT296" s="659">
        <v>1285</v>
      </c>
      <c r="AU296" s="658">
        <v>0</v>
      </c>
      <c r="AV296" s="658">
        <v>0</v>
      </c>
      <c r="AW296" s="658">
        <v>1285</v>
      </c>
      <c r="AX296" s="658">
        <v>1285</v>
      </c>
      <c r="AY296" s="660">
        <v>0</v>
      </c>
      <c r="AZ296" s="644" t="s">
        <v>788</v>
      </c>
      <c r="BA296" s="664">
        <v>0</v>
      </c>
      <c r="BB296" s="665">
        <v>0</v>
      </c>
      <c r="BC296" s="665">
        <v>0</v>
      </c>
      <c r="BD296" s="665">
        <v>0</v>
      </c>
      <c r="BE296" s="665">
        <v>0</v>
      </c>
      <c r="BF296" s="665">
        <v>0</v>
      </c>
      <c r="BG296" s="665">
        <v>0</v>
      </c>
      <c r="BH296" s="665">
        <v>0</v>
      </c>
      <c r="BI296" s="665">
        <v>0</v>
      </c>
      <c r="BJ296" s="665">
        <v>0</v>
      </c>
      <c r="BK296" s="665">
        <v>0</v>
      </c>
      <c r="BL296" s="665">
        <v>0</v>
      </c>
      <c r="BM296" s="665">
        <v>0</v>
      </c>
      <c r="BN296" s="665">
        <v>0</v>
      </c>
      <c r="BO296" s="665">
        <v>0</v>
      </c>
      <c r="BP296" s="665">
        <v>0</v>
      </c>
      <c r="BQ296" s="665">
        <v>0</v>
      </c>
      <c r="BR296" s="665">
        <v>0</v>
      </c>
      <c r="BS296" s="666">
        <v>0</v>
      </c>
      <c r="BT296" s="667">
        <v>0</v>
      </c>
      <c r="BU296" s="649">
        <f t="shared" si="6"/>
        <v>0</v>
      </c>
    </row>
    <row r="297" spans="2:73" x14ac:dyDescent="0.2">
      <c r="B297" s="629">
        <v>287</v>
      </c>
      <c r="C297" s="630" t="s">
        <v>2000</v>
      </c>
      <c r="D297" s="630" t="s">
        <v>788</v>
      </c>
      <c r="E297" s="630" t="s">
        <v>1803</v>
      </c>
      <c r="F297" s="651">
        <v>230233</v>
      </c>
      <c r="G297" s="652">
        <v>43801</v>
      </c>
      <c r="H297" s="652" t="s">
        <v>535</v>
      </c>
      <c r="I297" s="652" t="s">
        <v>535</v>
      </c>
      <c r="J297" s="653">
        <v>4</v>
      </c>
      <c r="K297" s="654" t="s">
        <v>535</v>
      </c>
      <c r="L297" s="655" t="s">
        <v>535</v>
      </c>
      <c r="M297" s="656" t="s">
        <v>1794</v>
      </c>
      <c r="N297" s="657">
        <v>1285</v>
      </c>
      <c r="O297" s="658">
        <v>0</v>
      </c>
      <c r="P297" s="658">
        <v>0</v>
      </c>
      <c r="Q297" s="658">
        <v>0</v>
      </c>
      <c r="R297" s="658">
        <v>0</v>
      </c>
      <c r="S297" s="658">
        <v>0</v>
      </c>
      <c r="T297" s="659">
        <v>1285</v>
      </c>
      <c r="U297" s="658">
        <v>0</v>
      </c>
      <c r="V297" s="658">
        <v>0</v>
      </c>
      <c r="W297" s="658">
        <v>1285</v>
      </c>
      <c r="X297" s="658">
        <v>1285</v>
      </c>
      <c r="Y297" s="660">
        <v>0</v>
      </c>
      <c r="Z297" s="657">
        <v>0</v>
      </c>
      <c r="AA297" s="658">
        <v>0</v>
      </c>
      <c r="AB297" s="658">
        <v>0</v>
      </c>
      <c r="AC297" s="658">
        <v>0</v>
      </c>
      <c r="AD297" s="658">
        <v>0</v>
      </c>
      <c r="AE297" s="658">
        <v>0</v>
      </c>
      <c r="AF297" s="658">
        <v>0</v>
      </c>
      <c r="AG297" s="658">
        <v>0</v>
      </c>
      <c r="AH297" s="658">
        <v>0</v>
      </c>
      <c r="AI297" s="658">
        <v>0</v>
      </c>
      <c r="AJ297" s="658">
        <v>0</v>
      </c>
      <c r="AK297" s="661">
        <v>0</v>
      </c>
      <c r="AL297" s="661">
        <v>0</v>
      </c>
      <c r="AM297" s="662">
        <v>0</v>
      </c>
      <c r="AN297" s="663">
        <v>1285</v>
      </c>
      <c r="AO297" s="658">
        <v>0</v>
      </c>
      <c r="AP297" s="658">
        <v>0</v>
      </c>
      <c r="AQ297" s="658">
        <v>0</v>
      </c>
      <c r="AR297" s="658">
        <v>0</v>
      </c>
      <c r="AS297" s="658">
        <v>0</v>
      </c>
      <c r="AT297" s="659">
        <v>1285</v>
      </c>
      <c r="AU297" s="658">
        <v>0</v>
      </c>
      <c r="AV297" s="658">
        <v>0</v>
      </c>
      <c r="AW297" s="658">
        <v>1285</v>
      </c>
      <c r="AX297" s="658">
        <v>1285</v>
      </c>
      <c r="AY297" s="660">
        <v>0</v>
      </c>
      <c r="AZ297" s="644" t="s">
        <v>788</v>
      </c>
      <c r="BA297" s="664">
        <v>0</v>
      </c>
      <c r="BB297" s="665">
        <v>0</v>
      </c>
      <c r="BC297" s="665">
        <v>0</v>
      </c>
      <c r="BD297" s="665">
        <v>0</v>
      </c>
      <c r="BE297" s="665">
        <v>0</v>
      </c>
      <c r="BF297" s="665">
        <v>0</v>
      </c>
      <c r="BG297" s="665">
        <v>0</v>
      </c>
      <c r="BH297" s="665">
        <v>0</v>
      </c>
      <c r="BI297" s="665">
        <v>0</v>
      </c>
      <c r="BJ297" s="665">
        <v>0</v>
      </c>
      <c r="BK297" s="665">
        <v>0</v>
      </c>
      <c r="BL297" s="665">
        <v>0</v>
      </c>
      <c r="BM297" s="665">
        <v>0</v>
      </c>
      <c r="BN297" s="665">
        <v>0</v>
      </c>
      <c r="BO297" s="665">
        <v>0</v>
      </c>
      <c r="BP297" s="665">
        <v>0</v>
      </c>
      <c r="BQ297" s="665">
        <v>0</v>
      </c>
      <c r="BR297" s="665">
        <v>0</v>
      </c>
      <c r="BS297" s="666">
        <v>0</v>
      </c>
      <c r="BT297" s="667">
        <v>0</v>
      </c>
      <c r="BU297" s="649">
        <f t="shared" si="6"/>
        <v>0</v>
      </c>
    </row>
    <row r="298" spans="2:73" x14ac:dyDescent="0.2">
      <c r="B298" s="650">
        <v>288</v>
      </c>
      <c r="C298" s="630" t="s">
        <v>2000</v>
      </c>
      <c r="D298" s="630" t="s">
        <v>788</v>
      </c>
      <c r="E298" s="630" t="s">
        <v>1803</v>
      </c>
      <c r="F298" s="651">
        <v>230234</v>
      </c>
      <c r="G298" s="652">
        <v>43801</v>
      </c>
      <c r="H298" s="652" t="s">
        <v>535</v>
      </c>
      <c r="I298" s="652" t="s">
        <v>535</v>
      </c>
      <c r="J298" s="653">
        <v>4</v>
      </c>
      <c r="K298" s="654" t="s">
        <v>535</v>
      </c>
      <c r="L298" s="655" t="s">
        <v>535</v>
      </c>
      <c r="M298" s="656">
        <v>0</v>
      </c>
      <c r="N298" s="657">
        <v>1285</v>
      </c>
      <c r="O298" s="658">
        <v>0</v>
      </c>
      <c r="P298" s="658">
        <v>0</v>
      </c>
      <c r="Q298" s="658">
        <v>0</v>
      </c>
      <c r="R298" s="658">
        <v>0</v>
      </c>
      <c r="S298" s="658">
        <v>0</v>
      </c>
      <c r="T298" s="659">
        <v>1285</v>
      </c>
      <c r="U298" s="658">
        <v>1285</v>
      </c>
      <c r="V298" s="658">
        <v>0</v>
      </c>
      <c r="W298" s="658">
        <v>0</v>
      </c>
      <c r="X298" s="658">
        <v>0</v>
      </c>
      <c r="Y298" s="660">
        <v>0</v>
      </c>
      <c r="Z298" s="657">
        <v>0</v>
      </c>
      <c r="AA298" s="658">
        <v>0</v>
      </c>
      <c r="AB298" s="658">
        <v>0</v>
      </c>
      <c r="AC298" s="658">
        <v>0</v>
      </c>
      <c r="AD298" s="658">
        <v>0</v>
      </c>
      <c r="AE298" s="658">
        <v>0</v>
      </c>
      <c r="AF298" s="658">
        <v>0</v>
      </c>
      <c r="AG298" s="658">
        <v>0</v>
      </c>
      <c r="AH298" s="658">
        <v>0</v>
      </c>
      <c r="AI298" s="658">
        <v>0</v>
      </c>
      <c r="AJ298" s="658">
        <v>0</v>
      </c>
      <c r="AK298" s="661">
        <v>0</v>
      </c>
      <c r="AL298" s="661">
        <v>0</v>
      </c>
      <c r="AM298" s="662">
        <v>0</v>
      </c>
      <c r="AN298" s="663">
        <v>1285</v>
      </c>
      <c r="AO298" s="658">
        <v>0</v>
      </c>
      <c r="AP298" s="658">
        <v>0</v>
      </c>
      <c r="AQ298" s="658">
        <v>0</v>
      </c>
      <c r="AR298" s="658">
        <v>0</v>
      </c>
      <c r="AS298" s="658">
        <v>0</v>
      </c>
      <c r="AT298" s="659">
        <v>1285</v>
      </c>
      <c r="AU298" s="658">
        <v>1285</v>
      </c>
      <c r="AV298" s="658">
        <v>0</v>
      </c>
      <c r="AW298" s="658">
        <v>0</v>
      </c>
      <c r="AX298" s="658">
        <v>0</v>
      </c>
      <c r="AY298" s="660">
        <v>0</v>
      </c>
      <c r="AZ298" s="644" t="s">
        <v>788</v>
      </c>
      <c r="BA298" s="664">
        <v>0</v>
      </c>
      <c r="BB298" s="665">
        <v>0</v>
      </c>
      <c r="BC298" s="665">
        <v>0</v>
      </c>
      <c r="BD298" s="665">
        <v>0</v>
      </c>
      <c r="BE298" s="665">
        <v>0</v>
      </c>
      <c r="BF298" s="665">
        <v>0</v>
      </c>
      <c r="BG298" s="665">
        <v>0</v>
      </c>
      <c r="BH298" s="665">
        <v>0</v>
      </c>
      <c r="BI298" s="665">
        <v>0</v>
      </c>
      <c r="BJ298" s="665">
        <v>0</v>
      </c>
      <c r="BK298" s="665">
        <v>0</v>
      </c>
      <c r="BL298" s="665">
        <v>0</v>
      </c>
      <c r="BM298" s="665">
        <v>0</v>
      </c>
      <c r="BN298" s="665">
        <v>0</v>
      </c>
      <c r="BO298" s="665">
        <v>0</v>
      </c>
      <c r="BP298" s="665">
        <v>0</v>
      </c>
      <c r="BQ298" s="665">
        <v>0</v>
      </c>
      <c r="BR298" s="665">
        <v>0</v>
      </c>
      <c r="BS298" s="666">
        <v>0</v>
      </c>
      <c r="BT298" s="667">
        <v>0</v>
      </c>
      <c r="BU298" s="649">
        <f t="shared" si="6"/>
        <v>0</v>
      </c>
    </row>
    <row r="299" spans="2:73" x14ac:dyDescent="0.2">
      <c r="B299" s="629">
        <v>289</v>
      </c>
      <c r="C299" s="630" t="s">
        <v>2001</v>
      </c>
      <c r="D299" s="630" t="s">
        <v>788</v>
      </c>
      <c r="E299" s="630" t="s">
        <v>1704</v>
      </c>
      <c r="F299" s="651" t="s">
        <v>2002</v>
      </c>
      <c r="G299" s="652">
        <v>41152</v>
      </c>
      <c r="H299" s="652" t="s">
        <v>535</v>
      </c>
      <c r="I299" s="652" t="s">
        <v>535</v>
      </c>
      <c r="J299" s="653">
        <v>40</v>
      </c>
      <c r="K299" s="654" t="s">
        <v>535</v>
      </c>
      <c r="L299" s="655" t="s">
        <v>535</v>
      </c>
      <c r="M299" s="656" t="s">
        <v>1694</v>
      </c>
      <c r="N299" s="657">
        <v>55027.799999999996</v>
      </c>
      <c r="O299" s="658">
        <v>0</v>
      </c>
      <c r="P299" s="658">
        <v>0</v>
      </c>
      <c r="Q299" s="658">
        <v>0</v>
      </c>
      <c r="R299" s="658">
        <v>0</v>
      </c>
      <c r="S299" s="658">
        <v>0</v>
      </c>
      <c r="T299" s="659">
        <v>55027.799999999996</v>
      </c>
      <c r="U299" s="658">
        <v>55027.799999999996</v>
      </c>
      <c r="V299" s="658">
        <v>0</v>
      </c>
      <c r="W299" s="658">
        <v>0</v>
      </c>
      <c r="X299" s="658">
        <v>0</v>
      </c>
      <c r="Y299" s="660">
        <v>0</v>
      </c>
      <c r="Z299" s="657">
        <v>0</v>
      </c>
      <c r="AA299" s="658">
        <v>0</v>
      </c>
      <c r="AB299" s="658">
        <v>0</v>
      </c>
      <c r="AC299" s="658">
        <v>0</v>
      </c>
      <c r="AD299" s="658">
        <v>0</v>
      </c>
      <c r="AE299" s="658">
        <v>0</v>
      </c>
      <c r="AF299" s="658">
        <v>0</v>
      </c>
      <c r="AG299" s="658">
        <v>0</v>
      </c>
      <c r="AH299" s="658">
        <v>0</v>
      </c>
      <c r="AI299" s="658">
        <v>0</v>
      </c>
      <c r="AJ299" s="658">
        <v>1375.6949999999997</v>
      </c>
      <c r="AK299" s="661">
        <v>0</v>
      </c>
      <c r="AL299" s="661">
        <v>0</v>
      </c>
      <c r="AM299" s="662">
        <v>0</v>
      </c>
      <c r="AN299" s="663">
        <v>55027.799999999996</v>
      </c>
      <c r="AO299" s="658">
        <v>0</v>
      </c>
      <c r="AP299" s="658">
        <v>0</v>
      </c>
      <c r="AQ299" s="658">
        <v>0</v>
      </c>
      <c r="AR299" s="658">
        <v>0</v>
      </c>
      <c r="AS299" s="658">
        <v>0</v>
      </c>
      <c r="AT299" s="659">
        <v>55027.799999999996</v>
      </c>
      <c r="AU299" s="658">
        <v>55027.799999999996</v>
      </c>
      <c r="AV299" s="658">
        <v>0</v>
      </c>
      <c r="AW299" s="658">
        <v>0</v>
      </c>
      <c r="AX299" s="658">
        <v>0</v>
      </c>
      <c r="AY299" s="660">
        <v>0</v>
      </c>
      <c r="AZ299" s="644" t="s">
        <v>788</v>
      </c>
      <c r="BA299" s="664">
        <v>0</v>
      </c>
      <c r="BB299" s="665">
        <v>0</v>
      </c>
      <c r="BC299" s="665">
        <v>0</v>
      </c>
      <c r="BD299" s="665">
        <v>0</v>
      </c>
      <c r="BE299" s="665">
        <v>0</v>
      </c>
      <c r="BF299" s="665">
        <v>0</v>
      </c>
      <c r="BG299" s="665">
        <v>0</v>
      </c>
      <c r="BH299" s="665">
        <v>0</v>
      </c>
      <c r="BI299" s="665">
        <v>0</v>
      </c>
      <c r="BJ299" s="665">
        <v>0</v>
      </c>
      <c r="BK299" s="665">
        <v>0</v>
      </c>
      <c r="BL299" s="665">
        <v>0</v>
      </c>
      <c r="BM299" s="665">
        <v>0</v>
      </c>
      <c r="BN299" s="665">
        <v>0</v>
      </c>
      <c r="BO299" s="665">
        <v>0</v>
      </c>
      <c r="BP299" s="665">
        <v>0</v>
      </c>
      <c r="BQ299" s="665">
        <v>0</v>
      </c>
      <c r="BR299" s="665">
        <v>0</v>
      </c>
      <c r="BS299" s="666">
        <v>0</v>
      </c>
      <c r="BT299" s="667">
        <v>0</v>
      </c>
      <c r="BU299" s="649">
        <f t="shared" si="6"/>
        <v>0</v>
      </c>
    </row>
    <row r="300" spans="2:73" x14ac:dyDescent="0.2">
      <c r="B300" s="650">
        <v>290</v>
      </c>
      <c r="C300" s="630" t="s">
        <v>2001</v>
      </c>
      <c r="D300" s="630" t="s">
        <v>788</v>
      </c>
      <c r="E300" s="630" t="s">
        <v>1704</v>
      </c>
      <c r="F300" s="651" t="s">
        <v>2003</v>
      </c>
      <c r="G300" s="652">
        <v>43830</v>
      </c>
      <c r="H300" s="652" t="s">
        <v>535</v>
      </c>
      <c r="I300" s="652" t="s">
        <v>535</v>
      </c>
      <c r="J300" s="653">
        <v>40</v>
      </c>
      <c r="K300" s="654" t="s">
        <v>535</v>
      </c>
      <c r="L300" s="655" t="s">
        <v>535</v>
      </c>
      <c r="M300" s="656" t="s">
        <v>1694</v>
      </c>
      <c r="N300" s="657">
        <v>36541.980000000003</v>
      </c>
      <c r="O300" s="658">
        <v>0</v>
      </c>
      <c r="P300" s="658">
        <v>0</v>
      </c>
      <c r="Q300" s="658">
        <v>0</v>
      </c>
      <c r="R300" s="658">
        <v>0</v>
      </c>
      <c r="S300" s="658">
        <v>0</v>
      </c>
      <c r="T300" s="659">
        <v>36541.980000000003</v>
      </c>
      <c r="U300" s="658">
        <v>36541.980000000003</v>
      </c>
      <c r="V300" s="658">
        <v>0</v>
      </c>
      <c r="W300" s="658">
        <v>0</v>
      </c>
      <c r="X300" s="658">
        <v>0</v>
      </c>
      <c r="Y300" s="660">
        <v>0</v>
      </c>
      <c r="Z300" s="657">
        <v>0</v>
      </c>
      <c r="AA300" s="658">
        <v>0</v>
      </c>
      <c r="AB300" s="658">
        <v>0</v>
      </c>
      <c r="AC300" s="658">
        <v>0</v>
      </c>
      <c r="AD300" s="658">
        <v>0</v>
      </c>
      <c r="AE300" s="658">
        <v>0</v>
      </c>
      <c r="AF300" s="658">
        <v>0</v>
      </c>
      <c r="AG300" s="658">
        <v>0</v>
      </c>
      <c r="AH300" s="658">
        <v>0</v>
      </c>
      <c r="AI300" s="658">
        <v>0</v>
      </c>
      <c r="AJ300" s="658">
        <v>913.54950000000008</v>
      </c>
      <c r="AK300" s="661">
        <v>0</v>
      </c>
      <c r="AL300" s="661">
        <v>0</v>
      </c>
      <c r="AM300" s="662">
        <v>0</v>
      </c>
      <c r="AN300" s="663">
        <v>36541.980000000003</v>
      </c>
      <c r="AO300" s="658">
        <v>0</v>
      </c>
      <c r="AP300" s="658">
        <v>0</v>
      </c>
      <c r="AQ300" s="658">
        <v>0</v>
      </c>
      <c r="AR300" s="658">
        <v>0</v>
      </c>
      <c r="AS300" s="658">
        <v>0</v>
      </c>
      <c r="AT300" s="659">
        <v>36541.980000000003</v>
      </c>
      <c r="AU300" s="658">
        <v>36541.980000000003</v>
      </c>
      <c r="AV300" s="658">
        <v>0</v>
      </c>
      <c r="AW300" s="658">
        <v>0</v>
      </c>
      <c r="AX300" s="658">
        <v>0</v>
      </c>
      <c r="AY300" s="660">
        <v>0</v>
      </c>
      <c r="AZ300" s="644" t="s">
        <v>788</v>
      </c>
      <c r="BA300" s="664">
        <v>0</v>
      </c>
      <c r="BB300" s="665">
        <v>0</v>
      </c>
      <c r="BC300" s="665">
        <v>0</v>
      </c>
      <c r="BD300" s="665">
        <v>0</v>
      </c>
      <c r="BE300" s="665">
        <v>0</v>
      </c>
      <c r="BF300" s="665">
        <v>0</v>
      </c>
      <c r="BG300" s="665">
        <v>0</v>
      </c>
      <c r="BH300" s="665">
        <v>0</v>
      </c>
      <c r="BI300" s="665">
        <v>0</v>
      </c>
      <c r="BJ300" s="665">
        <v>0</v>
      </c>
      <c r="BK300" s="665">
        <v>0</v>
      </c>
      <c r="BL300" s="665">
        <v>0</v>
      </c>
      <c r="BM300" s="665">
        <v>0</v>
      </c>
      <c r="BN300" s="665">
        <v>0</v>
      </c>
      <c r="BO300" s="665">
        <v>0</v>
      </c>
      <c r="BP300" s="665">
        <v>0</v>
      </c>
      <c r="BQ300" s="665">
        <v>0</v>
      </c>
      <c r="BR300" s="665">
        <v>0</v>
      </c>
      <c r="BS300" s="666">
        <v>0</v>
      </c>
      <c r="BT300" s="667">
        <v>0</v>
      </c>
      <c r="BU300" s="649">
        <f t="shared" si="6"/>
        <v>0</v>
      </c>
    </row>
    <row r="301" spans="2:73" x14ac:dyDescent="0.2">
      <c r="B301" s="629">
        <v>291</v>
      </c>
      <c r="C301" s="630" t="s">
        <v>2001</v>
      </c>
      <c r="D301" s="630" t="s">
        <v>788</v>
      </c>
      <c r="E301" s="630" t="s">
        <v>1707</v>
      </c>
      <c r="F301" s="651" t="s">
        <v>2004</v>
      </c>
      <c r="G301" s="652">
        <v>44196</v>
      </c>
      <c r="H301" s="652" t="s">
        <v>535</v>
      </c>
      <c r="I301" s="652" t="s">
        <v>535</v>
      </c>
      <c r="J301" s="653">
        <v>50</v>
      </c>
      <c r="K301" s="654" t="s">
        <v>535</v>
      </c>
      <c r="L301" s="655" t="s">
        <v>535</v>
      </c>
      <c r="M301" s="656" t="s">
        <v>1694</v>
      </c>
      <c r="N301" s="657">
        <v>4150.6499999999996</v>
      </c>
      <c r="O301" s="658">
        <v>0</v>
      </c>
      <c r="P301" s="658">
        <v>0</v>
      </c>
      <c r="Q301" s="658">
        <v>0</v>
      </c>
      <c r="R301" s="658">
        <v>0</v>
      </c>
      <c r="S301" s="658">
        <v>0</v>
      </c>
      <c r="T301" s="659">
        <v>4150.6499999999996</v>
      </c>
      <c r="U301" s="658">
        <v>4150.6499999999996</v>
      </c>
      <c r="V301" s="658">
        <v>0</v>
      </c>
      <c r="W301" s="658">
        <v>0</v>
      </c>
      <c r="X301" s="658">
        <v>0</v>
      </c>
      <c r="Y301" s="660">
        <v>0</v>
      </c>
      <c r="Z301" s="657">
        <v>0</v>
      </c>
      <c r="AA301" s="658">
        <v>0</v>
      </c>
      <c r="AB301" s="658">
        <v>0</v>
      </c>
      <c r="AC301" s="658">
        <v>0</v>
      </c>
      <c r="AD301" s="658">
        <v>0</v>
      </c>
      <c r="AE301" s="658">
        <v>0</v>
      </c>
      <c r="AF301" s="658">
        <v>0</v>
      </c>
      <c r="AG301" s="658">
        <v>0</v>
      </c>
      <c r="AH301" s="658">
        <v>0</v>
      </c>
      <c r="AI301" s="658">
        <v>0</v>
      </c>
      <c r="AJ301" s="658">
        <v>83.013000000000005</v>
      </c>
      <c r="AK301" s="661">
        <v>0</v>
      </c>
      <c r="AL301" s="661">
        <v>0</v>
      </c>
      <c r="AM301" s="662">
        <v>0</v>
      </c>
      <c r="AN301" s="663">
        <v>4150.6499999999996</v>
      </c>
      <c r="AO301" s="658">
        <v>0</v>
      </c>
      <c r="AP301" s="658">
        <v>0</v>
      </c>
      <c r="AQ301" s="658">
        <v>0</v>
      </c>
      <c r="AR301" s="658">
        <v>0</v>
      </c>
      <c r="AS301" s="658">
        <v>0</v>
      </c>
      <c r="AT301" s="659">
        <v>4150.6499999999996</v>
      </c>
      <c r="AU301" s="658">
        <v>4150.6499999999996</v>
      </c>
      <c r="AV301" s="658">
        <v>0</v>
      </c>
      <c r="AW301" s="658">
        <v>0</v>
      </c>
      <c r="AX301" s="658">
        <v>0</v>
      </c>
      <c r="AY301" s="660">
        <v>0</v>
      </c>
      <c r="AZ301" s="644" t="s">
        <v>788</v>
      </c>
      <c r="BA301" s="664">
        <v>0</v>
      </c>
      <c r="BB301" s="665">
        <v>0</v>
      </c>
      <c r="BC301" s="665">
        <v>0</v>
      </c>
      <c r="BD301" s="665">
        <v>0</v>
      </c>
      <c r="BE301" s="665">
        <v>0</v>
      </c>
      <c r="BF301" s="665">
        <v>0</v>
      </c>
      <c r="BG301" s="665">
        <v>0</v>
      </c>
      <c r="BH301" s="665">
        <v>0</v>
      </c>
      <c r="BI301" s="665">
        <v>0</v>
      </c>
      <c r="BJ301" s="665">
        <v>0</v>
      </c>
      <c r="BK301" s="665">
        <v>0</v>
      </c>
      <c r="BL301" s="665">
        <v>0</v>
      </c>
      <c r="BM301" s="665">
        <v>0</v>
      </c>
      <c r="BN301" s="665">
        <v>0</v>
      </c>
      <c r="BO301" s="665">
        <v>0</v>
      </c>
      <c r="BP301" s="665">
        <v>0</v>
      </c>
      <c r="BQ301" s="665">
        <v>0</v>
      </c>
      <c r="BR301" s="665">
        <v>0</v>
      </c>
      <c r="BS301" s="666">
        <v>0</v>
      </c>
      <c r="BT301" s="667">
        <v>0</v>
      </c>
      <c r="BU301" s="649">
        <f t="shared" si="6"/>
        <v>0</v>
      </c>
    </row>
    <row r="302" spans="2:73" x14ac:dyDescent="0.2">
      <c r="B302" s="650">
        <v>292</v>
      </c>
      <c r="C302" s="630" t="s">
        <v>2005</v>
      </c>
      <c r="D302" s="630" t="s">
        <v>792</v>
      </c>
      <c r="E302" s="630" t="s">
        <v>1632</v>
      </c>
      <c r="F302" s="651">
        <v>12100085</v>
      </c>
      <c r="G302" s="652">
        <v>42464</v>
      </c>
      <c r="H302" s="652" t="s">
        <v>535</v>
      </c>
      <c r="I302" s="652" t="s">
        <v>535</v>
      </c>
      <c r="J302" s="653">
        <v>30</v>
      </c>
      <c r="K302" s="654" t="s">
        <v>535</v>
      </c>
      <c r="L302" s="655" t="s">
        <v>535</v>
      </c>
      <c r="M302" s="656" t="s">
        <v>1794</v>
      </c>
      <c r="N302" s="657">
        <v>13300</v>
      </c>
      <c r="O302" s="658">
        <v>0</v>
      </c>
      <c r="P302" s="658">
        <v>0</v>
      </c>
      <c r="Q302" s="658">
        <v>0</v>
      </c>
      <c r="R302" s="658">
        <v>12571.4</v>
      </c>
      <c r="S302" s="658">
        <v>0</v>
      </c>
      <c r="T302" s="659">
        <v>728.60000000000036</v>
      </c>
      <c r="U302" s="658">
        <v>0</v>
      </c>
      <c r="V302" s="658">
        <v>0</v>
      </c>
      <c r="W302" s="658">
        <v>728.60000000000036</v>
      </c>
      <c r="X302" s="658">
        <v>210.48444444444468</v>
      </c>
      <c r="Y302" s="660">
        <v>518.11555555555572</v>
      </c>
      <c r="Z302" s="657">
        <v>0</v>
      </c>
      <c r="AA302" s="658">
        <v>0</v>
      </c>
      <c r="AB302" s="658">
        <v>0</v>
      </c>
      <c r="AC302" s="658">
        <v>0</v>
      </c>
      <c r="AD302" s="658">
        <v>0</v>
      </c>
      <c r="AE302" s="658">
        <v>0</v>
      </c>
      <c r="AF302" s="658">
        <v>0</v>
      </c>
      <c r="AG302" s="658">
        <v>0</v>
      </c>
      <c r="AH302" s="658">
        <v>0</v>
      </c>
      <c r="AI302" s="658">
        <v>24.286666666666672</v>
      </c>
      <c r="AJ302" s="658">
        <v>419.04666666666657</v>
      </c>
      <c r="AK302" s="661">
        <v>0</v>
      </c>
      <c r="AL302" s="661">
        <v>24.28666666666669</v>
      </c>
      <c r="AM302" s="662">
        <v>-24.286666666666747</v>
      </c>
      <c r="AN302" s="663">
        <v>13300</v>
      </c>
      <c r="AO302" s="658">
        <v>0</v>
      </c>
      <c r="AP302" s="658">
        <v>0</v>
      </c>
      <c r="AQ302" s="658">
        <v>0</v>
      </c>
      <c r="AR302" s="658">
        <v>12571.4</v>
      </c>
      <c r="AS302" s="658">
        <v>0</v>
      </c>
      <c r="AT302" s="659">
        <v>728.60000000000036</v>
      </c>
      <c r="AU302" s="658">
        <v>0</v>
      </c>
      <c r="AV302" s="658">
        <v>0</v>
      </c>
      <c r="AW302" s="658">
        <v>728.60000000000036</v>
      </c>
      <c r="AX302" s="658">
        <v>234.77111111111137</v>
      </c>
      <c r="AY302" s="660">
        <v>493.82888888888897</v>
      </c>
      <c r="AZ302" s="644" t="s">
        <v>792</v>
      </c>
      <c r="BA302" s="664">
        <v>0</v>
      </c>
      <c r="BB302" s="665">
        <v>0</v>
      </c>
      <c r="BC302" s="665">
        <v>0</v>
      </c>
      <c r="BD302" s="665">
        <v>0</v>
      </c>
      <c r="BE302" s="665">
        <v>493.82888888888897</v>
      </c>
      <c r="BF302" s="665">
        <v>0</v>
      </c>
      <c r="BG302" s="665">
        <v>0</v>
      </c>
      <c r="BH302" s="665">
        <v>0</v>
      </c>
      <c r="BI302" s="665">
        <v>0</v>
      </c>
      <c r="BJ302" s="665">
        <v>0</v>
      </c>
      <c r="BK302" s="665">
        <v>0</v>
      </c>
      <c r="BL302" s="665">
        <v>0</v>
      </c>
      <c r="BM302" s="665">
        <v>0</v>
      </c>
      <c r="BN302" s="665">
        <v>0</v>
      </c>
      <c r="BO302" s="665">
        <v>0</v>
      </c>
      <c r="BP302" s="665">
        <v>0</v>
      </c>
      <c r="BQ302" s="665">
        <v>0</v>
      </c>
      <c r="BR302" s="665">
        <v>0</v>
      </c>
      <c r="BS302" s="666">
        <v>0</v>
      </c>
      <c r="BT302" s="667">
        <v>0</v>
      </c>
      <c r="BU302" s="649">
        <f t="shared" si="6"/>
        <v>0</v>
      </c>
    </row>
    <row r="303" spans="2:73" x14ac:dyDescent="0.2">
      <c r="B303" s="629">
        <v>293</v>
      </c>
      <c r="C303" s="630" t="s">
        <v>2005</v>
      </c>
      <c r="D303" s="630" t="s">
        <v>792</v>
      </c>
      <c r="E303" s="630" t="s">
        <v>1632</v>
      </c>
      <c r="F303" s="651" t="s">
        <v>2006</v>
      </c>
      <c r="G303" s="652">
        <v>43830</v>
      </c>
      <c r="H303" s="652" t="s">
        <v>535</v>
      </c>
      <c r="I303" s="652" t="s">
        <v>535</v>
      </c>
      <c r="J303" s="653">
        <v>30</v>
      </c>
      <c r="K303" s="654" t="s">
        <v>535</v>
      </c>
      <c r="L303" s="655" t="s">
        <v>535</v>
      </c>
      <c r="M303" s="656" t="s">
        <v>1694</v>
      </c>
      <c r="N303" s="657">
        <v>32580.58</v>
      </c>
      <c r="O303" s="658">
        <v>0</v>
      </c>
      <c r="P303" s="658">
        <v>0</v>
      </c>
      <c r="Q303" s="658">
        <v>0</v>
      </c>
      <c r="R303" s="658">
        <v>0</v>
      </c>
      <c r="S303" s="658">
        <v>0</v>
      </c>
      <c r="T303" s="659">
        <v>32580.58</v>
      </c>
      <c r="U303" s="658">
        <v>32580.58</v>
      </c>
      <c r="V303" s="658">
        <v>0</v>
      </c>
      <c r="W303" s="658">
        <v>0</v>
      </c>
      <c r="X303" s="658">
        <v>0</v>
      </c>
      <c r="Y303" s="660">
        <v>0</v>
      </c>
      <c r="Z303" s="657">
        <v>0</v>
      </c>
      <c r="AA303" s="658">
        <v>0</v>
      </c>
      <c r="AB303" s="658">
        <v>0</v>
      </c>
      <c r="AC303" s="658">
        <v>0</v>
      </c>
      <c r="AD303" s="658">
        <v>0</v>
      </c>
      <c r="AE303" s="658">
        <v>0</v>
      </c>
      <c r="AF303" s="658">
        <v>0</v>
      </c>
      <c r="AG303" s="658">
        <v>0</v>
      </c>
      <c r="AH303" s="658">
        <v>0</v>
      </c>
      <c r="AI303" s="658">
        <v>0</v>
      </c>
      <c r="AJ303" s="658">
        <v>1086.0193333333334</v>
      </c>
      <c r="AK303" s="661">
        <v>0</v>
      </c>
      <c r="AL303" s="661">
        <v>0</v>
      </c>
      <c r="AM303" s="662">
        <v>0</v>
      </c>
      <c r="AN303" s="663">
        <v>32580.58</v>
      </c>
      <c r="AO303" s="658">
        <v>0</v>
      </c>
      <c r="AP303" s="658">
        <v>0</v>
      </c>
      <c r="AQ303" s="658">
        <v>0</v>
      </c>
      <c r="AR303" s="658">
        <v>0</v>
      </c>
      <c r="AS303" s="658">
        <v>0</v>
      </c>
      <c r="AT303" s="659">
        <v>32580.58</v>
      </c>
      <c r="AU303" s="658">
        <v>32580.58</v>
      </c>
      <c r="AV303" s="658">
        <v>0</v>
      </c>
      <c r="AW303" s="658">
        <v>0</v>
      </c>
      <c r="AX303" s="658">
        <v>0</v>
      </c>
      <c r="AY303" s="660">
        <v>0</v>
      </c>
      <c r="AZ303" s="644" t="s">
        <v>792</v>
      </c>
      <c r="BA303" s="664">
        <v>0</v>
      </c>
      <c r="BB303" s="665">
        <v>0</v>
      </c>
      <c r="BC303" s="665">
        <v>0</v>
      </c>
      <c r="BD303" s="665">
        <v>0</v>
      </c>
      <c r="BE303" s="665">
        <v>0</v>
      </c>
      <c r="BF303" s="665">
        <v>0</v>
      </c>
      <c r="BG303" s="665">
        <v>0</v>
      </c>
      <c r="BH303" s="665">
        <v>0</v>
      </c>
      <c r="BI303" s="665">
        <v>0</v>
      </c>
      <c r="BJ303" s="665">
        <v>0</v>
      </c>
      <c r="BK303" s="665">
        <v>0</v>
      </c>
      <c r="BL303" s="665">
        <v>0</v>
      </c>
      <c r="BM303" s="665">
        <v>0</v>
      </c>
      <c r="BN303" s="665">
        <v>0</v>
      </c>
      <c r="BO303" s="665">
        <v>0</v>
      </c>
      <c r="BP303" s="665">
        <v>0</v>
      </c>
      <c r="BQ303" s="665">
        <v>0</v>
      </c>
      <c r="BR303" s="665">
        <v>0</v>
      </c>
      <c r="BS303" s="666">
        <v>0</v>
      </c>
      <c r="BT303" s="667">
        <v>0</v>
      </c>
      <c r="BU303" s="649">
        <f t="shared" si="6"/>
        <v>0</v>
      </c>
    </row>
    <row r="304" spans="2:73" x14ac:dyDescent="0.2">
      <c r="B304" s="650">
        <v>294</v>
      </c>
      <c r="C304" s="630" t="s">
        <v>2007</v>
      </c>
      <c r="D304" s="630" t="s">
        <v>803</v>
      </c>
      <c r="E304" s="630" t="s">
        <v>1632</v>
      </c>
      <c r="F304" s="651" t="s">
        <v>2008</v>
      </c>
      <c r="G304" s="652">
        <v>41486</v>
      </c>
      <c r="H304" s="652" t="s">
        <v>535</v>
      </c>
      <c r="I304" s="652" t="s">
        <v>535</v>
      </c>
      <c r="J304" s="653">
        <v>33</v>
      </c>
      <c r="K304" s="654" t="s">
        <v>535</v>
      </c>
      <c r="L304" s="655" t="s">
        <v>535</v>
      </c>
      <c r="M304" s="656">
        <v>0</v>
      </c>
      <c r="N304" s="657">
        <v>355999.46</v>
      </c>
      <c r="O304" s="658">
        <v>355999.46</v>
      </c>
      <c r="P304" s="658">
        <v>0</v>
      </c>
      <c r="Q304" s="658">
        <v>0</v>
      </c>
      <c r="R304" s="658">
        <v>0</v>
      </c>
      <c r="S304" s="658">
        <v>0</v>
      </c>
      <c r="T304" s="659">
        <v>0</v>
      </c>
      <c r="U304" s="658">
        <v>0</v>
      </c>
      <c r="V304" s="658">
        <v>0</v>
      </c>
      <c r="W304" s="658">
        <v>0</v>
      </c>
      <c r="X304" s="658">
        <v>0</v>
      </c>
      <c r="Y304" s="660">
        <v>0</v>
      </c>
      <c r="Z304" s="657">
        <v>0</v>
      </c>
      <c r="AA304" s="658">
        <v>0</v>
      </c>
      <c r="AB304" s="658">
        <v>0</v>
      </c>
      <c r="AC304" s="658">
        <v>0</v>
      </c>
      <c r="AD304" s="658">
        <v>0</v>
      </c>
      <c r="AE304" s="658">
        <v>0</v>
      </c>
      <c r="AF304" s="658">
        <v>0</v>
      </c>
      <c r="AG304" s="658">
        <v>0</v>
      </c>
      <c r="AH304" s="658">
        <v>0</v>
      </c>
      <c r="AI304" s="658">
        <v>0</v>
      </c>
      <c r="AJ304" s="658">
        <v>10787.862424242425</v>
      </c>
      <c r="AK304" s="661">
        <v>0</v>
      </c>
      <c r="AL304" s="661">
        <v>0</v>
      </c>
      <c r="AM304" s="662">
        <v>0</v>
      </c>
      <c r="AN304" s="663">
        <v>355999.46</v>
      </c>
      <c r="AO304" s="658">
        <v>355999.46</v>
      </c>
      <c r="AP304" s="658">
        <v>0</v>
      </c>
      <c r="AQ304" s="658">
        <v>0</v>
      </c>
      <c r="AR304" s="658">
        <v>0</v>
      </c>
      <c r="AS304" s="658">
        <v>0</v>
      </c>
      <c r="AT304" s="659">
        <v>0</v>
      </c>
      <c r="AU304" s="658">
        <v>0</v>
      </c>
      <c r="AV304" s="658">
        <v>0</v>
      </c>
      <c r="AW304" s="658">
        <v>0</v>
      </c>
      <c r="AX304" s="658">
        <v>0</v>
      </c>
      <c r="AY304" s="660">
        <v>0</v>
      </c>
      <c r="AZ304" s="644" t="s">
        <v>803</v>
      </c>
      <c r="BA304" s="664">
        <v>0</v>
      </c>
      <c r="BB304" s="665">
        <v>0</v>
      </c>
      <c r="BC304" s="665">
        <v>0</v>
      </c>
      <c r="BD304" s="665">
        <v>0</v>
      </c>
      <c r="BE304" s="665">
        <v>0</v>
      </c>
      <c r="BF304" s="665">
        <v>0</v>
      </c>
      <c r="BG304" s="665">
        <v>0</v>
      </c>
      <c r="BH304" s="665">
        <v>0</v>
      </c>
      <c r="BI304" s="665">
        <v>0</v>
      </c>
      <c r="BJ304" s="665">
        <v>0</v>
      </c>
      <c r="BK304" s="665">
        <v>0</v>
      </c>
      <c r="BL304" s="665">
        <v>0</v>
      </c>
      <c r="BM304" s="665">
        <v>0</v>
      </c>
      <c r="BN304" s="665">
        <v>0</v>
      </c>
      <c r="BO304" s="665">
        <v>0</v>
      </c>
      <c r="BP304" s="665">
        <v>0</v>
      </c>
      <c r="BQ304" s="665">
        <v>0</v>
      </c>
      <c r="BR304" s="665">
        <v>0</v>
      </c>
      <c r="BS304" s="666">
        <v>0</v>
      </c>
      <c r="BT304" s="667">
        <v>0</v>
      </c>
      <c r="BU304" s="649">
        <f t="shared" si="6"/>
        <v>0</v>
      </c>
    </row>
    <row r="305" spans="2:73" x14ac:dyDescent="0.2">
      <c r="B305" s="629">
        <v>295</v>
      </c>
      <c r="C305" s="630" t="s">
        <v>2007</v>
      </c>
      <c r="D305" s="630" t="s">
        <v>803</v>
      </c>
      <c r="E305" s="630" t="s">
        <v>1632</v>
      </c>
      <c r="F305" s="651" t="s">
        <v>2009</v>
      </c>
      <c r="G305" s="652">
        <v>43830</v>
      </c>
      <c r="H305" s="652" t="s">
        <v>535</v>
      </c>
      <c r="I305" s="652" t="s">
        <v>535</v>
      </c>
      <c r="J305" s="653">
        <v>33</v>
      </c>
      <c r="K305" s="654" t="s">
        <v>535</v>
      </c>
      <c r="L305" s="655" t="s">
        <v>535</v>
      </c>
      <c r="M305" s="656" t="s">
        <v>2010</v>
      </c>
      <c r="N305" s="657">
        <v>39364.75</v>
      </c>
      <c r="O305" s="658">
        <v>0</v>
      </c>
      <c r="P305" s="658">
        <v>0</v>
      </c>
      <c r="Q305" s="658">
        <v>0</v>
      </c>
      <c r="R305" s="658">
        <v>0</v>
      </c>
      <c r="S305" s="658">
        <v>0</v>
      </c>
      <c r="T305" s="659">
        <v>39364.75</v>
      </c>
      <c r="U305" s="658">
        <v>0</v>
      </c>
      <c r="V305" s="658">
        <v>0</v>
      </c>
      <c r="W305" s="658">
        <v>39364.75</v>
      </c>
      <c r="X305" s="658">
        <v>5964.3560606060637</v>
      </c>
      <c r="Y305" s="660">
        <v>33400.393939393936</v>
      </c>
      <c r="Z305" s="657">
        <v>0</v>
      </c>
      <c r="AA305" s="658">
        <v>0</v>
      </c>
      <c r="AB305" s="658">
        <v>0</v>
      </c>
      <c r="AC305" s="658">
        <v>0</v>
      </c>
      <c r="AD305" s="658">
        <v>0</v>
      </c>
      <c r="AE305" s="658">
        <v>0</v>
      </c>
      <c r="AF305" s="658">
        <v>0</v>
      </c>
      <c r="AG305" s="658">
        <v>0</v>
      </c>
      <c r="AH305" s="658">
        <v>0</v>
      </c>
      <c r="AI305" s="658">
        <v>1192.871212121212</v>
      </c>
      <c r="AJ305" s="658">
        <v>0</v>
      </c>
      <c r="AK305" s="661">
        <v>0</v>
      </c>
      <c r="AL305" s="661">
        <v>1192.871212121212</v>
      </c>
      <c r="AM305" s="662">
        <v>-1192.871212121212</v>
      </c>
      <c r="AN305" s="663">
        <v>39364.75</v>
      </c>
      <c r="AO305" s="658">
        <v>0</v>
      </c>
      <c r="AP305" s="658">
        <v>0</v>
      </c>
      <c r="AQ305" s="658">
        <v>0</v>
      </c>
      <c r="AR305" s="658">
        <v>0</v>
      </c>
      <c r="AS305" s="658">
        <v>0</v>
      </c>
      <c r="AT305" s="659">
        <v>39364.75</v>
      </c>
      <c r="AU305" s="658">
        <v>0</v>
      </c>
      <c r="AV305" s="658">
        <v>0</v>
      </c>
      <c r="AW305" s="658">
        <v>39364.75</v>
      </c>
      <c r="AX305" s="658">
        <v>7157.2272727272757</v>
      </c>
      <c r="AY305" s="660">
        <v>32207.522727272724</v>
      </c>
      <c r="AZ305" s="644" t="s">
        <v>803</v>
      </c>
      <c r="BA305" s="664">
        <v>0</v>
      </c>
      <c r="BB305" s="665">
        <v>0</v>
      </c>
      <c r="BC305" s="665">
        <v>0</v>
      </c>
      <c r="BD305" s="665">
        <v>0</v>
      </c>
      <c r="BE305" s="665">
        <v>0</v>
      </c>
      <c r="BF305" s="665">
        <v>0</v>
      </c>
      <c r="BG305" s="665">
        <v>0</v>
      </c>
      <c r="BH305" s="665">
        <v>0</v>
      </c>
      <c r="BI305" s="665">
        <v>0</v>
      </c>
      <c r="BJ305" s="665">
        <v>0</v>
      </c>
      <c r="BK305" s="665">
        <v>0</v>
      </c>
      <c r="BL305" s="665">
        <v>0</v>
      </c>
      <c r="BM305" s="665">
        <v>0</v>
      </c>
      <c r="BN305" s="665">
        <v>0</v>
      </c>
      <c r="BO305" s="665">
        <v>0</v>
      </c>
      <c r="BP305" s="665">
        <v>32207.522727272724</v>
      </c>
      <c r="BQ305" s="665">
        <v>0</v>
      </c>
      <c r="BR305" s="665">
        <v>0</v>
      </c>
      <c r="BS305" s="666">
        <v>0</v>
      </c>
      <c r="BT305" s="667">
        <v>0</v>
      </c>
      <c r="BU305" s="649">
        <f t="shared" si="6"/>
        <v>0</v>
      </c>
    </row>
    <row r="306" spans="2:73" x14ac:dyDescent="0.2">
      <c r="B306" s="650">
        <v>296</v>
      </c>
      <c r="C306" s="630" t="s">
        <v>2011</v>
      </c>
      <c r="D306" s="630" t="s">
        <v>788</v>
      </c>
      <c r="E306" s="630" t="s">
        <v>1707</v>
      </c>
      <c r="F306" s="651" t="s">
        <v>2012</v>
      </c>
      <c r="G306" s="652">
        <v>41152</v>
      </c>
      <c r="H306" s="652" t="s">
        <v>535</v>
      </c>
      <c r="I306" s="652" t="s">
        <v>535</v>
      </c>
      <c r="J306" s="653">
        <v>50</v>
      </c>
      <c r="K306" s="654" t="s">
        <v>535</v>
      </c>
      <c r="L306" s="655" t="s">
        <v>535</v>
      </c>
      <c r="M306" s="656" t="s">
        <v>1694</v>
      </c>
      <c r="N306" s="657">
        <v>270175.77</v>
      </c>
      <c r="O306" s="658">
        <v>0</v>
      </c>
      <c r="P306" s="658">
        <v>0</v>
      </c>
      <c r="Q306" s="658">
        <v>0</v>
      </c>
      <c r="R306" s="658">
        <v>0</v>
      </c>
      <c r="S306" s="658">
        <v>0</v>
      </c>
      <c r="T306" s="659">
        <v>270175.77</v>
      </c>
      <c r="U306" s="658">
        <v>270175.77</v>
      </c>
      <c r="V306" s="658">
        <v>0</v>
      </c>
      <c r="W306" s="658">
        <v>0</v>
      </c>
      <c r="X306" s="658">
        <v>0</v>
      </c>
      <c r="Y306" s="660">
        <v>0</v>
      </c>
      <c r="Z306" s="657">
        <v>0</v>
      </c>
      <c r="AA306" s="658">
        <v>0</v>
      </c>
      <c r="AB306" s="658">
        <v>0</v>
      </c>
      <c r="AC306" s="658">
        <v>0</v>
      </c>
      <c r="AD306" s="658">
        <v>0</v>
      </c>
      <c r="AE306" s="658">
        <v>0</v>
      </c>
      <c r="AF306" s="658">
        <v>0</v>
      </c>
      <c r="AG306" s="658">
        <v>0</v>
      </c>
      <c r="AH306" s="658">
        <v>0</v>
      </c>
      <c r="AI306" s="658">
        <v>0</v>
      </c>
      <c r="AJ306" s="658">
        <v>5403.5154000000002</v>
      </c>
      <c r="AK306" s="661">
        <v>0</v>
      </c>
      <c r="AL306" s="661">
        <v>0</v>
      </c>
      <c r="AM306" s="662">
        <v>0</v>
      </c>
      <c r="AN306" s="663">
        <v>270175.77</v>
      </c>
      <c r="AO306" s="658">
        <v>0</v>
      </c>
      <c r="AP306" s="658">
        <v>0</v>
      </c>
      <c r="AQ306" s="658">
        <v>0</v>
      </c>
      <c r="AR306" s="658">
        <v>0</v>
      </c>
      <c r="AS306" s="658">
        <v>0</v>
      </c>
      <c r="AT306" s="659">
        <v>270175.77</v>
      </c>
      <c r="AU306" s="658">
        <v>270175.77</v>
      </c>
      <c r="AV306" s="658">
        <v>0</v>
      </c>
      <c r="AW306" s="658">
        <v>0</v>
      </c>
      <c r="AX306" s="658">
        <v>0</v>
      </c>
      <c r="AY306" s="660">
        <v>0</v>
      </c>
      <c r="AZ306" s="644" t="s">
        <v>788</v>
      </c>
      <c r="BA306" s="664">
        <v>0</v>
      </c>
      <c r="BB306" s="665">
        <v>0</v>
      </c>
      <c r="BC306" s="665">
        <v>0</v>
      </c>
      <c r="BD306" s="665">
        <v>0</v>
      </c>
      <c r="BE306" s="665">
        <v>0</v>
      </c>
      <c r="BF306" s="665">
        <v>0</v>
      </c>
      <c r="BG306" s="665">
        <v>0</v>
      </c>
      <c r="BH306" s="665">
        <v>0</v>
      </c>
      <c r="BI306" s="665">
        <v>0</v>
      </c>
      <c r="BJ306" s="665">
        <v>0</v>
      </c>
      <c r="BK306" s="665">
        <v>0</v>
      </c>
      <c r="BL306" s="665">
        <v>0</v>
      </c>
      <c r="BM306" s="665">
        <v>0</v>
      </c>
      <c r="BN306" s="665">
        <v>0</v>
      </c>
      <c r="BO306" s="665">
        <v>0</v>
      </c>
      <c r="BP306" s="665">
        <v>0</v>
      </c>
      <c r="BQ306" s="665">
        <v>0</v>
      </c>
      <c r="BR306" s="665">
        <v>0</v>
      </c>
      <c r="BS306" s="666">
        <v>0</v>
      </c>
      <c r="BT306" s="667">
        <v>0</v>
      </c>
      <c r="BU306" s="649">
        <f t="shared" si="6"/>
        <v>0</v>
      </c>
    </row>
    <row r="307" spans="2:73" x14ac:dyDescent="0.2">
      <c r="B307" s="629">
        <v>297</v>
      </c>
      <c r="C307" s="630" t="s">
        <v>2011</v>
      </c>
      <c r="D307" s="630" t="s">
        <v>788</v>
      </c>
      <c r="E307" s="630" t="s">
        <v>1707</v>
      </c>
      <c r="F307" s="651" t="s">
        <v>2013</v>
      </c>
      <c r="G307" s="652">
        <v>44196</v>
      </c>
      <c r="H307" s="652" t="s">
        <v>535</v>
      </c>
      <c r="I307" s="652" t="s">
        <v>535</v>
      </c>
      <c r="J307" s="653">
        <v>50</v>
      </c>
      <c r="K307" s="654" t="s">
        <v>535</v>
      </c>
      <c r="L307" s="655" t="s">
        <v>535</v>
      </c>
      <c r="M307" s="656" t="s">
        <v>1694</v>
      </c>
      <c r="N307" s="657">
        <v>1820</v>
      </c>
      <c r="O307" s="658">
        <v>0</v>
      </c>
      <c r="P307" s="658">
        <v>0</v>
      </c>
      <c r="Q307" s="658">
        <v>0</v>
      </c>
      <c r="R307" s="658">
        <v>0</v>
      </c>
      <c r="S307" s="658">
        <v>0</v>
      </c>
      <c r="T307" s="659">
        <v>1820</v>
      </c>
      <c r="U307" s="658">
        <v>1820</v>
      </c>
      <c r="V307" s="658">
        <v>0</v>
      </c>
      <c r="W307" s="658">
        <v>0</v>
      </c>
      <c r="X307" s="658">
        <v>0</v>
      </c>
      <c r="Y307" s="660">
        <v>0</v>
      </c>
      <c r="Z307" s="657">
        <v>0</v>
      </c>
      <c r="AA307" s="658">
        <v>0</v>
      </c>
      <c r="AB307" s="658">
        <v>0</v>
      </c>
      <c r="AC307" s="658">
        <v>0</v>
      </c>
      <c r="AD307" s="658">
        <v>0</v>
      </c>
      <c r="AE307" s="658">
        <v>0</v>
      </c>
      <c r="AF307" s="658">
        <v>0</v>
      </c>
      <c r="AG307" s="658">
        <v>0</v>
      </c>
      <c r="AH307" s="658">
        <v>0</v>
      </c>
      <c r="AI307" s="658">
        <v>0</v>
      </c>
      <c r="AJ307" s="658">
        <v>36.399999999999991</v>
      </c>
      <c r="AK307" s="661">
        <v>0</v>
      </c>
      <c r="AL307" s="661">
        <v>0</v>
      </c>
      <c r="AM307" s="662">
        <v>0</v>
      </c>
      <c r="AN307" s="663">
        <v>1820</v>
      </c>
      <c r="AO307" s="658">
        <v>0</v>
      </c>
      <c r="AP307" s="658">
        <v>0</v>
      </c>
      <c r="AQ307" s="658">
        <v>0</v>
      </c>
      <c r="AR307" s="658">
        <v>0</v>
      </c>
      <c r="AS307" s="658">
        <v>0</v>
      </c>
      <c r="AT307" s="659">
        <v>1820</v>
      </c>
      <c r="AU307" s="658">
        <v>1820</v>
      </c>
      <c r="AV307" s="658">
        <v>0</v>
      </c>
      <c r="AW307" s="658">
        <v>0</v>
      </c>
      <c r="AX307" s="658">
        <v>0</v>
      </c>
      <c r="AY307" s="660">
        <v>0</v>
      </c>
      <c r="AZ307" s="644" t="s">
        <v>788</v>
      </c>
      <c r="BA307" s="664">
        <v>0</v>
      </c>
      <c r="BB307" s="665">
        <v>0</v>
      </c>
      <c r="BC307" s="665">
        <v>0</v>
      </c>
      <c r="BD307" s="665">
        <v>0</v>
      </c>
      <c r="BE307" s="665">
        <v>0</v>
      </c>
      <c r="BF307" s="665">
        <v>0</v>
      </c>
      <c r="BG307" s="665">
        <v>0</v>
      </c>
      <c r="BH307" s="665">
        <v>0</v>
      </c>
      <c r="BI307" s="665">
        <v>0</v>
      </c>
      <c r="BJ307" s="665">
        <v>0</v>
      </c>
      <c r="BK307" s="665">
        <v>0</v>
      </c>
      <c r="BL307" s="665">
        <v>0</v>
      </c>
      <c r="BM307" s="665">
        <v>0</v>
      </c>
      <c r="BN307" s="665">
        <v>0</v>
      </c>
      <c r="BO307" s="665">
        <v>0</v>
      </c>
      <c r="BP307" s="665">
        <v>0</v>
      </c>
      <c r="BQ307" s="665">
        <v>0</v>
      </c>
      <c r="BR307" s="665">
        <v>0</v>
      </c>
      <c r="BS307" s="666">
        <v>0</v>
      </c>
      <c r="BT307" s="667">
        <v>0</v>
      </c>
      <c r="BU307" s="649">
        <f t="shared" si="6"/>
        <v>0</v>
      </c>
    </row>
    <row r="308" spans="2:73" x14ac:dyDescent="0.2">
      <c r="B308" s="650">
        <v>298</v>
      </c>
      <c r="C308" s="630" t="s">
        <v>2014</v>
      </c>
      <c r="D308" s="630" t="s">
        <v>792</v>
      </c>
      <c r="E308" s="630" t="s">
        <v>1632</v>
      </c>
      <c r="F308" s="651">
        <v>12100083</v>
      </c>
      <c r="G308" s="652">
        <v>42464</v>
      </c>
      <c r="H308" s="652" t="s">
        <v>535</v>
      </c>
      <c r="I308" s="652" t="s">
        <v>535</v>
      </c>
      <c r="J308" s="653">
        <v>30</v>
      </c>
      <c r="K308" s="654" t="s">
        <v>535</v>
      </c>
      <c r="L308" s="655" t="s">
        <v>535</v>
      </c>
      <c r="M308" s="656" t="s">
        <v>1794</v>
      </c>
      <c r="N308" s="657">
        <v>16090</v>
      </c>
      <c r="O308" s="658">
        <v>0</v>
      </c>
      <c r="P308" s="658">
        <v>0</v>
      </c>
      <c r="Q308" s="658">
        <v>0</v>
      </c>
      <c r="R308" s="658">
        <v>14803.19</v>
      </c>
      <c r="S308" s="658">
        <v>0</v>
      </c>
      <c r="T308" s="659">
        <v>1286.8099999999995</v>
      </c>
      <c r="U308" s="658">
        <v>0</v>
      </c>
      <c r="V308" s="658">
        <v>0</v>
      </c>
      <c r="W308" s="658">
        <v>1286.8099999999995</v>
      </c>
      <c r="X308" s="658">
        <v>371.74511111111116</v>
      </c>
      <c r="Y308" s="660">
        <v>915.06488888888839</v>
      </c>
      <c r="Z308" s="657">
        <v>0</v>
      </c>
      <c r="AA308" s="658">
        <v>0</v>
      </c>
      <c r="AB308" s="658">
        <v>0</v>
      </c>
      <c r="AC308" s="658">
        <v>0</v>
      </c>
      <c r="AD308" s="658">
        <v>0</v>
      </c>
      <c r="AE308" s="658">
        <v>0</v>
      </c>
      <c r="AF308" s="658">
        <v>0</v>
      </c>
      <c r="AG308" s="658">
        <v>0</v>
      </c>
      <c r="AH308" s="658">
        <v>0</v>
      </c>
      <c r="AI308" s="658">
        <v>42.893666666666647</v>
      </c>
      <c r="AJ308" s="658">
        <v>493.4396666666666</v>
      </c>
      <c r="AK308" s="661">
        <v>0</v>
      </c>
      <c r="AL308" s="661">
        <v>42.893666666666718</v>
      </c>
      <c r="AM308" s="662">
        <v>-42.893666666666832</v>
      </c>
      <c r="AN308" s="663">
        <v>16090</v>
      </c>
      <c r="AO308" s="658">
        <v>0</v>
      </c>
      <c r="AP308" s="658">
        <v>0</v>
      </c>
      <c r="AQ308" s="658">
        <v>0</v>
      </c>
      <c r="AR308" s="658">
        <v>14803.19</v>
      </c>
      <c r="AS308" s="658">
        <v>0</v>
      </c>
      <c r="AT308" s="659">
        <v>1286.8099999999995</v>
      </c>
      <c r="AU308" s="658">
        <v>0</v>
      </c>
      <c r="AV308" s="658">
        <v>0</v>
      </c>
      <c r="AW308" s="658">
        <v>1286.8099999999995</v>
      </c>
      <c r="AX308" s="658">
        <v>414.63877777777788</v>
      </c>
      <c r="AY308" s="660">
        <v>872.17122222222156</v>
      </c>
      <c r="AZ308" s="644" t="s">
        <v>792</v>
      </c>
      <c r="BA308" s="664">
        <v>0</v>
      </c>
      <c r="BB308" s="665">
        <v>0</v>
      </c>
      <c r="BC308" s="665">
        <v>0</v>
      </c>
      <c r="BD308" s="665">
        <v>0</v>
      </c>
      <c r="BE308" s="665">
        <v>872.17122222222156</v>
      </c>
      <c r="BF308" s="665">
        <v>0</v>
      </c>
      <c r="BG308" s="665">
        <v>0</v>
      </c>
      <c r="BH308" s="665">
        <v>0</v>
      </c>
      <c r="BI308" s="665">
        <v>0</v>
      </c>
      <c r="BJ308" s="665">
        <v>0</v>
      </c>
      <c r="BK308" s="665">
        <v>0</v>
      </c>
      <c r="BL308" s="665">
        <v>0</v>
      </c>
      <c r="BM308" s="665">
        <v>0</v>
      </c>
      <c r="BN308" s="665">
        <v>0</v>
      </c>
      <c r="BO308" s="665">
        <v>0</v>
      </c>
      <c r="BP308" s="665">
        <v>0</v>
      </c>
      <c r="BQ308" s="665">
        <v>0</v>
      </c>
      <c r="BR308" s="665">
        <v>0</v>
      </c>
      <c r="BS308" s="666">
        <v>0</v>
      </c>
      <c r="BT308" s="667">
        <v>0</v>
      </c>
      <c r="BU308" s="649">
        <f t="shared" si="6"/>
        <v>0</v>
      </c>
    </row>
    <row r="309" spans="2:73" x14ac:dyDescent="0.2">
      <c r="B309" s="629">
        <v>299</v>
      </c>
      <c r="C309" s="630" t="s">
        <v>2014</v>
      </c>
      <c r="D309" s="630" t="s">
        <v>792</v>
      </c>
      <c r="E309" s="630" t="s">
        <v>1994</v>
      </c>
      <c r="F309" s="651" t="s">
        <v>2015</v>
      </c>
      <c r="G309" s="652">
        <v>44196</v>
      </c>
      <c r="H309" s="652" t="s">
        <v>535</v>
      </c>
      <c r="I309" s="652" t="s">
        <v>535</v>
      </c>
      <c r="J309" s="653">
        <v>30</v>
      </c>
      <c r="K309" s="654" t="s">
        <v>535</v>
      </c>
      <c r="L309" s="655" t="s">
        <v>535</v>
      </c>
      <c r="M309" s="656" t="s">
        <v>1694</v>
      </c>
      <c r="N309" s="657">
        <v>129689.41</v>
      </c>
      <c r="O309" s="658">
        <v>0</v>
      </c>
      <c r="P309" s="658">
        <v>0</v>
      </c>
      <c r="Q309" s="658">
        <v>0</v>
      </c>
      <c r="R309" s="658">
        <v>0</v>
      </c>
      <c r="S309" s="658">
        <v>0</v>
      </c>
      <c r="T309" s="659">
        <v>129689.41</v>
      </c>
      <c r="U309" s="658">
        <v>129689.41</v>
      </c>
      <c r="V309" s="658">
        <v>0</v>
      </c>
      <c r="W309" s="658">
        <v>0</v>
      </c>
      <c r="X309" s="658">
        <v>0</v>
      </c>
      <c r="Y309" s="660">
        <v>0</v>
      </c>
      <c r="Z309" s="657">
        <v>0</v>
      </c>
      <c r="AA309" s="658">
        <v>0</v>
      </c>
      <c r="AB309" s="658">
        <v>0</v>
      </c>
      <c r="AC309" s="658">
        <v>0</v>
      </c>
      <c r="AD309" s="658">
        <v>0</v>
      </c>
      <c r="AE309" s="658">
        <v>0</v>
      </c>
      <c r="AF309" s="658">
        <v>0</v>
      </c>
      <c r="AG309" s="658">
        <v>0</v>
      </c>
      <c r="AH309" s="658">
        <v>0</v>
      </c>
      <c r="AI309" s="658">
        <v>0</v>
      </c>
      <c r="AJ309" s="658">
        <v>4322.9803333333321</v>
      </c>
      <c r="AK309" s="661">
        <v>0</v>
      </c>
      <c r="AL309" s="661">
        <v>0</v>
      </c>
      <c r="AM309" s="662">
        <v>0</v>
      </c>
      <c r="AN309" s="663">
        <v>129689.41</v>
      </c>
      <c r="AO309" s="658">
        <v>0</v>
      </c>
      <c r="AP309" s="658">
        <v>0</v>
      </c>
      <c r="AQ309" s="658">
        <v>0</v>
      </c>
      <c r="AR309" s="658">
        <v>0</v>
      </c>
      <c r="AS309" s="658">
        <v>0</v>
      </c>
      <c r="AT309" s="659">
        <v>129689.41</v>
      </c>
      <c r="AU309" s="658">
        <v>129689.41</v>
      </c>
      <c r="AV309" s="658">
        <v>0</v>
      </c>
      <c r="AW309" s="658">
        <v>0</v>
      </c>
      <c r="AX309" s="658">
        <v>0</v>
      </c>
      <c r="AY309" s="660">
        <v>0</v>
      </c>
      <c r="AZ309" s="644" t="s">
        <v>792</v>
      </c>
      <c r="BA309" s="664">
        <v>0</v>
      </c>
      <c r="BB309" s="665">
        <v>0</v>
      </c>
      <c r="BC309" s="665">
        <v>0</v>
      </c>
      <c r="BD309" s="665">
        <v>0</v>
      </c>
      <c r="BE309" s="665">
        <v>0</v>
      </c>
      <c r="BF309" s="665">
        <v>0</v>
      </c>
      <c r="BG309" s="665">
        <v>0</v>
      </c>
      <c r="BH309" s="665">
        <v>0</v>
      </c>
      <c r="BI309" s="665">
        <v>0</v>
      </c>
      <c r="BJ309" s="665">
        <v>0</v>
      </c>
      <c r="BK309" s="665">
        <v>0</v>
      </c>
      <c r="BL309" s="665">
        <v>0</v>
      </c>
      <c r="BM309" s="665">
        <v>0</v>
      </c>
      <c r="BN309" s="665">
        <v>0</v>
      </c>
      <c r="BO309" s="665">
        <v>0</v>
      </c>
      <c r="BP309" s="665">
        <v>0</v>
      </c>
      <c r="BQ309" s="665">
        <v>0</v>
      </c>
      <c r="BR309" s="665">
        <v>0</v>
      </c>
      <c r="BS309" s="666">
        <v>0</v>
      </c>
      <c r="BT309" s="667">
        <v>0</v>
      </c>
      <c r="BU309" s="649">
        <f t="shared" si="6"/>
        <v>0</v>
      </c>
    </row>
    <row r="310" spans="2:73" x14ac:dyDescent="0.2">
      <c r="B310" s="650">
        <v>300</v>
      </c>
      <c r="C310" s="630" t="s">
        <v>2016</v>
      </c>
      <c r="D310" s="630" t="s">
        <v>788</v>
      </c>
      <c r="E310" s="630" t="s">
        <v>1704</v>
      </c>
      <c r="F310" s="651" t="s">
        <v>2017</v>
      </c>
      <c r="G310" s="652">
        <v>41975</v>
      </c>
      <c r="H310" s="652" t="s">
        <v>535</v>
      </c>
      <c r="I310" s="652" t="s">
        <v>535</v>
      </c>
      <c r="J310" s="653">
        <v>40</v>
      </c>
      <c r="K310" s="654" t="s">
        <v>535</v>
      </c>
      <c r="L310" s="655" t="s">
        <v>535</v>
      </c>
      <c r="M310" s="656" t="s">
        <v>1694</v>
      </c>
      <c r="N310" s="657">
        <v>126563.95</v>
      </c>
      <c r="O310" s="658">
        <v>0</v>
      </c>
      <c r="P310" s="658">
        <v>0</v>
      </c>
      <c r="Q310" s="658">
        <v>0</v>
      </c>
      <c r="R310" s="658">
        <v>-58094.840000000011</v>
      </c>
      <c r="S310" s="658">
        <v>0</v>
      </c>
      <c r="T310" s="659">
        <v>184658.79</v>
      </c>
      <c r="U310" s="658">
        <v>184658.79</v>
      </c>
      <c r="V310" s="658">
        <v>0</v>
      </c>
      <c r="W310" s="658">
        <v>0</v>
      </c>
      <c r="X310" s="658">
        <v>0</v>
      </c>
      <c r="Y310" s="660">
        <v>0</v>
      </c>
      <c r="Z310" s="657">
        <v>0</v>
      </c>
      <c r="AA310" s="658">
        <v>0</v>
      </c>
      <c r="AB310" s="658">
        <v>0</v>
      </c>
      <c r="AC310" s="658">
        <v>0</v>
      </c>
      <c r="AD310" s="658">
        <v>0</v>
      </c>
      <c r="AE310" s="658">
        <v>0</v>
      </c>
      <c r="AF310" s="658">
        <v>0</v>
      </c>
      <c r="AG310" s="658">
        <v>0</v>
      </c>
      <c r="AH310" s="658">
        <v>0</v>
      </c>
      <c r="AI310" s="658">
        <v>0</v>
      </c>
      <c r="AJ310" s="658">
        <v>3164.0987499999992</v>
      </c>
      <c r="AK310" s="661">
        <v>0</v>
      </c>
      <c r="AL310" s="661">
        <v>0</v>
      </c>
      <c r="AM310" s="662">
        <v>0</v>
      </c>
      <c r="AN310" s="663">
        <v>126563.95</v>
      </c>
      <c r="AO310" s="658">
        <v>0</v>
      </c>
      <c r="AP310" s="658">
        <v>0</v>
      </c>
      <c r="AQ310" s="658">
        <v>0</v>
      </c>
      <c r="AR310" s="658">
        <v>-58094.840000000011</v>
      </c>
      <c r="AS310" s="658">
        <v>0</v>
      </c>
      <c r="AT310" s="659">
        <v>184658.79</v>
      </c>
      <c r="AU310" s="658">
        <v>184658.79</v>
      </c>
      <c r="AV310" s="658">
        <v>0</v>
      </c>
      <c r="AW310" s="658">
        <v>0</v>
      </c>
      <c r="AX310" s="658">
        <v>0</v>
      </c>
      <c r="AY310" s="660">
        <v>0</v>
      </c>
      <c r="AZ310" s="644" t="s">
        <v>788</v>
      </c>
      <c r="BA310" s="664">
        <v>0</v>
      </c>
      <c r="BB310" s="665">
        <v>0</v>
      </c>
      <c r="BC310" s="665">
        <v>0</v>
      </c>
      <c r="BD310" s="665">
        <v>0</v>
      </c>
      <c r="BE310" s="665">
        <v>0</v>
      </c>
      <c r="BF310" s="665">
        <v>0</v>
      </c>
      <c r="BG310" s="665">
        <v>0</v>
      </c>
      <c r="BH310" s="665">
        <v>0</v>
      </c>
      <c r="BI310" s="665">
        <v>0</v>
      </c>
      <c r="BJ310" s="665">
        <v>0</v>
      </c>
      <c r="BK310" s="665">
        <v>0</v>
      </c>
      <c r="BL310" s="665">
        <v>0</v>
      </c>
      <c r="BM310" s="665">
        <v>0</v>
      </c>
      <c r="BN310" s="665">
        <v>0</v>
      </c>
      <c r="BO310" s="665">
        <v>0</v>
      </c>
      <c r="BP310" s="665">
        <v>0</v>
      </c>
      <c r="BQ310" s="665">
        <v>0</v>
      </c>
      <c r="BR310" s="665">
        <v>0</v>
      </c>
      <c r="BS310" s="666">
        <v>0</v>
      </c>
      <c r="BT310" s="667">
        <v>0</v>
      </c>
      <c r="BU310" s="649">
        <f t="shared" si="6"/>
        <v>0</v>
      </c>
    </row>
    <row r="311" spans="2:73" x14ac:dyDescent="0.2">
      <c r="B311" s="629">
        <v>301</v>
      </c>
      <c r="C311" s="630" t="s">
        <v>2016</v>
      </c>
      <c r="D311" s="630" t="s">
        <v>788</v>
      </c>
      <c r="E311" s="630" t="s">
        <v>1707</v>
      </c>
      <c r="F311" s="651" t="s">
        <v>2018</v>
      </c>
      <c r="G311" s="652">
        <v>44196</v>
      </c>
      <c r="H311" s="652" t="s">
        <v>535</v>
      </c>
      <c r="I311" s="652" t="s">
        <v>535</v>
      </c>
      <c r="J311" s="653">
        <v>50</v>
      </c>
      <c r="K311" s="654" t="s">
        <v>535</v>
      </c>
      <c r="L311" s="655" t="s">
        <v>535</v>
      </c>
      <c r="M311" s="656" t="s">
        <v>1694</v>
      </c>
      <c r="N311" s="657">
        <v>1071.74</v>
      </c>
      <c r="O311" s="658">
        <v>0</v>
      </c>
      <c r="P311" s="658">
        <v>0</v>
      </c>
      <c r="Q311" s="658">
        <v>0</v>
      </c>
      <c r="R311" s="658">
        <v>0</v>
      </c>
      <c r="S311" s="658">
        <v>0</v>
      </c>
      <c r="T311" s="659">
        <v>1071.74</v>
      </c>
      <c r="U311" s="658">
        <v>1071.74</v>
      </c>
      <c r="V311" s="658">
        <v>0</v>
      </c>
      <c r="W311" s="658">
        <v>0</v>
      </c>
      <c r="X311" s="658">
        <v>0</v>
      </c>
      <c r="Y311" s="660">
        <v>0</v>
      </c>
      <c r="Z311" s="657">
        <v>0</v>
      </c>
      <c r="AA311" s="658">
        <v>0</v>
      </c>
      <c r="AB311" s="658">
        <v>0</v>
      </c>
      <c r="AC311" s="658">
        <v>0</v>
      </c>
      <c r="AD311" s="658">
        <v>0</v>
      </c>
      <c r="AE311" s="658">
        <v>0</v>
      </c>
      <c r="AF311" s="658">
        <v>0</v>
      </c>
      <c r="AG311" s="658">
        <v>0</v>
      </c>
      <c r="AH311" s="658">
        <v>0</v>
      </c>
      <c r="AI311" s="658">
        <v>0</v>
      </c>
      <c r="AJ311" s="658">
        <v>21.434799999999999</v>
      </c>
      <c r="AK311" s="661">
        <v>0</v>
      </c>
      <c r="AL311" s="661">
        <v>0</v>
      </c>
      <c r="AM311" s="662">
        <v>0</v>
      </c>
      <c r="AN311" s="663">
        <v>1071.74</v>
      </c>
      <c r="AO311" s="658">
        <v>0</v>
      </c>
      <c r="AP311" s="658">
        <v>0</v>
      </c>
      <c r="AQ311" s="658">
        <v>0</v>
      </c>
      <c r="AR311" s="658">
        <v>0</v>
      </c>
      <c r="AS311" s="658">
        <v>0</v>
      </c>
      <c r="AT311" s="659">
        <v>1071.74</v>
      </c>
      <c r="AU311" s="658">
        <v>1071.74</v>
      </c>
      <c r="AV311" s="658">
        <v>0</v>
      </c>
      <c r="AW311" s="658">
        <v>0</v>
      </c>
      <c r="AX311" s="658">
        <v>0</v>
      </c>
      <c r="AY311" s="660">
        <v>0</v>
      </c>
      <c r="AZ311" s="644" t="s">
        <v>788</v>
      </c>
      <c r="BA311" s="664">
        <v>0</v>
      </c>
      <c r="BB311" s="665">
        <v>0</v>
      </c>
      <c r="BC311" s="665">
        <v>0</v>
      </c>
      <c r="BD311" s="665">
        <v>0</v>
      </c>
      <c r="BE311" s="665">
        <v>0</v>
      </c>
      <c r="BF311" s="665">
        <v>0</v>
      </c>
      <c r="BG311" s="665">
        <v>0</v>
      </c>
      <c r="BH311" s="665">
        <v>0</v>
      </c>
      <c r="BI311" s="665">
        <v>0</v>
      </c>
      <c r="BJ311" s="665">
        <v>0</v>
      </c>
      <c r="BK311" s="665">
        <v>0</v>
      </c>
      <c r="BL311" s="665">
        <v>0</v>
      </c>
      <c r="BM311" s="665">
        <v>0</v>
      </c>
      <c r="BN311" s="665">
        <v>0</v>
      </c>
      <c r="BO311" s="665">
        <v>0</v>
      </c>
      <c r="BP311" s="665">
        <v>0</v>
      </c>
      <c r="BQ311" s="665">
        <v>0</v>
      </c>
      <c r="BR311" s="665">
        <v>0</v>
      </c>
      <c r="BS311" s="666">
        <v>0</v>
      </c>
      <c r="BT311" s="667">
        <v>0</v>
      </c>
      <c r="BU311" s="649">
        <f t="shared" si="6"/>
        <v>0</v>
      </c>
    </row>
    <row r="312" spans="2:73" x14ac:dyDescent="0.2">
      <c r="B312" s="650">
        <v>302</v>
      </c>
      <c r="C312" s="630" t="s">
        <v>1993</v>
      </c>
      <c r="D312" s="630" t="s">
        <v>792</v>
      </c>
      <c r="E312" s="630" t="s">
        <v>1994</v>
      </c>
      <c r="F312" s="651" t="s">
        <v>2019</v>
      </c>
      <c r="G312" s="652">
        <v>44196</v>
      </c>
      <c r="H312" s="652" t="s">
        <v>535</v>
      </c>
      <c r="I312" s="652" t="s">
        <v>535</v>
      </c>
      <c r="J312" s="653">
        <v>30</v>
      </c>
      <c r="K312" s="654" t="s">
        <v>535</v>
      </c>
      <c r="L312" s="655" t="s">
        <v>535</v>
      </c>
      <c r="M312" s="656" t="s">
        <v>1694</v>
      </c>
      <c r="N312" s="657">
        <v>61388</v>
      </c>
      <c r="O312" s="658">
        <v>0</v>
      </c>
      <c r="P312" s="658">
        <v>0</v>
      </c>
      <c r="Q312" s="658">
        <v>0</v>
      </c>
      <c r="R312" s="658">
        <v>0</v>
      </c>
      <c r="S312" s="658">
        <v>0</v>
      </c>
      <c r="T312" s="659">
        <v>61388</v>
      </c>
      <c r="U312" s="658">
        <v>61388</v>
      </c>
      <c r="V312" s="658">
        <v>0</v>
      </c>
      <c r="W312" s="658">
        <v>0</v>
      </c>
      <c r="X312" s="658">
        <v>0</v>
      </c>
      <c r="Y312" s="660">
        <v>0</v>
      </c>
      <c r="Z312" s="657">
        <v>0</v>
      </c>
      <c r="AA312" s="658">
        <v>0</v>
      </c>
      <c r="AB312" s="658">
        <v>0</v>
      </c>
      <c r="AC312" s="658">
        <v>0</v>
      </c>
      <c r="AD312" s="658">
        <v>0</v>
      </c>
      <c r="AE312" s="658">
        <v>0</v>
      </c>
      <c r="AF312" s="658">
        <v>0</v>
      </c>
      <c r="AG312" s="658">
        <v>0</v>
      </c>
      <c r="AH312" s="658">
        <v>0</v>
      </c>
      <c r="AI312" s="658">
        <v>0</v>
      </c>
      <c r="AJ312" s="658">
        <v>2046.2666666666664</v>
      </c>
      <c r="AK312" s="661">
        <v>0</v>
      </c>
      <c r="AL312" s="661">
        <v>0</v>
      </c>
      <c r="AM312" s="662">
        <v>0</v>
      </c>
      <c r="AN312" s="663">
        <v>61388</v>
      </c>
      <c r="AO312" s="658">
        <v>0</v>
      </c>
      <c r="AP312" s="658">
        <v>0</v>
      </c>
      <c r="AQ312" s="658">
        <v>0</v>
      </c>
      <c r="AR312" s="658">
        <v>0</v>
      </c>
      <c r="AS312" s="658">
        <v>0</v>
      </c>
      <c r="AT312" s="659">
        <v>61388</v>
      </c>
      <c r="AU312" s="658">
        <v>61388</v>
      </c>
      <c r="AV312" s="658">
        <v>0</v>
      </c>
      <c r="AW312" s="658">
        <v>0</v>
      </c>
      <c r="AX312" s="658">
        <v>0</v>
      </c>
      <c r="AY312" s="660">
        <v>0</v>
      </c>
      <c r="AZ312" s="644" t="s">
        <v>792</v>
      </c>
      <c r="BA312" s="664">
        <v>0</v>
      </c>
      <c r="BB312" s="665">
        <v>0</v>
      </c>
      <c r="BC312" s="665">
        <v>0</v>
      </c>
      <c r="BD312" s="665">
        <v>0</v>
      </c>
      <c r="BE312" s="665">
        <v>0</v>
      </c>
      <c r="BF312" s="665">
        <v>0</v>
      </c>
      <c r="BG312" s="665">
        <v>0</v>
      </c>
      <c r="BH312" s="665">
        <v>0</v>
      </c>
      <c r="BI312" s="665">
        <v>0</v>
      </c>
      <c r="BJ312" s="665">
        <v>0</v>
      </c>
      <c r="BK312" s="665">
        <v>0</v>
      </c>
      <c r="BL312" s="665">
        <v>0</v>
      </c>
      <c r="BM312" s="665">
        <v>0</v>
      </c>
      <c r="BN312" s="665">
        <v>0</v>
      </c>
      <c r="BO312" s="665">
        <v>0</v>
      </c>
      <c r="BP312" s="665">
        <v>0</v>
      </c>
      <c r="BQ312" s="665">
        <v>0</v>
      </c>
      <c r="BR312" s="665">
        <v>0</v>
      </c>
      <c r="BS312" s="666">
        <v>0</v>
      </c>
      <c r="BT312" s="667">
        <v>0</v>
      </c>
      <c r="BU312" s="649">
        <f t="shared" si="6"/>
        <v>0</v>
      </c>
    </row>
    <row r="313" spans="2:73" x14ac:dyDescent="0.2">
      <c r="B313" s="629">
        <v>303</v>
      </c>
      <c r="C313" s="630" t="s">
        <v>2020</v>
      </c>
      <c r="D313" s="630" t="s">
        <v>803</v>
      </c>
      <c r="E313" s="630" t="s">
        <v>1879</v>
      </c>
      <c r="F313" s="651">
        <v>230262</v>
      </c>
      <c r="G313" s="652">
        <v>44227</v>
      </c>
      <c r="H313" s="652" t="s">
        <v>535</v>
      </c>
      <c r="I313" s="652" t="s">
        <v>535</v>
      </c>
      <c r="J313" s="653">
        <v>7</v>
      </c>
      <c r="K313" s="654" t="s">
        <v>535</v>
      </c>
      <c r="L313" s="655" t="s">
        <v>535</v>
      </c>
      <c r="M313" s="656" t="s">
        <v>1960</v>
      </c>
      <c r="N313" s="657">
        <v>2450</v>
      </c>
      <c r="O313" s="658">
        <v>0</v>
      </c>
      <c r="P313" s="658">
        <v>0</v>
      </c>
      <c r="Q313" s="658">
        <v>0</v>
      </c>
      <c r="R313" s="658">
        <v>0</v>
      </c>
      <c r="S313" s="658">
        <v>0</v>
      </c>
      <c r="T313" s="659">
        <v>2450</v>
      </c>
      <c r="U313" s="658">
        <v>0</v>
      </c>
      <c r="V313" s="658">
        <v>0</v>
      </c>
      <c r="W313" s="658">
        <v>2450</v>
      </c>
      <c r="X313" s="658">
        <v>1370.8333333333335</v>
      </c>
      <c r="Y313" s="660">
        <v>1079.1666666666665</v>
      </c>
      <c r="Z313" s="657">
        <v>0</v>
      </c>
      <c r="AA313" s="658">
        <v>0</v>
      </c>
      <c r="AB313" s="658">
        <v>0</v>
      </c>
      <c r="AC313" s="658">
        <v>0</v>
      </c>
      <c r="AD313" s="658">
        <v>0</v>
      </c>
      <c r="AE313" s="658">
        <v>0</v>
      </c>
      <c r="AF313" s="658">
        <v>0</v>
      </c>
      <c r="AG313" s="658">
        <v>0</v>
      </c>
      <c r="AH313" s="658">
        <v>0</v>
      </c>
      <c r="AI313" s="658">
        <v>350</v>
      </c>
      <c r="AJ313" s="658">
        <v>0</v>
      </c>
      <c r="AK313" s="661">
        <v>0</v>
      </c>
      <c r="AL313" s="661">
        <v>350</v>
      </c>
      <c r="AM313" s="662">
        <v>-350</v>
      </c>
      <c r="AN313" s="663">
        <v>2450</v>
      </c>
      <c r="AO313" s="658">
        <v>0</v>
      </c>
      <c r="AP313" s="658">
        <v>0</v>
      </c>
      <c r="AQ313" s="658">
        <v>0</v>
      </c>
      <c r="AR313" s="658">
        <v>0</v>
      </c>
      <c r="AS313" s="658">
        <v>0</v>
      </c>
      <c r="AT313" s="659">
        <v>2450</v>
      </c>
      <c r="AU313" s="658">
        <v>0</v>
      </c>
      <c r="AV313" s="658">
        <v>0</v>
      </c>
      <c r="AW313" s="658">
        <v>2450</v>
      </c>
      <c r="AX313" s="658">
        <v>1720.8333333333335</v>
      </c>
      <c r="AY313" s="660">
        <v>729.16666666666652</v>
      </c>
      <c r="AZ313" s="644" t="s">
        <v>803</v>
      </c>
      <c r="BA313" s="664">
        <v>0</v>
      </c>
      <c r="BB313" s="665">
        <v>0</v>
      </c>
      <c r="BC313" s="665">
        <v>0</v>
      </c>
      <c r="BD313" s="665">
        <v>0</v>
      </c>
      <c r="BE313" s="665">
        <v>0</v>
      </c>
      <c r="BF313" s="665">
        <v>0</v>
      </c>
      <c r="BG313" s="665">
        <v>0</v>
      </c>
      <c r="BH313" s="665">
        <v>0</v>
      </c>
      <c r="BI313" s="665">
        <v>0</v>
      </c>
      <c r="BJ313" s="665">
        <v>0</v>
      </c>
      <c r="BK313" s="665">
        <v>0</v>
      </c>
      <c r="BL313" s="665">
        <v>0</v>
      </c>
      <c r="BM313" s="665">
        <v>0</v>
      </c>
      <c r="BN313" s="665">
        <v>0</v>
      </c>
      <c r="BO313" s="665">
        <v>0</v>
      </c>
      <c r="BP313" s="665">
        <v>729.16666666666652</v>
      </c>
      <c r="BQ313" s="665">
        <v>0</v>
      </c>
      <c r="BR313" s="665">
        <v>0</v>
      </c>
      <c r="BS313" s="666">
        <v>0</v>
      </c>
      <c r="BT313" s="667">
        <v>0</v>
      </c>
      <c r="BU313" s="649">
        <f t="shared" si="6"/>
        <v>0</v>
      </c>
    </row>
    <row r="314" spans="2:73" x14ac:dyDescent="0.2">
      <c r="B314" s="650">
        <v>304</v>
      </c>
      <c r="C314" s="630" t="s">
        <v>2021</v>
      </c>
      <c r="D314" s="630" t="s">
        <v>788</v>
      </c>
      <c r="E314" s="630" t="s">
        <v>1980</v>
      </c>
      <c r="F314" s="651">
        <v>230269</v>
      </c>
      <c r="G314" s="652">
        <v>44314</v>
      </c>
      <c r="H314" s="652" t="s">
        <v>535</v>
      </c>
      <c r="I314" s="652" t="s">
        <v>535</v>
      </c>
      <c r="J314" s="653">
        <v>16</v>
      </c>
      <c r="K314" s="654" t="s">
        <v>535</v>
      </c>
      <c r="L314" s="655" t="s">
        <v>535</v>
      </c>
      <c r="M314" s="656" t="s">
        <v>1794</v>
      </c>
      <c r="N314" s="657">
        <v>3700.83</v>
      </c>
      <c r="O314" s="658">
        <v>0</v>
      </c>
      <c r="P314" s="658">
        <v>0</v>
      </c>
      <c r="Q314" s="658">
        <v>0</v>
      </c>
      <c r="R314" s="658">
        <v>0</v>
      </c>
      <c r="S314" s="658">
        <v>0</v>
      </c>
      <c r="T314" s="659">
        <v>3700.83</v>
      </c>
      <c r="U314" s="658">
        <v>0</v>
      </c>
      <c r="V314" s="658">
        <v>0</v>
      </c>
      <c r="W314" s="658">
        <v>3700.83</v>
      </c>
      <c r="X314" s="658">
        <v>848.1068750000004</v>
      </c>
      <c r="Y314" s="660">
        <v>2852.7231249999995</v>
      </c>
      <c r="Z314" s="657">
        <v>0</v>
      </c>
      <c r="AA314" s="658">
        <v>0</v>
      </c>
      <c r="AB314" s="658">
        <v>0</v>
      </c>
      <c r="AC314" s="658">
        <v>0</v>
      </c>
      <c r="AD314" s="658">
        <v>0</v>
      </c>
      <c r="AE314" s="658">
        <v>0</v>
      </c>
      <c r="AF314" s="658">
        <v>0</v>
      </c>
      <c r="AG314" s="658">
        <v>0</v>
      </c>
      <c r="AH314" s="658">
        <v>0</v>
      </c>
      <c r="AI314" s="658">
        <v>231.301875</v>
      </c>
      <c r="AJ314" s="658">
        <v>0</v>
      </c>
      <c r="AK314" s="661">
        <v>0</v>
      </c>
      <c r="AL314" s="661">
        <v>231.30187500000011</v>
      </c>
      <c r="AM314" s="662">
        <v>-231.30187500000011</v>
      </c>
      <c r="AN314" s="663">
        <v>3700.83</v>
      </c>
      <c r="AO314" s="658">
        <v>0</v>
      </c>
      <c r="AP314" s="658">
        <v>0</v>
      </c>
      <c r="AQ314" s="658">
        <v>0</v>
      </c>
      <c r="AR314" s="658">
        <v>0</v>
      </c>
      <c r="AS314" s="658">
        <v>0</v>
      </c>
      <c r="AT314" s="659">
        <v>3700.83</v>
      </c>
      <c r="AU314" s="658">
        <v>0</v>
      </c>
      <c r="AV314" s="658">
        <v>0</v>
      </c>
      <c r="AW314" s="658">
        <v>3700.83</v>
      </c>
      <c r="AX314" s="658">
        <v>1079.4087500000005</v>
      </c>
      <c r="AY314" s="660">
        <v>2621.4212499999994</v>
      </c>
      <c r="AZ314" s="644" t="s">
        <v>788</v>
      </c>
      <c r="BA314" s="664">
        <v>2621.4212499999994</v>
      </c>
      <c r="BB314" s="665">
        <v>0</v>
      </c>
      <c r="BC314" s="665">
        <v>0</v>
      </c>
      <c r="BD314" s="665">
        <v>0</v>
      </c>
      <c r="BE314" s="665">
        <v>0</v>
      </c>
      <c r="BF314" s="665">
        <v>0</v>
      </c>
      <c r="BG314" s="665">
        <v>0</v>
      </c>
      <c r="BH314" s="665">
        <v>0</v>
      </c>
      <c r="BI314" s="665">
        <v>0</v>
      </c>
      <c r="BJ314" s="665">
        <v>0</v>
      </c>
      <c r="BK314" s="665">
        <v>0</v>
      </c>
      <c r="BL314" s="665">
        <v>0</v>
      </c>
      <c r="BM314" s="665">
        <v>0</v>
      </c>
      <c r="BN314" s="665">
        <v>0</v>
      </c>
      <c r="BO314" s="665">
        <v>0</v>
      </c>
      <c r="BP314" s="665">
        <v>0</v>
      </c>
      <c r="BQ314" s="665">
        <v>0</v>
      </c>
      <c r="BR314" s="665">
        <v>0</v>
      </c>
      <c r="BS314" s="666">
        <v>0</v>
      </c>
      <c r="BT314" s="667">
        <v>0</v>
      </c>
      <c r="BU314" s="649">
        <f t="shared" si="6"/>
        <v>0</v>
      </c>
    </row>
    <row r="315" spans="2:73" x14ac:dyDescent="0.2">
      <c r="B315" s="629">
        <v>305</v>
      </c>
      <c r="C315" s="630" t="s">
        <v>2022</v>
      </c>
      <c r="D315" s="630" t="s">
        <v>803</v>
      </c>
      <c r="E315" s="630" t="s">
        <v>1879</v>
      </c>
      <c r="F315" s="651">
        <v>230270</v>
      </c>
      <c r="G315" s="652">
        <v>44316</v>
      </c>
      <c r="H315" s="652" t="s">
        <v>535</v>
      </c>
      <c r="I315" s="652" t="s">
        <v>535</v>
      </c>
      <c r="J315" s="653">
        <v>7</v>
      </c>
      <c r="K315" s="654" t="s">
        <v>535</v>
      </c>
      <c r="L315" s="655" t="s">
        <v>535</v>
      </c>
      <c r="M315" s="656" t="s">
        <v>1960</v>
      </c>
      <c r="N315" s="657">
        <v>2650</v>
      </c>
      <c r="O315" s="658">
        <v>0</v>
      </c>
      <c r="P315" s="658">
        <v>0</v>
      </c>
      <c r="Q315" s="658">
        <v>0</v>
      </c>
      <c r="R315" s="658">
        <v>0</v>
      </c>
      <c r="S315" s="658">
        <v>0</v>
      </c>
      <c r="T315" s="659">
        <v>2650</v>
      </c>
      <c r="U315" s="658">
        <v>0</v>
      </c>
      <c r="V315" s="658">
        <v>0</v>
      </c>
      <c r="W315" s="658">
        <v>2650</v>
      </c>
      <c r="X315" s="658">
        <v>1388.0952380952381</v>
      </c>
      <c r="Y315" s="660">
        <v>1261.9047619047619</v>
      </c>
      <c r="Z315" s="657">
        <v>0</v>
      </c>
      <c r="AA315" s="658">
        <v>0</v>
      </c>
      <c r="AB315" s="658">
        <v>0</v>
      </c>
      <c r="AC315" s="658">
        <v>0</v>
      </c>
      <c r="AD315" s="658">
        <v>0</v>
      </c>
      <c r="AE315" s="658">
        <v>0</v>
      </c>
      <c r="AF315" s="658">
        <v>0</v>
      </c>
      <c r="AG315" s="658">
        <v>0</v>
      </c>
      <c r="AH315" s="658">
        <v>0</v>
      </c>
      <c r="AI315" s="658">
        <v>378.57142857142856</v>
      </c>
      <c r="AJ315" s="658">
        <v>0</v>
      </c>
      <c r="AK315" s="661">
        <v>0</v>
      </c>
      <c r="AL315" s="661">
        <v>378.57142857142844</v>
      </c>
      <c r="AM315" s="662">
        <v>-378.57142857142844</v>
      </c>
      <c r="AN315" s="663">
        <v>2650</v>
      </c>
      <c r="AO315" s="658">
        <v>0</v>
      </c>
      <c r="AP315" s="658">
        <v>0</v>
      </c>
      <c r="AQ315" s="658">
        <v>0</v>
      </c>
      <c r="AR315" s="658">
        <v>0</v>
      </c>
      <c r="AS315" s="658">
        <v>0</v>
      </c>
      <c r="AT315" s="659">
        <v>2650</v>
      </c>
      <c r="AU315" s="658">
        <v>0</v>
      </c>
      <c r="AV315" s="658">
        <v>0</v>
      </c>
      <c r="AW315" s="658">
        <v>2650</v>
      </c>
      <c r="AX315" s="658">
        <v>1766.6666666666665</v>
      </c>
      <c r="AY315" s="660">
        <v>883.33333333333348</v>
      </c>
      <c r="AZ315" s="644" t="s">
        <v>803</v>
      </c>
      <c r="BA315" s="664">
        <v>0</v>
      </c>
      <c r="BB315" s="665">
        <v>0</v>
      </c>
      <c r="BC315" s="665">
        <v>0</v>
      </c>
      <c r="BD315" s="665">
        <v>0</v>
      </c>
      <c r="BE315" s="665">
        <v>0</v>
      </c>
      <c r="BF315" s="665">
        <v>0</v>
      </c>
      <c r="BG315" s="665">
        <v>0</v>
      </c>
      <c r="BH315" s="665">
        <v>0</v>
      </c>
      <c r="BI315" s="665">
        <v>0</v>
      </c>
      <c r="BJ315" s="665">
        <v>0</v>
      </c>
      <c r="BK315" s="665">
        <v>0</v>
      </c>
      <c r="BL315" s="665">
        <v>0</v>
      </c>
      <c r="BM315" s="665">
        <v>0</v>
      </c>
      <c r="BN315" s="665">
        <v>0</v>
      </c>
      <c r="BO315" s="665">
        <v>0</v>
      </c>
      <c r="BP315" s="665">
        <v>883.33333333333348</v>
      </c>
      <c r="BQ315" s="665">
        <v>0</v>
      </c>
      <c r="BR315" s="665">
        <v>0</v>
      </c>
      <c r="BS315" s="666">
        <v>0</v>
      </c>
      <c r="BT315" s="667">
        <v>0</v>
      </c>
      <c r="BU315" s="649">
        <f t="shared" si="6"/>
        <v>0</v>
      </c>
    </row>
    <row r="316" spans="2:73" x14ac:dyDescent="0.2">
      <c r="B316" s="650">
        <v>306</v>
      </c>
      <c r="C316" s="630" t="s">
        <v>2023</v>
      </c>
      <c r="D316" s="630" t="s">
        <v>792</v>
      </c>
      <c r="E316" s="630" t="s">
        <v>1930</v>
      </c>
      <c r="F316" s="651">
        <v>230285</v>
      </c>
      <c r="G316" s="652">
        <v>44385</v>
      </c>
      <c r="H316" s="652" t="s">
        <v>535</v>
      </c>
      <c r="I316" s="652" t="s">
        <v>535</v>
      </c>
      <c r="J316" s="653">
        <v>7</v>
      </c>
      <c r="K316" s="654" t="s">
        <v>535</v>
      </c>
      <c r="L316" s="655" t="s">
        <v>535</v>
      </c>
      <c r="M316" s="656" t="s">
        <v>1794</v>
      </c>
      <c r="N316" s="657">
        <v>805</v>
      </c>
      <c r="O316" s="658">
        <v>0</v>
      </c>
      <c r="P316" s="658">
        <v>0</v>
      </c>
      <c r="Q316" s="658">
        <v>0</v>
      </c>
      <c r="R316" s="658">
        <v>0</v>
      </c>
      <c r="S316" s="658">
        <v>0</v>
      </c>
      <c r="T316" s="659">
        <v>805</v>
      </c>
      <c r="U316" s="658">
        <v>0</v>
      </c>
      <c r="V316" s="658">
        <v>0</v>
      </c>
      <c r="W316" s="658">
        <v>805</v>
      </c>
      <c r="X316" s="658">
        <v>392.91666666666663</v>
      </c>
      <c r="Y316" s="660">
        <v>412.08333333333337</v>
      </c>
      <c r="Z316" s="657">
        <v>0</v>
      </c>
      <c r="AA316" s="658">
        <v>0</v>
      </c>
      <c r="AB316" s="658">
        <v>0</v>
      </c>
      <c r="AC316" s="658">
        <v>0</v>
      </c>
      <c r="AD316" s="658">
        <v>0</v>
      </c>
      <c r="AE316" s="658">
        <v>0</v>
      </c>
      <c r="AF316" s="658">
        <v>0</v>
      </c>
      <c r="AG316" s="658">
        <v>0</v>
      </c>
      <c r="AH316" s="658">
        <v>0</v>
      </c>
      <c r="AI316" s="658">
        <v>115</v>
      </c>
      <c r="AJ316" s="658">
        <v>0</v>
      </c>
      <c r="AK316" s="661">
        <v>0</v>
      </c>
      <c r="AL316" s="661">
        <v>115</v>
      </c>
      <c r="AM316" s="662">
        <v>-115</v>
      </c>
      <c r="AN316" s="663">
        <v>805</v>
      </c>
      <c r="AO316" s="658">
        <v>0</v>
      </c>
      <c r="AP316" s="658">
        <v>0</v>
      </c>
      <c r="AQ316" s="658">
        <v>0</v>
      </c>
      <c r="AR316" s="658">
        <v>0</v>
      </c>
      <c r="AS316" s="658">
        <v>0</v>
      </c>
      <c r="AT316" s="659">
        <v>805</v>
      </c>
      <c r="AU316" s="658">
        <v>0</v>
      </c>
      <c r="AV316" s="658">
        <v>0</v>
      </c>
      <c r="AW316" s="658">
        <v>805</v>
      </c>
      <c r="AX316" s="658">
        <v>507.91666666666663</v>
      </c>
      <c r="AY316" s="660">
        <v>297.08333333333337</v>
      </c>
      <c r="AZ316" s="644" t="s">
        <v>792</v>
      </c>
      <c r="BA316" s="664">
        <v>0</v>
      </c>
      <c r="BB316" s="665">
        <v>0</v>
      </c>
      <c r="BC316" s="665">
        <v>0</v>
      </c>
      <c r="BD316" s="665">
        <v>0</v>
      </c>
      <c r="BE316" s="665">
        <v>297.08333333333337</v>
      </c>
      <c r="BF316" s="665">
        <v>0</v>
      </c>
      <c r="BG316" s="665">
        <v>0</v>
      </c>
      <c r="BH316" s="665">
        <v>0</v>
      </c>
      <c r="BI316" s="665">
        <v>0</v>
      </c>
      <c r="BJ316" s="665">
        <v>0</v>
      </c>
      <c r="BK316" s="665">
        <v>0</v>
      </c>
      <c r="BL316" s="665">
        <v>0</v>
      </c>
      <c r="BM316" s="665">
        <v>0</v>
      </c>
      <c r="BN316" s="665">
        <v>0</v>
      </c>
      <c r="BO316" s="665">
        <v>0</v>
      </c>
      <c r="BP316" s="665">
        <v>0</v>
      </c>
      <c r="BQ316" s="665">
        <v>0</v>
      </c>
      <c r="BR316" s="665">
        <v>0</v>
      </c>
      <c r="BS316" s="666">
        <v>0</v>
      </c>
      <c r="BT316" s="667">
        <v>0</v>
      </c>
      <c r="BU316" s="649">
        <f t="shared" si="6"/>
        <v>0</v>
      </c>
    </row>
    <row r="317" spans="2:73" x14ac:dyDescent="0.2">
      <c r="B317" s="629">
        <v>307</v>
      </c>
      <c r="C317" s="630" t="s">
        <v>2024</v>
      </c>
      <c r="D317" s="630" t="s">
        <v>788</v>
      </c>
      <c r="E317" s="630" t="s">
        <v>1980</v>
      </c>
      <c r="F317" s="651">
        <v>230291</v>
      </c>
      <c r="G317" s="652">
        <v>44439</v>
      </c>
      <c r="H317" s="652" t="s">
        <v>535</v>
      </c>
      <c r="I317" s="652" t="s">
        <v>535</v>
      </c>
      <c r="J317" s="653">
        <v>16</v>
      </c>
      <c r="K317" s="654" t="s">
        <v>535</v>
      </c>
      <c r="L317" s="655" t="s">
        <v>535</v>
      </c>
      <c r="M317" s="656" t="s">
        <v>1794</v>
      </c>
      <c r="N317" s="657">
        <v>1239.67</v>
      </c>
      <c r="O317" s="658">
        <v>0</v>
      </c>
      <c r="P317" s="658">
        <v>0</v>
      </c>
      <c r="Q317" s="658">
        <v>0</v>
      </c>
      <c r="R317" s="658">
        <v>0</v>
      </c>
      <c r="S317" s="658">
        <v>0</v>
      </c>
      <c r="T317" s="659">
        <v>1239.67</v>
      </c>
      <c r="U317" s="658">
        <v>0</v>
      </c>
      <c r="V317" s="658">
        <v>0</v>
      </c>
      <c r="W317" s="658">
        <v>1239.67</v>
      </c>
      <c r="X317" s="658">
        <v>258.26458333333323</v>
      </c>
      <c r="Y317" s="660">
        <v>981.40541666666684</v>
      </c>
      <c r="Z317" s="657">
        <v>0</v>
      </c>
      <c r="AA317" s="658">
        <v>0</v>
      </c>
      <c r="AB317" s="658">
        <v>0</v>
      </c>
      <c r="AC317" s="658">
        <v>0</v>
      </c>
      <c r="AD317" s="658">
        <v>0</v>
      </c>
      <c r="AE317" s="658">
        <v>0</v>
      </c>
      <c r="AF317" s="658">
        <v>0</v>
      </c>
      <c r="AG317" s="658">
        <v>0</v>
      </c>
      <c r="AH317" s="658">
        <v>0</v>
      </c>
      <c r="AI317" s="658">
        <v>77.479375000000019</v>
      </c>
      <c r="AJ317" s="658">
        <v>0</v>
      </c>
      <c r="AK317" s="661">
        <v>0</v>
      </c>
      <c r="AL317" s="661">
        <v>77.479375000000005</v>
      </c>
      <c r="AM317" s="662">
        <v>-77.479375000000005</v>
      </c>
      <c r="AN317" s="663">
        <v>1239.67</v>
      </c>
      <c r="AO317" s="658">
        <v>0</v>
      </c>
      <c r="AP317" s="658">
        <v>0</v>
      </c>
      <c r="AQ317" s="658">
        <v>0</v>
      </c>
      <c r="AR317" s="658">
        <v>0</v>
      </c>
      <c r="AS317" s="658">
        <v>0</v>
      </c>
      <c r="AT317" s="659">
        <v>1239.67</v>
      </c>
      <c r="AU317" s="658">
        <v>0</v>
      </c>
      <c r="AV317" s="658">
        <v>0</v>
      </c>
      <c r="AW317" s="658">
        <v>1239.67</v>
      </c>
      <c r="AX317" s="658">
        <v>335.74395833333324</v>
      </c>
      <c r="AY317" s="660">
        <v>903.92604166666683</v>
      </c>
      <c r="AZ317" s="644" t="s">
        <v>788</v>
      </c>
      <c r="BA317" s="664">
        <v>903.92604166666683</v>
      </c>
      <c r="BB317" s="665">
        <v>0</v>
      </c>
      <c r="BC317" s="665">
        <v>0</v>
      </c>
      <c r="BD317" s="665">
        <v>0</v>
      </c>
      <c r="BE317" s="665">
        <v>0</v>
      </c>
      <c r="BF317" s="665">
        <v>0</v>
      </c>
      <c r="BG317" s="665">
        <v>0</v>
      </c>
      <c r="BH317" s="665">
        <v>0</v>
      </c>
      <c r="BI317" s="665">
        <v>0</v>
      </c>
      <c r="BJ317" s="665">
        <v>0</v>
      </c>
      <c r="BK317" s="665">
        <v>0</v>
      </c>
      <c r="BL317" s="665">
        <v>0</v>
      </c>
      <c r="BM317" s="665">
        <v>0</v>
      </c>
      <c r="BN317" s="665">
        <v>0</v>
      </c>
      <c r="BO317" s="665">
        <v>0</v>
      </c>
      <c r="BP317" s="665">
        <v>0</v>
      </c>
      <c r="BQ317" s="665">
        <v>0</v>
      </c>
      <c r="BR317" s="665">
        <v>0</v>
      </c>
      <c r="BS317" s="666">
        <v>0</v>
      </c>
      <c r="BT317" s="667">
        <v>0</v>
      </c>
      <c r="BU317" s="649">
        <f t="shared" si="6"/>
        <v>0</v>
      </c>
    </row>
    <row r="318" spans="2:73" x14ac:dyDescent="0.2">
      <c r="B318" s="650">
        <v>308</v>
      </c>
      <c r="C318" s="630" t="s">
        <v>2025</v>
      </c>
      <c r="D318" s="630" t="s">
        <v>803</v>
      </c>
      <c r="E318" s="630" t="s">
        <v>1879</v>
      </c>
      <c r="F318" s="651">
        <v>230297</v>
      </c>
      <c r="G318" s="652">
        <v>44452</v>
      </c>
      <c r="H318" s="652" t="s">
        <v>535</v>
      </c>
      <c r="I318" s="652" t="s">
        <v>535</v>
      </c>
      <c r="J318" s="653">
        <v>7</v>
      </c>
      <c r="K318" s="654" t="s">
        <v>535</v>
      </c>
      <c r="L318" s="655" t="s">
        <v>535</v>
      </c>
      <c r="M318" s="656" t="s">
        <v>1960</v>
      </c>
      <c r="N318" s="657">
        <v>1000</v>
      </c>
      <c r="O318" s="658">
        <v>0</v>
      </c>
      <c r="P318" s="658">
        <v>0</v>
      </c>
      <c r="Q318" s="658">
        <v>0</v>
      </c>
      <c r="R318" s="658">
        <v>0</v>
      </c>
      <c r="S318" s="658">
        <v>0</v>
      </c>
      <c r="T318" s="659">
        <v>1000</v>
      </c>
      <c r="U318" s="658">
        <v>0</v>
      </c>
      <c r="V318" s="658">
        <v>0</v>
      </c>
      <c r="W318" s="658">
        <v>1000</v>
      </c>
      <c r="X318" s="658">
        <v>464.28571428571433</v>
      </c>
      <c r="Y318" s="660">
        <v>535.71428571428567</v>
      </c>
      <c r="Z318" s="657">
        <v>0</v>
      </c>
      <c r="AA318" s="658">
        <v>0</v>
      </c>
      <c r="AB318" s="658">
        <v>0</v>
      </c>
      <c r="AC318" s="658">
        <v>0</v>
      </c>
      <c r="AD318" s="658">
        <v>0</v>
      </c>
      <c r="AE318" s="658">
        <v>0</v>
      </c>
      <c r="AF318" s="658">
        <v>0</v>
      </c>
      <c r="AG318" s="658">
        <v>0</v>
      </c>
      <c r="AH318" s="658">
        <v>0</v>
      </c>
      <c r="AI318" s="658">
        <v>142.85714285714283</v>
      </c>
      <c r="AJ318" s="658">
        <v>0</v>
      </c>
      <c r="AK318" s="661">
        <v>0</v>
      </c>
      <c r="AL318" s="661">
        <v>142.85714285714278</v>
      </c>
      <c r="AM318" s="662">
        <v>-142.85714285714278</v>
      </c>
      <c r="AN318" s="663">
        <v>1000</v>
      </c>
      <c r="AO318" s="658">
        <v>0</v>
      </c>
      <c r="AP318" s="658">
        <v>0</v>
      </c>
      <c r="AQ318" s="658">
        <v>0</v>
      </c>
      <c r="AR318" s="658">
        <v>0</v>
      </c>
      <c r="AS318" s="658">
        <v>0</v>
      </c>
      <c r="AT318" s="659">
        <v>1000</v>
      </c>
      <c r="AU318" s="658">
        <v>0</v>
      </c>
      <c r="AV318" s="658">
        <v>0</v>
      </c>
      <c r="AW318" s="658">
        <v>1000</v>
      </c>
      <c r="AX318" s="658">
        <v>607.14285714285711</v>
      </c>
      <c r="AY318" s="660">
        <v>392.85714285714289</v>
      </c>
      <c r="AZ318" s="644" t="s">
        <v>803</v>
      </c>
      <c r="BA318" s="664">
        <v>0</v>
      </c>
      <c r="BB318" s="665">
        <v>0</v>
      </c>
      <c r="BC318" s="665">
        <v>0</v>
      </c>
      <c r="BD318" s="665">
        <v>0</v>
      </c>
      <c r="BE318" s="665">
        <v>0</v>
      </c>
      <c r="BF318" s="665">
        <v>0</v>
      </c>
      <c r="BG318" s="665">
        <v>0</v>
      </c>
      <c r="BH318" s="665">
        <v>0</v>
      </c>
      <c r="BI318" s="665">
        <v>0</v>
      </c>
      <c r="BJ318" s="665">
        <v>0</v>
      </c>
      <c r="BK318" s="665">
        <v>0</v>
      </c>
      <c r="BL318" s="665">
        <v>0</v>
      </c>
      <c r="BM318" s="665">
        <v>0</v>
      </c>
      <c r="BN318" s="665">
        <v>0</v>
      </c>
      <c r="BO318" s="665">
        <v>0</v>
      </c>
      <c r="BP318" s="665">
        <v>392.85714285714289</v>
      </c>
      <c r="BQ318" s="665">
        <v>0</v>
      </c>
      <c r="BR318" s="665">
        <v>0</v>
      </c>
      <c r="BS318" s="666">
        <v>0</v>
      </c>
      <c r="BT318" s="667">
        <v>0</v>
      </c>
      <c r="BU318" s="649">
        <f t="shared" si="6"/>
        <v>0</v>
      </c>
    </row>
    <row r="319" spans="2:73" x14ac:dyDescent="0.2">
      <c r="B319" s="629">
        <v>309</v>
      </c>
      <c r="C319" s="630" t="s">
        <v>2026</v>
      </c>
      <c r="D319" s="630" t="s">
        <v>788</v>
      </c>
      <c r="E319" s="630" t="s">
        <v>1790</v>
      </c>
      <c r="F319" s="651">
        <v>230305</v>
      </c>
      <c r="G319" s="652">
        <v>44473</v>
      </c>
      <c r="H319" s="652" t="s">
        <v>535</v>
      </c>
      <c r="I319" s="652" t="s">
        <v>535</v>
      </c>
      <c r="J319" s="653">
        <v>16</v>
      </c>
      <c r="K319" s="654" t="s">
        <v>535</v>
      </c>
      <c r="L319" s="655" t="s">
        <v>535</v>
      </c>
      <c r="M319" s="656" t="s">
        <v>1794</v>
      </c>
      <c r="N319" s="657">
        <v>4937</v>
      </c>
      <c r="O319" s="658">
        <v>0</v>
      </c>
      <c r="P319" s="658">
        <v>0</v>
      </c>
      <c r="Q319" s="658">
        <v>0</v>
      </c>
      <c r="R319" s="658">
        <v>0</v>
      </c>
      <c r="S319" s="658">
        <v>0</v>
      </c>
      <c r="T319" s="659">
        <v>4937</v>
      </c>
      <c r="U319" s="658">
        <v>0</v>
      </c>
      <c r="V319" s="658">
        <v>0</v>
      </c>
      <c r="W319" s="658">
        <v>4937</v>
      </c>
      <c r="X319" s="658">
        <v>977.11458333333303</v>
      </c>
      <c r="Y319" s="660">
        <v>3959.885416666667</v>
      </c>
      <c r="Z319" s="657">
        <v>0</v>
      </c>
      <c r="AA319" s="658">
        <v>0</v>
      </c>
      <c r="AB319" s="658">
        <v>0</v>
      </c>
      <c r="AC319" s="658">
        <v>0</v>
      </c>
      <c r="AD319" s="658">
        <v>0</v>
      </c>
      <c r="AE319" s="658">
        <v>0</v>
      </c>
      <c r="AF319" s="658">
        <v>0</v>
      </c>
      <c r="AG319" s="658">
        <v>0</v>
      </c>
      <c r="AH319" s="658">
        <v>0</v>
      </c>
      <c r="AI319" s="658">
        <v>308.5625</v>
      </c>
      <c r="AJ319" s="658">
        <v>0</v>
      </c>
      <c r="AK319" s="661">
        <v>0</v>
      </c>
      <c r="AL319" s="661">
        <v>308.5625</v>
      </c>
      <c r="AM319" s="662">
        <v>-308.5625</v>
      </c>
      <c r="AN319" s="663">
        <v>4937</v>
      </c>
      <c r="AO319" s="658">
        <v>0</v>
      </c>
      <c r="AP319" s="658">
        <v>0</v>
      </c>
      <c r="AQ319" s="658">
        <v>0</v>
      </c>
      <c r="AR319" s="658">
        <v>0</v>
      </c>
      <c r="AS319" s="658">
        <v>0</v>
      </c>
      <c r="AT319" s="659">
        <v>4937</v>
      </c>
      <c r="AU319" s="658">
        <v>0</v>
      </c>
      <c r="AV319" s="658">
        <v>0</v>
      </c>
      <c r="AW319" s="658">
        <v>4937</v>
      </c>
      <c r="AX319" s="658">
        <v>1285.677083333333</v>
      </c>
      <c r="AY319" s="660">
        <v>3651.322916666667</v>
      </c>
      <c r="AZ319" s="644" t="s">
        <v>788</v>
      </c>
      <c r="BA319" s="664">
        <v>3651.322916666667</v>
      </c>
      <c r="BB319" s="665">
        <v>0</v>
      </c>
      <c r="BC319" s="665">
        <v>0</v>
      </c>
      <c r="BD319" s="665">
        <v>0</v>
      </c>
      <c r="BE319" s="665">
        <v>0</v>
      </c>
      <c r="BF319" s="665">
        <v>0</v>
      </c>
      <c r="BG319" s="665">
        <v>0</v>
      </c>
      <c r="BH319" s="665">
        <v>0</v>
      </c>
      <c r="BI319" s="665">
        <v>0</v>
      </c>
      <c r="BJ319" s="665">
        <v>0</v>
      </c>
      <c r="BK319" s="665">
        <v>0</v>
      </c>
      <c r="BL319" s="665">
        <v>0</v>
      </c>
      <c r="BM319" s="665">
        <v>0</v>
      </c>
      <c r="BN319" s="665">
        <v>0</v>
      </c>
      <c r="BO319" s="665">
        <v>0</v>
      </c>
      <c r="BP319" s="665">
        <v>0</v>
      </c>
      <c r="BQ319" s="665">
        <v>0</v>
      </c>
      <c r="BR319" s="665">
        <v>0</v>
      </c>
      <c r="BS319" s="666">
        <v>0</v>
      </c>
      <c r="BT319" s="667">
        <v>0</v>
      </c>
      <c r="BU319" s="649">
        <f t="shared" si="6"/>
        <v>0</v>
      </c>
    </row>
    <row r="320" spans="2:73" x14ac:dyDescent="0.2">
      <c r="B320" s="650">
        <v>310</v>
      </c>
      <c r="C320" s="630" t="s">
        <v>2027</v>
      </c>
      <c r="D320" s="630" t="s">
        <v>803</v>
      </c>
      <c r="E320" s="630" t="s">
        <v>1879</v>
      </c>
      <c r="F320" s="651">
        <v>230306</v>
      </c>
      <c r="G320" s="652">
        <v>44499</v>
      </c>
      <c r="H320" s="652" t="s">
        <v>535</v>
      </c>
      <c r="I320" s="652" t="s">
        <v>535</v>
      </c>
      <c r="J320" s="653">
        <v>7</v>
      </c>
      <c r="K320" s="654" t="s">
        <v>535</v>
      </c>
      <c r="L320" s="655" t="s">
        <v>535</v>
      </c>
      <c r="M320" s="656" t="s">
        <v>1960</v>
      </c>
      <c r="N320" s="657">
        <v>2600</v>
      </c>
      <c r="O320" s="658">
        <v>0</v>
      </c>
      <c r="P320" s="658">
        <v>0</v>
      </c>
      <c r="Q320" s="658">
        <v>0</v>
      </c>
      <c r="R320" s="658">
        <v>0</v>
      </c>
      <c r="S320" s="658">
        <v>0</v>
      </c>
      <c r="T320" s="659">
        <v>2600</v>
      </c>
      <c r="U320" s="658">
        <v>0</v>
      </c>
      <c r="V320" s="658">
        <v>0</v>
      </c>
      <c r="W320" s="658">
        <v>2600</v>
      </c>
      <c r="X320" s="658">
        <v>1176.1904761904761</v>
      </c>
      <c r="Y320" s="660">
        <v>1423.8095238095239</v>
      </c>
      <c r="Z320" s="657">
        <v>0</v>
      </c>
      <c r="AA320" s="658">
        <v>0</v>
      </c>
      <c r="AB320" s="658">
        <v>0</v>
      </c>
      <c r="AC320" s="658">
        <v>0</v>
      </c>
      <c r="AD320" s="658">
        <v>0</v>
      </c>
      <c r="AE320" s="658">
        <v>0</v>
      </c>
      <c r="AF320" s="658">
        <v>0</v>
      </c>
      <c r="AG320" s="658">
        <v>0</v>
      </c>
      <c r="AH320" s="658">
        <v>0</v>
      </c>
      <c r="AI320" s="658">
        <v>371.42857142857144</v>
      </c>
      <c r="AJ320" s="658">
        <v>0</v>
      </c>
      <c r="AK320" s="661">
        <v>0</v>
      </c>
      <c r="AL320" s="661">
        <v>371.42857142857156</v>
      </c>
      <c r="AM320" s="662">
        <v>-371.42857142857156</v>
      </c>
      <c r="AN320" s="663">
        <v>2600</v>
      </c>
      <c r="AO320" s="658">
        <v>0</v>
      </c>
      <c r="AP320" s="658">
        <v>0</v>
      </c>
      <c r="AQ320" s="658">
        <v>0</v>
      </c>
      <c r="AR320" s="658">
        <v>0</v>
      </c>
      <c r="AS320" s="658">
        <v>0</v>
      </c>
      <c r="AT320" s="659">
        <v>2600</v>
      </c>
      <c r="AU320" s="658">
        <v>0</v>
      </c>
      <c r="AV320" s="658">
        <v>0</v>
      </c>
      <c r="AW320" s="658">
        <v>2600</v>
      </c>
      <c r="AX320" s="658">
        <v>1547.6190476190477</v>
      </c>
      <c r="AY320" s="660">
        <v>1052.3809523809523</v>
      </c>
      <c r="AZ320" s="644" t="s">
        <v>803</v>
      </c>
      <c r="BA320" s="664">
        <v>0</v>
      </c>
      <c r="BB320" s="665">
        <v>0</v>
      </c>
      <c r="BC320" s="665">
        <v>0</v>
      </c>
      <c r="BD320" s="665">
        <v>0</v>
      </c>
      <c r="BE320" s="665">
        <v>0</v>
      </c>
      <c r="BF320" s="665">
        <v>0</v>
      </c>
      <c r="BG320" s="665">
        <v>0</v>
      </c>
      <c r="BH320" s="665">
        <v>0</v>
      </c>
      <c r="BI320" s="665">
        <v>0</v>
      </c>
      <c r="BJ320" s="665">
        <v>0</v>
      </c>
      <c r="BK320" s="665">
        <v>0</v>
      </c>
      <c r="BL320" s="665">
        <v>0</v>
      </c>
      <c r="BM320" s="665">
        <v>0</v>
      </c>
      <c r="BN320" s="665">
        <v>0</v>
      </c>
      <c r="BO320" s="665">
        <v>0</v>
      </c>
      <c r="BP320" s="665">
        <v>1052.3809523809523</v>
      </c>
      <c r="BQ320" s="665">
        <v>0</v>
      </c>
      <c r="BR320" s="665">
        <v>0</v>
      </c>
      <c r="BS320" s="666">
        <v>0</v>
      </c>
      <c r="BT320" s="667">
        <v>0</v>
      </c>
      <c r="BU320" s="649">
        <f t="shared" si="6"/>
        <v>0</v>
      </c>
    </row>
    <row r="321" spans="2:73" x14ac:dyDescent="0.2">
      <c r="B321" s="629">
        <v>311</v>
      </c>
      <c r="C321" s="630" t="s">
        <v>2028</v>
      </c>
      <c r="D321" s="630" t="s">
        <v>792</v>
      </c>
      <c r="E321" s="630" t="s">
        <v>1994</v>
      </c>
      <c r="F321" s="651">
        <v>230335</v>
      </c>
      <c r="G321" s="652">
        <v>44523</v>
      </c>
      <c r="H321" s="652" t="s">
        <v>535</v>
      </c>
      <c r="I321" s="652" t="s">
        <v>535</v>
      </c>
      <c r="J321" s="653">
        <v>30</v>
      </c>
      <c r="K321" s="654" t="s">
        <v>535</v>
      </c>
      <c r="L321" s="655" t="s">
        <v>535</v>
      </c>
      <c r="M321" s="656" t="s">
        <v>1694</v>
      </c>
      <c r="N321" s="657">
        <v>63625</v>
      </c>
      <c r="O321" s="658">
        <v>0</v>
      </c>
      <c r="P321" s="658">
        <v>0</v>
      </c>
      <c r="Q321" s="658">
        <v>0</v>
      </c>
      <c r="R321" s="658">
        <v>63625</v>
      </c>
      <c r="S321" s="658">
        <v>0</v>
      </c>
      <c r="T321" s="659">
        <v>0</v>
      </c>
      <c r="U321" s="658">
        <v>0</v>
      </c>
      <c r="V321" s="658">
        <v>0</v>
      </c>
      <c r="W321" s="658">
        <v>0</v>
      </c>
      <c r="X321" s="658">
        <v>0</v>
      </c>
      <c r="Y321" s="660">
        <v>0</v>
      </c>
      <c r="Z321" s="657">
        <v>0</v>
      </c>
      <c r="AA321" s="658">
        <v>0</v>
      </c>
      <c r="AB321" s="658">
        <v>0</v>
      </c>
      <c r="AC321" s="658">
        <v>0</v>
      </c>
      <c r="AD321" s="658">
        <v>0</v>
      </c>
      <c r="AE321" s="658">
        <v>0</v>
      </c>
      <c r="AF321" s="658">
        <v>0</v>
      </c>
      <c r="AG321" s="658">
        <v>0</v>
      </c>
      <c r="AH321" s="658">
        <v>0</v>
      </c>
      <c r="AI321" s="658">
        <v>0</v>
      </c>
      <c r="AJ321" s="658">
        <v>2120.833333333333</v>
      </c>
      <c r="AK321" s="661">
        <v>0</v>
      </c>
      <c r="AL321" s="661">
        <v>0</v>
      </c>
      <c r="AM321" s="662">
        <v>0</v>
      </c>
      <c r="AN321" s="663">
        <v>63625</v>
      </c>
      <c r="AO321" s="658">
        <v>0</v>
      </c>
      <c r="AP321" s="658">
        <v>0</v>
      </c>
      <c r="AQ321" s="658">
        <v>0</v>
      </c>
      <c r="AR321" s="658">
        <v>63625</v>
      </c>
      <c r="AS321" s="658">
        <v>0</v>
      </c>
      <c r="AT321" s="659">
        <v>0</v>
      </c>
      <c r="AU321" s="658">
        <v>0</v>
      </c>
      <c r="AV321" s="658">
        <v>0</v>
      </c>
      <c r="AW321" s="658">
        <v>0</v>
      </c>
      <c r="AX321" s="658">
        <v>0</v>
      </c>
      <c r="AY321" s="660">
        <v>0</v>
      </c>
      <c r="AZ321" s="644" t="s">
        <v>792</v>
      </c>
      <c r="BA321" s="664">
        <v>0</v>
      </c>
      <c r="BB321" s="665">
        <v>0</v>
      </c>
      <c r="BC321" s="665">
        <v>0</v>
      </c>
      <c r="BD321" s="665">
        <v>0</v>
      </c>
      <c r="BE321" s="665">
        <v>0</v>
      </c>
      <c r="BF321" s="665">
        <v>0</v>
      </c>
      <c r="BG321" s="665">
        <v>0</v>
      </c>
      <c r="BH321" s="665">
        <v>0</v>
      </c>
      <c r="BI321" s="665">
        <v>0</v>
      </c>
      <c r="BJ321" s="665">
        <v>0</v>
      </c>
      <c r="BK321" s="665">
        <v>0</v>
      </c>
      <c r="BL321" s="665">
        <v>0</v>
      </c>
      <c r="BM321" s="665">
        <v>0</v>
      </c>
      <c r="BN321" s="665">
        <v>0</v>
      </c>
      <c r="BO321" s="665">
        <v>0</v>
      </c>
      <c r="BP321" s="665">
        <v>0</v>
      </c>
      <c r="BQ321" s="665">
        <v>0</v>
      </c>
      <c r="BR321" s="665">
        <v>0</v>
      </c>
      <c r="BS321" s="666">
        <v>0</v>
      </c>
      <c r="BT321" s="667">
        <v>0</v>
      </c>
      <c r="BU321" s="649">
        <f t="shared" si="6"/>
        <v>0</v>
      </c>
    </row>
    <row r="322" spans="2:73" x14ac:dyDescent="0.2">
      <c r="B322" s="650">
        <v>312</v>
      </c>
      <c r="C322" s="630" t="s">
        <v>2029</v>
      </c>
      <c r="D322" s="630" t="s">
        <v>803</v>
      </c>
      <c r="E322" s="630" t="s">
        <v>1632</v>
      </c>
      <c r="F322" s="651">
        <v>112566</v>
      </c>
      <c r="G322" s="652">
        <v>44288</v>
      </c>
      <c r="H322" s="652" t="s">
        <v>535</v>
      </c>
      <c r="I322" s="652" t="s">
        <v>535</v>
      </c>
      <c r="J322" s="653">
        <v>50</v>
      </c>
      <c r="K322" s="654" t="s">
        <v>535</v>
      </c>
      <c r="L322" s="655" t="s">
        <v>535</v>
      </c>
      <c r="M322" s="656" t="s">
        <v>1969</v>
      </c>
      <c r="N322" s="657">
        <v>3600</v>
      </c>
      <c r="O322" s="658">
        <v>0</v>
      </c>
      <c r="P322" s="658">
        <v>0</v>
      </c>
      <c r="Q322" s="658">
        <v>0</v>
      </c>
      <c r="R322" s="658">
        <v>2533.84</v>
      </c>
      <c r="S322" s="658">
        <v>0</v>
      </c>
      <c r="T322" s="659">
        <v>1066.1599999999999</v>
      </c>
      <c r="U322" s="658">
        <v>0</v>
      </c>
      <c r="V322" s="658">
        <v>0</v>
      </c>
      <c r="W322" s="658">
        <v>1066.1599999999999</v>
      </c>
      <c r="X322" s="658">
        <v>78.185066666666657</v>
      </c>
      <c r="Y322" s="660">
        <v>987.97493333333318</v>
      </c>
      <c r="Z322" s="657">
        <v>0</v>
      </c>
      <c r="AA322" s="658">
        <v>0</v>
      </c>
      <c r="AB322" s="658">
        <v>0</v>
      </c>
      <c r="AC322" s="658">
        <v>0</v>
      </c>
      <c r="AD322" s="658">
        <v>0</v>
      </c>
      <c r="AE322" s="658">
        <v>0</v>
      </c>
      <c r="AF322" s="658">
        <v>0</v>
      </c>
      <c r="AG322" s="658">
        <v>0</v>
      </c>
      <c r="AH322" s="658">
        <v>0</v>
      </c>
      <c r="AI322" s="658">
        <v>21.323199999999996</v>
      </c>
      <c r="AJ322" s="658">
        <v>50.6768</v>
      </c>
      <c r="AK322" s="661">
        <v>0</v>
      </c>
      <c r="AL322" s="661">
        <v>21.3232</v>
      </c>
      <c r="AM322" s="662">
        <v>-21.323200000000043</v>
      </c>
      <c r="AN322" s="663">
        <v>3600</v>
      </c>
      <c r="AO322" s="658">
        <v>0</v>
      </c>
      <c r="AP322" s="658">
        <v>0</v>
      </c>
      <c r="AQ322" s="658">
        <v>0</v>
      </c>
      <c r="AR322" s="658">
        <v>2533.84</v>
      </c>
      <c r="AS322" s="658">
        <v>0</v>
      </c>
      <c r="AT322" s="659">
        <v>1066.1599999999999</v>
      </c>
      <c r="AU322" s="658">
        <v>0</v>
      </c>
      <c r="AV322" s="658">
        <v>0</v>
      </c>
      <c r="AW322" s="658">
        <v>1066.1599999999999</v>
      </c>
      <c r="AX322" s="658">
        <v>99.508266666666657</v>
      </c>
      <c r="AY322" s="660">
        <v>966.65173333333314</v>
      </c>
      <c r="AZ322" s="644" t="s">
        <v>803</v>
      </c>
      <c r="BA322" s="664">
        <v>0</v>
      </c>
      <c r="BB322" s="665">
        <v>0</v>
      </c>
      <c r="BC322" s="665">
        <v>0</v>
      </c>
      <c r="BD322" s="665">
        <v>0</v>
      </c>
      <c r="BE322" s="665">
        <v>0</v>
      </c>
      <c r="BF322" s="665">
        <v>0</v>
      </c>
      <c r="BG322" s="665">
        <v>0</v>
      </c>
      <c r="BH322" s="665">
        <v>0</v>
      </c>
      <c r="BI322" s="665">
        <v>0</v>
      </c>
      <c r="BJ322" s="665">
        <v>0</v>
      </c>
      <c r="BK322" s="665">
        <v>0</v>
      </c>
      <c r="BL322" s="665">
        <v>0</v>
      </c>
      <c r="BM322" s="665">
        <v>0</v>
      </c>
      <c r="BN322" s="665">
        <v>0</v>
      </c>
      <c r="BO322" s="665">
        <v>0</v>
      </c>
      <c r="BP322" s="665">
        <v>966.65173333333314</v>
      </c>
      <c r="BQ322" s="665">
        <v>0</v>
      </c>
      <c r="BR322" s="665">
        <v>0</v>
      </c>
      <c r="BS322" s="666">
        <v>0</v>
      </c>
      <c r="BT322" s="667">
        <v>0</v>
      </c>
      <c r="BU322" s="649">
        <f t="shared" si="6"/>
        <v>0</v>
      </c>
    </row>
    <row r="323" spans="2:73" x14ac:dyDescent="0.2">
      <c r="B323" s="629">
        <v>313</v>
      </c>
      <c r="C323" s="630" t="s">
        <v>2030</v>
      </c>
      <c r="D323" s="630" t="s">
        <v>803</v>
      </c>
      <c r="E323" s="630" t="s">
        <v>1632</v>
      </c>
      <c r="F323" s="651">
        <v>112567</v>
      </c>
      <c r="G323" s="652">
        <v>44288</v>
      </c>
      <c r="H323" s="652" t="s">
        <v>535</v>
      </c>
      <c r="I323" s="652" t="s">
        <v>535</v>
      </c>
      <c r="J323" s="653">
        <v>50</v>
      </c>
      <c r="K323" s="654" t="s">
        <v>535</v>
      </c>
      <c r="L323" s="655" t="s">
        <v>535</v>
      </c>
      <c r="M323" s="656" t="s">
        <v>1969</v>
      </c>
      <c r="N323" s="657">
        <v>3600</v>
      </c>
      <c r="O323" s="658">
        <v>0</v>
      </c>
      <c r="P323" s="658">
        <v>0</v>
      </c>
      <c r="Q323" s="658">
        <v>0</v>
      </c>
      <c r="R323" s="658">
        <v>-3328.7</v>
      </c>
      <c r="S323" s="658">
        <v>0</v>
      </c>
      <c r="T323" s="659">
        <v>6928.7</v>
      </c>
      <c r="U323" s="658">
        <v>0</v>
      </c>
      <c r="V323" s="658">
        <v>0</v>
      </c>
      <c r="W323" s="658">
        <v>6928.7</v>
      </c>
      <c r="X323" s="658">
        <v>508.10466666666662</v>
      </c>
      <c r="Y323" s="660">
        <v>6420.5953333333327</v>
      </c>
      <c r="Z323" s="657">
        <v>0</v>
      </c>
      <c r="AA323" s="658">
        <v>0</v>
      </c>
      <c r="AB323" s="658">
        <v>0</v>
      </c>
      <c r="AC323" s="658">
        <v>0</v>
      </c>
      <c r="AD323" s="658">
        <v>0</v>
      </c>
      <c r="AE323" s="658">
        <v>0</v>
      </c>
      <c r="AF323" s="658">
        <v>0</v>
      </c>
      <c r="AG323" s="658">
        <v>0</v>
      </c>
      <c r="AH323" s="658">
        <v>0</v>
      </c>
      <c r="AI323" s="658">
        <v>138.57399999999998</v>
      </c>
      <c r="AJ323" s="658">
        <v>-66.573999999999984</v>
      </c>
      <c r="AK323" s="661">
        <v>0</v>
      </c>
      <c r="AL323" s="661">
        <v>138.57400000000007</v>
      </c>
      <c r="AM323" s="662">
        <v>-138.57399999999961</v>
      </c>
      <c r="AN323" s="663">
        <v>3600</v>
      </c>
      <c r="AO323" s="658">
        <v>0</v>
      </c>
      <c r="AP323" s="658">
        <v>0</v>
      </c>
      <c r="AQ323" s="658">
        <v>0</v>
      </c>
      <c r="AR323" s="658">
        <v>-3328.7</v>
      </c>
      <c r="AS323" s="658">
        <v>0</v>
      </c>
      <c r="AT323" s="659">
        <v>6928.7</v>
      </c>
      <c r="AU323" s="658">
        <v>0</v>
      </c>
      <c r="AV323" s="658">
        <v>0</v>
      </c>
      <c r="AW323" s="658">
        <v>6928.7</v>
      </c>
      <c r="AX323" s="658">
        <v>646.67866666666669</v>
      </c>
      <c r="AY323" s="660">
        <v>6282.0213333333331</v>
      </c>
      <c r="AZ323" s="644" t="s">
        <v>803</v>
      </c>
      <c r="BA323" s="664">
        <v>0</v>
      </c>
      <c r="BB323" s="665">
        <v>0</v>
      </c>
      <c r="BC323" s="665">
        <v>0</v>
      </c>
      <c r="BD323" s="665">
        <v>0</v>
      </c>
      <c r="BE323" s="665">
        <v>0</v>
      </c>
      <c r="BF323" s="665">
        <v>0</v>
      </c>
      <c r="BG323" s="665">
        <v>0</v>
      </c>
      <c r="BH323" s="665">
        <v>0</v>
      </c>
      <c r="BI323" s="665">
        <v>0</v>
      </c>
      <c r="BJ323" s="665">
        <v>0</v>
      </c>
      <c r="BK323" s="665">
        <v>0</v>
      </c>
      <c r="BL323" s="665">
        <v>0</v>
      </c>
      <c r="BM323" s="665">
        <v>0</v>
      </c>
      <c r="BN323" s="665">
        <v>0</v>
      </c>
      <c r="BO323" s="665">
        <v>0</v>
      </c>
      <c r="BP323" s="665">
        <v>6282.0213333333331</v>
      </c>
      <c r="BQ323" s="665">
        <v>0</v>
      </c>
      <c r="BR323" s="665">
        <v>0</v>
      </c>
      <c r="BS323" s="666">
        <v>0</v>
      </c>
      <c r="BT323" s="667">
        <v>0</v>
      </c>
      <c r="BU323" s="649">
        <f t="shared" si="6"/>
        <v>0</v>
      </c>
    </row>
    <row r="324" spans="2:73" x14ac:dyDescent="0.2">
      <c r="B324" s="650">
        <v>314</v>
      </c>
      <c r="C324" s="630" t="s">
        <v>2031</v>
      </c>
      <c r="D324" s="630" t="s">
        <v>803</v>
      </c>
      <c r="E324" s="630" t="s">
        <v>1632</v>
      </c>
      <c r="F324" s="651">
        <v>112568</v>
      </c>
      <c r="G324" s="652">
        <v>44288</v>
      </c>
      <c r="H324" s="652" t="s">
        <v>535</v>
      </c>
      <c r="I324" s="652" t="s">
        <v>535</v>
      </c>
      <c r="J324" s="653">
        <v>35</v>
      </c>
      <c r="K324" s="654" t="s">
        <v>535</v>
      </c>
      <c r="L324" s="655" t="s">
        <v>535</v>
      </c>
      <c r="M324" s="656" t="s">
        <v>1969</v>
      </c>
      <c r="N324" s="657">
        <v>3800</v>
      </c>
      <c r="O324" s="658">
        <v>0</v>
      </c>
      <c r="P324" s="658">
        <v>0</v>
      </c>
      <c r="Q324" s="658">
        <v>0</v>
      </c>
      <c r="R324" s="658">
        <v>3695.63</v>
      </c>
      <c r="S324" s="658">
        <v>0</v>
      </c>
      <c r="T324" s="659">
        <v>104.36999999999989</v>
      </c>
      <c r="U324" s="658">
        <v>0</v>
      </c>
      <c r="V324" s="658">
        <v>0</v>
      </c>
      <c r="W324" s="658">
        <v>104.36999999999989</v>
      </c>
      <c r="X324" s="658">
        <v>10.933999999999976</v>
      </c>
      <c r="Y324" s="660">
        <v>93.435999999999922</v>
      </c>
      <c r="Z324" s="657">
        <v>0</v>
      </c>
      <c r="AA324" s="658">
        <v>0</v>
      </c>
      <c r="AB324" s="658">
        <v>0</v>
      </c>
      <c r="AC324" s="658">
        <v>0</v>
      </c>
      <c r="AD324" s="658">
        <v>0</v>
      </c>
      <c r="AE324" s="658">
        <v>0</v>
      </c>
      <c r="AF324" s="658">
        <v>0</v>
      </c>
      <c r="AG324" s="658">
        <v>0</v>
      </c>
      <c r="AH324" s="658">
        <v>0</v>
      </c>
      <c r="AI324" s="658">
        <v>2.9819999999999975</v>
      </c>
      <c r="AJ324" s="658">
        <v>105.58942857142858</v>
      </c>
      <c r="AK324" s="661">
        <v>0</v>
      </c>
      <c r="AL324" s="661">
        <v>2.981999999999994</v>
      </c>
      <c r="AM324" s="662">
        <v>-2.9819999999999993</v>
      </c>
      <c r="AN324" s="663">
        <v>3800</v>
      </c>
      <c r="AO324" s="658">
        <v>0</v>
      </c>
      <c r="AP324" s="658">
        <v>0</v>
      </c>
      <c r="AQ324" s="658">
        <v>0</v>
      </c>
      <c r="AR324" s="658">
        <v>3695.63</v>
      </c>
      <c r="AS324" s="658">
        <v>0</v>
      </c>
      <c r="AT324" s="659">
        <v>104.36999999999989</v>
      </c>
      <c r="AU324" s="658">
        <v>0</v>
      </c>
      <c r="AV324" s="658">
        <v>0</v>
      </c>
      <c r="AW324" s="658">
        <v>104.36999999999989</v>
      </c>
      <c r="AX324" s="658">
        <v>13.91599999999997</v>
      </c>
      <c r="AY324" s="660">
        <v>90.453999999999922</v>
      </c>
      <c r="AZ324" s="644" t="s">
        <v>803</v>
      </c>
      <c r="BA324" s="664">
        <v>0</v>
      </c>
      <c r="BB324" s="665">
        <v>0</v>
      </c>
      <c r="BC324" s="665">
        <v>0</v>
      </c>
      <c r="BD324" s="665">
        <v>0</v>
      </c>
      <c r="BE324" s="665">
        <v>0</v>
      </c>
      <c r="BF324" s="665">
        <v>0</v>
      </c>
      <c r="BG324" s="665">
        <v>0</v>
      </c>
      <c r="BH324" s="665">
        <v>0</v>
      </c>
      <c r="BI324" s="665">
        <v>0</v>
      </c>
      <c r="BJ324" s="665">
        <v>0</v>
      </c>
      <c r="BK324" s="665">
        <v>0</v>
      </c>
      <c r="BL324" s="665">
        <v>0</v>
      </c>
      <c r="BM324" s="665">
        <v>0</v>
      </c>
      <c r="BN324" s="665">
        <v>0</v>
      </c>
      <c r="BO324" s="665">
        <v>0</v>
      </c>
      <c r="BP324" s="665">
        <v>90.453999999999922</v>
      </c>
      <c r="BQ324" s="665">
        <v>0</v>
      </c>
      <c r="BR324" s="665">
        <v>0</v>
      </c>
      <c r="BS324" s="666">
        <v>0</v>
      </c>
      <c r="BT324" s="667">
        <v>0</v>
      </c>
      <c r="BU324" s="649">
        <f t="shared" si="6"/>
        <v>0</v>
      </c>
    </row>
    <row r="325" spans="2:73" x14ac:dyDescent="0.2">
      <c r="B325" s="629">
        <v>315</v>
      </c>
      <c r="C325" s="630" t="s">
        <v>2032</v>
      </c>
      <c r="D325" s="630" t="s">
        <v>803</v>
      </c>
      <c r="E325" s="630" t="s">
        <v>1632</v>
      </c>
      <c r="F325" s="651">
        <v>112569</v>
      </c>
      <c r="G325" s="652">
        <v>44288</v>
      </c>
      <c r="H325" s="652" t="s">
        <v>535</v>
      </c>
      <c r="I325" s="652" t="s">
        <v>535</v>
      </c>
      <c r="J325" s="653">
        <v>50</v>
      </c>
      <c r="K325" s="654" t="s">
        <v>535</v>
      </c>
      <c r="L325" s="655" t="s">
        <v>535</v>
      </c>
      <c r="M325" s="656" t="s">
        <v>1969</v>
      </c>
      <c r="N325" s="657">
        <v>5400</v>
      </c>
      <c r="O325" s="658">
        <v>0</v>
      </c>
      <c r="P325" s="658">
        <v>0</v>
      </c>
      <c r="Q325" s="658">
        <v>0</v>
      </c>
      <c r="R325" s="658">
        <v>492.31999999999971</v>
      </c>
      <c r="S325" s="658">
        <v>0</v>
      </c>
      <c r="T325" s="659">
        <v>4907.68</v>
      </c>
      <c r="U325" s="658">
        <v>0</v>
      </c>
      <c r="V325" s="658">
        <v>0</v>
      </c>
      <c r="W325" s="658">
        <v>4907.68</v>
      </c>
      <c r="X325" s="658">
        <v>359.89653333333337</v>
      </c>
      <c r="Y325" s="660">
        <v>4547.7834666666668</v>
      </c>
      <c r="Z325" s="657">
        <v>0</v>
      </c>
      <c r="AA325" s="658">
        <v>0</v>
      </c>
      <c r="AB325" s="658">
        <v>0</v>
      </c>
      <c r="AC325" s="658">
        <v>0</v>
      </c>
      <c r="AD325" s="658">
        <v>0</v>
      </c>
      <c r="AE325" s="658">
        <v>0</v>
      </c>
      <c r="AF325" s="658">
        <v>0</v>
      </c>
      <c r="AG325" s="658">
        <v>0</v>
      </c>
      <c r="AH325" s="658">
        <v>0</v>
      </c>
      <c r="AI325" s="658">
        <v>98.153599999999997</v>
      </c>
      <c r="AJ325" s="658">
        <v>9.8464000000000027</v>
      </c>
      <c r="AK325" s="661">
        <v>0</v>
      </c>
      <c r="AL325" s="661">
        <v>98.153599999999983</v>
      </c>
      <c r="AM325" s="662">
        <v>-98.153599999999642</v>
      </c>
      <c r="AN325" s="663">
        <v>5400</v>
      </c>
      <c r="AO325" s="658">
        <v>0</v>
      </c>
      <c r="AP325" s="658">
        <v>0</v>
      </c>
      <c r="AQ325" s="658">
        <v>0</v>
      </c>
      <c r="AR325" s="658">
        <v>492.31999999999971</v>
      </c>
      <c r="AS325" s="658">
        <v>0</v>
      </c>
      <c r="AT325" s="659">
        <v>4907.68</v>
      </c>
      <c r="AU325" s="658">
        <v>0</v>
      </c>
      <c r="AV325" s="658">
        <v>0</v>
      </c>
      <c r="AW325" s="658">
        <v>4907.68</v>
      </c>
      <c r="AX325" s="658">
        <v>458.05013333333335</v>
      </c>
      <c r="AY325" s="660">
        <v>4449.6298666666671</v>
      </c>
      <c r="AZ325" s="644" t="s">
        <v>803</v>
      </c>
      <c r="BA325" s="664">
        <v>0</v>
      </c>
      <c r="BB325" s="665">
        <v>0</v>
      </c>
      <c r="BC325" s="665">
        <v>0</v>
      </c>
      <c r="BD325" s="665">
        <v>0</v>
      </c>
      <c r="BE325" s="665">
        <v>0</v>
      </c>
      <c r="BF325" s="665">
        <v>0</v>
      </c>
      <c r="BG325" s="665">
        <v>0</v>
      </c>
      <c r="BH325" s="665">
        <v>0</v>
      </c>
      <c r="BI325" s="665">
        <v>0</v>
      </c>
      <c r="BJ325" s="665">
        <v>0</v>
      </c>
      <c r="BK325" s="665">
        <v>0</v>
      </c>
      <c r="BL325" s="665">
        <v>0</v>
      </c>
      <c r="BM325" s="665">
        <v>0</v>
      </c>
      <c r="BN325" s="665">
        <v>0</v>
      </c>
      <c r="BO325" s="665">
        <v>0</v>
      </c>
      <c r="BP325" s="665">
        <v>4449.6298666666671</v>
      </c>
      <c r="BQ325" s="665">
        <v>0</v>
      </c>
      <c r="BR325" s="665">
        <v>0</v>
      </c>
      <c r="BS325" s="666">
        <v>0</v>
      </c>
      <c r="BT325" s="667">
        <v>0</v>
      </c>
      <c r="BU325" s="649">
        <f t="shared" si="6"/>
        <v>0</v>
      </c>
    </row>
    <row r="326" spans="2:73" x14ac:dyDescent="0.2">
      <c r="B326" s="650">
        <v>316</v>
      </c>
      <c r="C326" s="630" t="s">
        <v>2033</v>
      </c>
      <c r="D326" s="630" t="s">
        <v>803</v>
      </c>
      <c r="E326" s="630" t="s">
        <v>1632</v>
      </c>
      <c r="F326" s="651">
        <v>112571</v>
      </c>
      <c r="G326" s="652">
        <v>44288</v>
      </c>
      <c r="H326" s="652" t="s">
        <v>535</v>
      </c>
      <c r="I326" s="652" t="s">
        <v>535</v>
      </c>
      <c r="J326" s="653">
        <v>35</v>
      </c>
      <c r="K326" s="654" t="s">
        <v>535</v>
      </c>
      <c r="L326" s="655" t="s">
        <v>535</v>
      </c>
      <c r="M326" s="656" t="s">
        <v>1969</v>
      </c>
      <c r="N326" s="657">
        <v>5400</v>
      </c>
      <c r="O326" s="658">
        <v>0</v>
      </c>
      <c r="P326" s="658">
        <v>0</v>
      </c>
      <c r="Q326" s="658">
        <v>0</v>
      </c>
      <c r="R326" s="658">
        <v>5217.4799999999996</v>
      </c>
      <c r="S326" s="658">
        <v>0</v>
      </c>
      <c r="T326" s="659">
        <v>182.52000000000044</v>
      </c>
      <c r="U326" s="658">
        <v>0</v>
      </c>
      <c r="V326" s="658">
        <v>0</v>
      </c>
      <c r="W326" s="658">
        <v>182.52000000000044</v>
      </c>
      <c r="X326" s="658">
        <v>19.121142857142949</v>
      </c>
      <c r="Y326" s="660">
        <v>163.39885714285748</v>
      </c>
      <c r="Z326" s="657">
        <v>0</v>
      </c>
      <c r="AA326" s="658">
        <v>0</v>
      </c>
      <c r="AB326" s="658">
        <v>0</v>
      </c>
      <c r="AC326" s="658">
        <v>0</v>
      </c>
      <c r="AD326" s="658">
        <v>0</v>
      </c>
      <c r="AE326" s="658">
        <v>0</v>
      </c>
      <c r="AF326" s="658">
        <v>0</v>
      </c>
      <c r="AG326" s="658">
        <v>0</v>
      </c>
      <c r="AH326" s="658">
        <v>0</v>
      </c>
      <c r="AI326" s="658">
        <v>5.214857142857154</v>
      </c>
      <c r="AJ326" s="658">
        <v>149.07085714285711</v>
      </c>
      <c r="AK326" s="661">
        <v>0</v>
      </c>
      <c r="AL326" s="661">
        <v>5.2148571428571699</v>
      </c>
      <c r="AM326" s="662">
        <v>-5.2148571428571699</v>
      </c>
      <c r="AN326" s="663">
        <v>5400</v>
      </c>
      <c r="AO326" s="658">
        <v>0</v>
      </c>
      <c r="AP326" s="658">
        <v>0</v>
      </c>
      <c r="AQ326" s="658">
        <v>0</v>
      </c>
      <c r="AR326" s="658">
        <v>5217.4799999999996</v>
      </c>
      <c r="AS326" s="658">
        <v>0</v>
      </c>
      <c r="AT326" s="659">
        <v>182.52000000000044</v>
      </c>
      <c r="AU326" s="658">
        <v>0</v>
      </c>
      <c r="AV326" s="658">
        <v>0</v>
      </c>
      <c r="AW326" s="658">
        <v>182.52000000000044</v>
      </c>
      <c r="AX326" s="658">
        <v>24.336000000000119</v>
      </c>
      <c r="AY326" s="660">
        <v>158.18400000000031</v>
      </c>
      <c r="AZ326" s="644" t="s">
        <v>803</v>
      </c>
      <c r="BA326" s="664">
        <v>0</v>
      </c>
      <c r="BB326" s="665">
        <v>0</v>
      </c>
      <c r="BC326" s="665">
        <v>0</v>
      </c>
      <c r="BD326" s="665">
        <v>0</v>
      </c>
      <c r="BE326" s="665">
        <v>0</v>
      </c>
      <c r="BF326" s="665">
        <v>0</v>
      </c>
      <c r="BG326" s="665">
        <v>0</v>
      </c>
      <c r="BH326" s="665">
        <v>0</v>
      </c>
      <c r="BI326" s="665">
        <v>0</v>
      </c>
      <c r="BJ326" s="665">
        <v>0</v>
      </c>
      <c r="BK326" s="665">
        <v>0</v>
      </c>
      <c r="BL326" s="665">
        <v>0</v>
      </c>
      <c r="BM326" s="665">
        <v>0</v>
      </c>
      <c r="BN326" s="665">
        <v>0</v>
      </c>
      <c r="BO326" s="665">
        <v>0</v>
      </c>
      <c r="BP326" s="665">
        <v>158.18400000000031</v>
      </c>
      <c r="BQ326" s="665">
        <v>0</v>
      </c>
      <c r="BR326" s="665">
        <v>0</v>
      </c>
      <c r="BS326" s="666">
        <v>0</v>
      </c>
      <c r="BT326" s="667">
        <v>0</v>
      </c>
      <c r="BU326" s="649">
        <f t="shared" si="6"/>
        <v>0</v>
      </c>
    </row>
    <row r="327" spans="2:73" x14ac:dyDescent="0.2">
      <c r="B327" s="629">
        <v>317</v>
      </c>
      <c r="C327" s="630" t="s">
        <v>2034</v>
      </c>
      <c r="D327" s="630" t="s">
        <v>803</v>
      </c>
      <c r="E327" s="630" t="s">
        <v>1554</v>
      </c>
      <c r="F327" s="651">
        <v>112594</v>
      </c>
      <c r="G327" s="652">
        <v>44288</v>
      </c>
      <c r="H327" s="652" t="s">
        <v>535</v>
      </c>
      <c r="I327" s="652" t="s">
        <v>535</v>
      </c>
      <c r="J327" s="653">
        <v>50</v>
      </c>
      <c r="K327" s="654" t="s">
        <v>535</v>
      </c>
      <c r="L327" s="655" t="s">
        <v>535</v>
      </c>
      <c r="M327" s="656" t="s">
        <v>1969</v>
      </c>
      <c r="N327" s="657">
        <v>27300</v>
      </c>
      <c r="O327" s="658">
        <v>0</v>
      </c>
      <c r="P327" s="658">
        <v>0</v>
      </c>
      <c r="Q327" s="658">
        <v>0</v>
      </c>
      <c r="R327" s="658">
        <v>23421.19</v>
      </c>
      <c r="S327" s="658">
        <v>0</v>
      </c>
      <c r="T327" s="659">
        <v>3878.8100000000013</v>
      </c>
      <c r="U327" s="658">
        <v>0</v>
      </c>
      <c r="V327" s="658">
        <v>0</v>
      </c>
      <c r="W327" s="658">
        <v>3878.8100000000013</v>
      </c>
      <c r="X327" s="658">
        <v>284.44606666666675</v>
      </c>
      <c r="Y327" s="660">
        <v>3594.3639333333344</v>
      </c>
      <c r="Z327" s="657">
        <v>0</v>
      </c>
      <c r="AA327" s="658">
        <v>0</v>
      </c>
      <c r="AB327" s="658">
        <v>0</v>
      </c>
      <c r="AC327" s="658">
        <v>0</v>
      </c>
      <c r="AD327" s="658">
        <v>0</v>
      </c>
      <c r="AE327" s="658">
        <v>0</v>
      </c>
      <c r="AF327" s="658">
        <v>0</v>
      </c>
      <c r="AG327" s="658">
        <v>0</v>
      </c>
      <c r="AH327" s="658">
        <v>0</v>
      </c>
      <c r="AI327" s="658">
        <v>77.576200000000014</v>
      </c>
      <c r="AJ327" s="658">
        <v>468.42379999999997</v>
      </c>
      <c r="AK327" s="661">
        <v>0</v>
      </c>
      <c r="AL327" s="661">
        <v>77.576200000000028</v>
      </c>
      <c r="AM327" s="662">
        <v>-77.576199999999972</v>
      </c>
      <c r="AN327" s="663">
        <v>27300</v>
      </c>
      <c r="AO327" s="658">
        <v>0</v>
      </c>
      <c r="AP327" s="658">
        <v>0</v>
      </c>
      <c r="AQ327" s="658">
        <v>0</v>
      </c>
      <c r="AR327" s="658">
        <v>23421.19</v>
      </c>
      <c r="AS327" s="658">
        <v>0</v>
      </c>
      <c r="AT327" s="659">
        <v>3878.8100000000013</v>
      </c>
      <c r="AU327" s="658">
        <v>0</v>
      </c>
      <c r="AV327" s="658">
        <v>0</v>
      </c>
      <c r="AW327" s="658">
        <v>3878.8100000000013</v>
      </c>
      <c r="AX327" s="658">
        <v>362.02226666666678</v>
      </c>
      <c r="AY327" s="660">
        <v>3516.7877333333345</v>
      </c>
      <c r="AZ327" s="644" t="s">
        <v>803</v>
      </c>
      <c r="BA327" s="664">
        <v>0</v>
      </c>
      <c r="BB327" s="665">
        <v>0</v>
      </c>
      <c r="BC327" s="665">
        <v>0</v>
      </c>
      <c r="BD327" s="665">
        <v>0</v>
      </c>
      <c r="BE327" s="665">
        <v>0</v>
      </c>
      <c r="BF327" s="665">
        <v>0</v>
      </c>
      <c r="BG327" s="665">
        <v>0</v>
      </c>
      <c r="BH327" s="665">
        <v>0</v>
      </c>
      <c r="BI327" s="665">
        <v>0</v>
      </c>
      <c r="BJ327" s="665">
        <v>0</v>
      </c>
      <c r="BK327" s="665">
        <v>0</v>
      </c>
      <c r="BL327" s="665">
        <v>0</v>
      </c>
      <c r="BM327" s="665">
        <v>0</v>
      </c>
      <c r="BN327" s="665">
        <v>0</v>
      </c>
      <c r="BO327" s="665">
        <v>0</v>
      </c>
      <c r="BP327" s="665">
        <v>3516.7877333333345</v>
      </c>
      <c r="BQ327" s="665">
        <v>0</v>
      </c>
      <c r="BR327" s="665">
        <v>0</v>
      </c>
      <c r="BS327" s="666">
        <v>0</v>
      </c>
      <c r="BT327" s="667">
        <v>0</v>
      </c>
      <c r="BU327" s="649">
        <f t="shared" si="6"/>
        <v>0</v>
      </c>
    </row>
    <row r="328" spans="2:73" x14ac:dyDescent="0.2">
      <c r="B328" s="650">
        <v>318</v>
      </c>
      <c r="C328" s="630" t="s">
        <v>2035</v>
      </c>
      <c r="D328" s="630" t="s">
        <v>803</v>
      </c>
      <c r="E328" s="630" t="s">
        <v>1554</v>
      </c>
      <c r="F328" s="651">
        <v>112595</v>
      </c>
      <c r="G328" s="652">
        <v>44288</v>
      </c>
      <c r="H328" s="652" t="s">
        <v>535</v>
      </c>
      <c r="I328" s="652" t="s">
        <v>535</v>
      </c>
      <c r="J328" s="653">
        <v>50</v>
      </c>
      <c r="K328" s="654" t="s">
        <v>535</v>
      </c>
      <c r="L328" s="655" t="s">
        <v>535</v>
      </c>
      <c r="M328" s="656" t="s">
        <v>1969</v>
      </c>
      <c r="N328" s="657">
        <v>27300</v>
      </c>
      <c r="O328" s="658">
        <v>0</v>
      </c>
      <c r="P328" s="658">
        <v>0</v>
      </c>
      <c r="Q328" s="658">
        <v>0</v>
      </c>
      <c r="R328" s="658">
        <v>3283.9300000000003</v>
      </c>
      <c r="S328" s="658">
        <v>0</v>
      </c>
      <c r="T328" s="659">
        <v>24016.07</v>
      </c>
      <c r="U328" s="658">
        <v>0</v>
      </c>
      <c r="V328" s="658">
        <v>0</v>
      </c>
      <c r="W328" s="658">
        <v>24016.07</v>
      </c>
      <c r="X328" s="658">
        <v>1761.1784666666667</v>
      </c>
      <c r="Y328" s="660">
        <v>22254.891533333332</v>
      </c>
      <c r="Z328" s="657">
        <v>0</v>
      </c>
      <c r="AA328" s="658">
        <v>0</v>
      </c>
      <c r="AB328" s="658">
        <v>0</v>
      </c>
      <c r="AC328" s="658">
        <v>0</v>
      </c>
      <c r="AD328" s="658">
        <v>0</v>
      </c>
      <c r="AE328" s="658">
        <v>0</v>
      </c>
      <c r="AF328" s="658">
        <v>0</v>
      </c>
      <c r="AG328" s="658">
        <v>0</v>
      </c>
      <c r="AH328" s="658">
        <v>0</v>
      </c>
      <c r="AI328" s="658">
        <v>480.32140000000004</v>
      </c>
      <c r="AJ328" s="658">
        <v>65.67859999999996</v>
      </c>
      <c r="AK328" s="661">
        <v>0</v>
      </c>
      <c r="AL328" s="661">
        <v>480.32139999999981</v>
      </c>
      <c r="AM328" s="662">
        <v>-480.32139999999708</v>
      </c>
      <c r="AN328" s="663">
        <v>27300</v>
      </c>
      <c r="AO328" s="658">
        <v>0</v>
      </c>
      <c r="AP328" s="658">
        <v>0</v>
      </c>
      <c r="AQ328" s="658">
        <v>0</v>
      </c>
      <c r="AR328" s="658">
        <v>3283.9300000000003</v>
      </c>
      <c r="AS328" s="658">
        <v>0</v>
      </c>
      <c r="AT328" s="659">
        <v>24016.07</v>
      </c>
      <c r="AU328" s="658">
        <v>0</v>
      </c>
      <c r="AV328" s="658">
        <v>0</v>
      </c>
      <c r="AW328" s="658">
        <v>24016.07</v>
      </c>
      <c r="AX328" s="658">
        <v>2241.4998666666665</v>
      </c>
      <c r="AY328" s="660">
        <v>21774.570133333335</v>
      </c>
      <c r="AZ328" s="644" t="s">
        <v>803</v>
      </c>
      <c r="BA328" s="664">
        <v>0</v>
      </c>
      <c r="BB328" s="665">
        <v>0</v>
      </c>
      <c r="BC328" s="665">
        <v>0</v>
      </c>
      <c r="BD328" s="665">
        <v>0</v>
      </c>
      <c r="BE328" s="665">
        <v>0</v>
      </c>
      <c r="BF328" s="665">
        <v>0</v>
      </c>
      <c r="BG328" s="665">
        <v>0</v>
      </c>
      <c r="BH328" s="665">
        <v>0</v>
      </c>
      <c r="BI328" s="665">
        <v>0</v>
      </c>
      <c r="BJ328" s="665">
        <v>0</v>
      </c>
      <c r="BK328" s="665">
        <v>0</v>
      </c>
      <c r="BL328" s="665">
        <v>0</v>
      </c>
      <c r="BM328" s="665">
        <v>0</v>
      </c>
      <c r="BN328" s="665">
        <v>0</v>
      </c>
      <c r="BO328" s="665">
        <v>0</v>
      </c>
      <c r="BP328" s="665">
        <v>21774.570133333335</v>
      </c>
      <c r="BQ328" s="665">
        <v>0</v>
      </c>
      <c r="BR328" s="665">
        <v>0</v>
      </c>
      <c r="BS328" s="666">
        <v>0</v>
      </c>
      <c r="BT328" s="667">
        <v>0</v>
      </c>
      <c r="BU328" s="649">
        <f t="shared" si="6"/>
        <v>0</v>
      </c>
    </row>
    <row r="329" spans="2:73" x14ac:dyDescent="0.2">
      <c r="B329" s="629">
        <v>319</v>
      </c>
      <c r="C329" s="630" t="s">
        <v>2036</v>
      </c>
      <c r="D329" s="630" t="s">
        <v>803</v>
      </c>
      <c r="E329" s="630" t="s">
        <v>1957</v>
      </c>
      <c r="F329" s="651">
        <v>230263</v>
      </c>
      <c r="G329" s="652">
        <v>44264</v>
      </c>
      <c r="H329" s="652" t="s">
        <v>535</v>
      </c>
      <c r="I329" s="652" t="s">
        <v>535</v>
      </c>
      <c r="J329" s="653">
        <v>5</v>
      </c>
      <c r="K329" s="654" t="s">
        <v>535</v>
      </c>
      <c r="L329" s="655" t="s">
        <v>535</v>
      </c>
      <c r="M329" s="656" t="s">
        <v>1960</v>
      </c>
      <c r="N329" s="657">
        <v>952.62</v>
      </c>
      <c r="O329" s="658">
        <v>0</v>
      </c>
      <c r="P329" s="658">
        <v>0</v>
      </c>
      <c r="Q329" s="658">
        <v>0</v>
      </c>
      <c r="R329" s="658">
        <v>0</v>
      </c>
      <c r="S329" s="658">
        <v>0</v>
      </c>
      <c r="T329" s="659">
        <v>952.62</v>
      </c>
      <c r="U329" s="658">
        <v>0</v>
      </c>
      <c r="V329" s="658">
        <v>0</v>
      </c>
      <c r="W329" s="658">
        <v>952.62</v>
      </c>
      <c r="X329" s="658">
        <v>714.46500000000003</v>
      </c>
      <c r="Y329" s="660">
        <v>238.15499999999997</v>
      </c>
      <c r="Z329" s="657">
        <v>0</v>
      </c>
      <c r="AA329" s="658">
        <v>0</v>
      </c>
      <c r="AB329" s="658">
        <v>0</v>
      </c>
      <c r="AC329" s="658">
        <v>0</v>
      </c>
      <c r="AD329" s="658">
        <v>0</v>
      </c>
      <c r="AE329" s="658">
        <v>0</v>
      </c>
      <c r="AF329" s="658">
        <v>0</v>
      </c>
      <c r="AG329" s="658">
        <v>0</v>
      </c>
      <c r="AH329" s="658">
        <v>0</v>
      </c>
      <c r="AI329" s="658">
        <v>190.524</v>
      </c>
      <c r="AJ329" s="658">
        <v>0</v>
      </c>
      <c r="AK329" s="661">
        <v>0</v>
      </c>
      <c r="AL329" s="661">
        <v>190.524</v>
      </c>
      <c r="AM329" s="662">
        <v>-190.524</v>
      </c>
      <c r="AN329" s="663">
        <v>952.62</v>
      </c>
      <c r="AO329" s="658">
        <v>0</v>
      </c>
      <c r="AP329" s="658">
        <v>0</v>
      </c>
      <c r="AQ329" s="658">
        <v>0</v>
      </c>
      <c r="AR329" s="658">
        <v>0</v>
      </c>
      <c r="AS329" s="658">
        <v>0</v>
      </c>
      <c r="AT329" s="659">
        <v>952.62</v>
      </c>
      <c r="AU329" s="658">
        <v>0</v>
      </c>
      <c r="AV329" s="658">
        <v>0</v>
      </c>
      <c r="AW329" s="658">
        <v>952.62</v>
      </c>
      <c r="AX329" s="658">
        <v>904.98900000000003</v>
      </c>
      <c r="AY329" s="660">
        <v>47.630999999999972</v>
      </c>
      <c r="AZ329" s="644" t="s">
        <v>803</v>
      </c>
      <c r="BA329" s="664">
        <v>0</v>
      </c>
      <c r="BB329" s="665">
        <v>0</v>
      </c>
      <c r="BC329" s="665">
        <v>0</v>
      </c>
      <c r="BD329" s="665">
        <v>0</v>
      </c>
      <c r="BE329" s="665">
        <v>0</v>
      </c>
      <c r="BF329" s="665">
        <v>0</v>
      </c>
      <c r="BG329" s="665">
        <v>0</v>
      </c>
      <c r="BH329" s="665">
        <v>0</v>
      </c>
      <c r="BI329" s="665">
        <v>0</v>
      </c>
      <c r="BJ329" s="665">
        <v>0</v>
      </c>
      <c r="BK329" s="665">
        <v>0</v>
      </c>
      <c r="BL329" s="665">
        <v>0</v>
      </c>
      <c r="BM329" s="665">
        <v>0</v>
      </c>
      <c r="BN329" s="665">
        <v>0</v>
      </c>
      <c r="BO329" s="665">
        <v>0</v>
      </c>
      <c r="BP329" s="665">
        <v>47.630999999999972</v>
      </c>
      <c r="BQ329" s="665">
        <v>0</v>
      </c>
      <c r="BR329" s="665">
        <v>0</v>
      </c>
      <c r="BS329" s="666">
        <v>0</v>
      </c>
      <c r="BT329" s="667">
        <v>0</v>
      </c>
      <c r="BU329" s="649">
        <f t="shared" si="6"/>
        <v>0</v>
      </c>
    </row>
    <row r="330" spans="2:73" x14ac:dyDescent="0.2">
      <c r="B330" s="650">
        <v>320</v>
      </c>
      <c r="C330" s="630" t="s">
        <v>2037</v>
      </c>
      <c r="D330" s="630" t="s">
        <v>806</v>
      </c>
      <c r="E330" s="630" t="s">
        <v>1803</v>
      </c>
      <c r="F330" s="651">
        <v>230298</v>
      </c>
      <c r="G330" s="652">
        <v>44462</v>
      </c>
      <c r="H330" s="652" t="s">
        <v>535</v>
      </c>
      <c r="I330" s="652" t="s">
        <v>535</v>
      </c>
      <c r="J330" s="653">
        <v>10</v>
      </c>
      <c r="K330" s="654" t="s">
        <v>535</v>
      </c>
      <c r="L330" s="655" t="s">
        <v>535</v>
      </c>
      <c r="M330" s="656">
        <v>0</v>
      </c>
      <c r="N330" s="657">
        <v>766.12</v>
      </c>
      <c r="O330" s="658">
        <v>0</v>
      </c>
      <c r="P330" s="658">
        <v>0</v>
      </c>
      <c r="Q330" s="658">
        <v>0</v>
      </c>
      <c r="R330" s="658">
        <v>0</v>
      </c>
      <c r="S330" s="658">
        <v>0</v>
      </c>
      <c r="T330" s="659">
        <v>766.12</v>
      </c>
      <c r="U330" s="658">
        <v>0</v>
      </c>
      <c r="V330" s="658">
        <v>0</v>
      </c>
      <c r="W330" s="658">
        <v>766.12</v>
      </c>
      <c r="X330" s="658">
        <v>248.98899999999992</v>
      </c>
      <c r="Y330" s="660">
        <v>517.13100000000009</v>
      </c>
      <c r="Z330" s="657">
        <v>0</v>
      </c>
      <c r="AA330" s="658">
        <v>0</v>
      </c>
      <c r="AB330" s="658">
        <v>0</v>
      </c>
      <c r="AC330" s="658">
        <v>0</v>
      </c>
      <c r="AD330" s="658">
        <v>0</v>
      </c>
      <c r="AE330" s="658">
        <v>0</v>
      </c>
      <c r="AF330" s="658">
        <v>0</v>
      </c>
      <c r="AG330" s="658">
        <v>0</v>
      </c>
      <c r="AH330" s="658">
        <v>0</v>
      </c>
      <c r="AI330" s="658">
        <v>76.612000000000009</v>
      </c>
      <c r="AJ330" s="658">
        <v>0</v>
      </c>
      <c r="AK330" s="661">
        <v>0</v>
      </c>
      <c r="AL330" s="661">
        <v>76.612000000000023</v>
      </c>
      <c r="AM330" s="662">
        <v>-76.612000000000023</v>
      </c>
      <c r="AN330" s="663">
        <v>766.12</v>
      </c>
      <c r="AO330" s="658">
        <v>0</v>
      </c>
      <c r="AP330" s="658">
        <v>0</v>
      </c>
      <c r="AQ330" s="658">
        <v>0</v>
      </c>
      <c r="AR330" s="658">
        <v>0</v>
      </c>
      <c r="AS330" s="658">
        <v>0</v>
      </c>
      <c r="AT330" s="659">
        <v>766.12</v>
      </c>
      <c r="AU330" s="658">
        <v>0</v>
      </c>
      <c r="AV330" s="658">
        <v>0</v>
      </c>
      <c r="AW330" s="658">
        <v>766.12</v>
      </c>
      <c r="AX330" s="658">
        <v>325.60099999999994</v>
      </c>
      <c r="AY330" s="660">
        <v>440.51900000000006</v>
      </c>
      <c r="AZ330" s="644" t="s">
        <v>806</v>
      </c>
      <c r="BA330" s="664">
        <v>0</v>
      </c>
      <c r="BB330" s="665">
        <v>0</v>
      </c>
      <c r="BC330" s="665">
        <v>0</v>
      </c>
      <c r="BD330" s="665">
        <v>0</v>
      </c>
      <c r="BE330" s="665">
        <v>0</v>
      </c>
      <c r="BF330" s="665">
        <v>0</v>
      </c>
      <c r="BG330" s="665">
        <v>0</v>
      </c>
      <c r="BH330" s="665">
        <v>0</v>
      </c>
      <c r="BI330" s="665">
        <v>0</v>
      </c>
      <c r="BJ330" s="665">
        <v>0</v>
      </c>
      <c r="BK330" s="665">
        <v>0</v>
      </c>
      <c r="BL330" s="665">
        <v>0</v>
      </c>
      <c r="BM330" s="665">
        <v>0</v>
      </c>
      <c r="BN330" s="665">
        <v>0</v>
      </c>
      <c r="BO330" s="665">
        <v>0</v>
      </c>
      <c r="BP330" s="665">
        <v>0</v>
      </c>
      <c r="BQ330" s="665">
        <v>0</v>
      </c>
      <c r="BR330" s="665">
        <v>0</v>
      </c>
      <c r="BS330" s="666">
        <v>440.51900000000006</v>
      </c>
      <c r="BT330" s="667">
        <v>0</v>
      </c>
      <c r="BU330" s="649">
        <f t="shared" si="6"/>
        <v>0</v>
      </c>
    </row>
    <row r="331" spans="2:73" x14ac:dyDescent="0.2">
      <c r="B331" s="629">
        <v>321</v>
      </c>
      <c r="C331" s="630" t="s">
        <v>2038</v>
      </c>
      <c r="D331" s="630" t="s">
        <v>1625</v>
      </c>
      <c r="E331" s="630" t="s">
        <v>1626</v>
      </c>
      <c r="F331" s="651">
        <v>230307</v>
      </c>
      <c r="G331" s="652">
        <v>44496</v>
      </c>
      <c r="H331" s="652" t="s">
        <v>535</v>
      </c>
      <c r="I331" s="652" t="s">
        <v>535</v>
      </c>
      <c r="J331" s="653">
        <v>4</v>
      </c>
      <c r="K331" s="654" t="b">
        <v>1</v>
      </c>
      <c r="L331" s="655" t="s">
        <v>535</v>
      </c>
      <c r="M331" s="656">
        <v>0</v>
      </c>
      <c r="N331" s="657">
        <v>263.89999999999998</v>
      </c>
      <c r="O331" s="658">
        <v>0</v>
      </c>
      <c r="P331" s="658">
        <v>0</v>
      </c>
      <c r="Q331" s="658">
        <v>0</v>
      </c>
      <c r="R331" s="658">
        <v>0</v>
      </c>
      <c r="S331" s="658">
        <v>0</v>
      </c>
      <c r="T331" s="659">
        <v>263.89999999999998</v>
      </c>
      <c r="U331" s="658">
        <v>263.89999999999998</v>
      </c>
      <c r="V331" s="658">
        <v>0</v>
      </c>
      <c r="W331" s="658">
        <v>0</v>
      </c>
      <c r="X331" s="658">
        <v>0</v>
      </c>
      <c r="Y331" s="660">
        <v>0</v>
      </c>
      <c r="Z331" s="657">
        <v>0</v>
      </c>
      <c r="AA331" s="658">
        <v>0</v>
      </c>
      <c r="AB331" s="658">
        <v>0</v>
      </c>
      <c r="AC331" s="658">
        <v>0</v>
      </c>
      <c r="AD331" s="658">
        <v>0</v>
      </c>
      <c r="AE331" s="658">
        <v>0</v>
      </c>
      <c r="AF331" s="658">
        <v>0</v>
      </c>
      <c r="AG331" s="658">
        <v>0</v>
      </c>
      <c r="AH331" s="658">
        <v>0</v>
      </c>
      <c r="AI331" s="658">
        <v>0</v>
      </c>
      <c r="AJ331" s="658">
        <v>54.979166666666657</v>
      </c>
      <c r="AK331" s="661">
        <v>0</v>
      </c>
      <c r="AL331" s="661">
        <v>0</v>
      </c>
      <c r="AM331" s="662">
        <v>0</v>
      </c>
      <c r="AN331" s="663">
        <v>263.89999999999998</v>
      </c>
      <c r="AO331" s="658">
        <v>0</v>
      </c>
      <c r="AP331" s="658">
        <v>0</v>
      </c>
      <c r="AQ331" s="658">
        <v>0</v>
      </c>
      <c r="AR331" s="658">
        <v>0</v>
      </c>
      <c r="AS331" s="658">
        <v>0</v>
      </c>
      <c r="AT331" s="659">
        <v>263.89999999999998</v>
      </c>
      <c r="AU331" s="658">
        <v>263.89999999999998</v>
      </c>
      <c r="AV331" s="658">
        <v>0</v>
      </c>
      <c r="AW331" s="658">
        <v>0</v>
      </c>
      <c r="AX331" s="658">
        <v>0</v>
      </c>
      <c r="AY331" s="660">
        <v>0</v>
      </c>
      <c r="AZ331" s="644" t="s">
        <v>1625</v>
      </c>
      <c r="BA331" s="664">
        <v>0</v>
      </c>
      <c r="BB331" s="665">
        <v>0</v>
      </c>
      <c r="BC331" s="665">
        <v>0</v>
      </c>
      <c r="BD331" s="665">
        <v>0</v>
      </c>
      <c r="BE331" s="665">
        <v>0</v>
      </c>
      <c r="BF331" s="665">
        <v>0</v>
      </c>
      <c r="BG331" s="665">
        <v>0</v>
      </c>
      <c r="BH331" s="665">
        <v>0</v>
      </c>
      <c r="BI331" s="665">
        <v>0</v>
      </c>
      <c r="BJ331" s="665">
        <v>0</v>
      </c>
      <c r="BK331" s="665">
        <v>0</v>
      </c>
      <c r="BL331" s="665">
        <v>0</v>
      </c>
      <c r="BM331" s="665">
        <v>0</v>
      </c>
      <c r="BN331" s="665">
        <v>0</v>
      </c>
      <c r="BO331" s="665">
        <v>0</v>
      </c>
      <c r="BP331" s="665">
        <v>0</v>
      </c>
      <c r="BQ331" s="665">
        <v>0</v>
      </c>
      <c r="BR331" s="665">
        <v>0</v>
      </c>
      <c r="BS331" s="666">
        <v>0</v>
      </c>
      <c r="BT331" s="667">
        <v>0</v>
      </c>
      <c r="BU331" s="649">
        <f t="shared" si="6"/>
        <v>0</v>
      </c>
    </row>
    <row r="332" spans="2:73" x14ac:dyDescent="0.2">
      <c r="B332" s="650">
        <v>322</v>
      </c>
      <c r="C332" s="630" t="s">
        <v>2039</v>
      </c>
      <c r="D332" s="630" t="s">
        <v>806</v>
      </c>
      <c r="E332" s="630" t="s">
        <v>1803</v>
      </c>
      <c r="F332" s="651">
        <v>230261</v>
      </c>
      <c r="G332" s="652">
        <v>44211</v>
      </c>
      <c r="H332" s="652" t="s">
        <v>535</v>
      </c>
      <c r="I332" s="652" t="s">
        <v>535</v>
      </c>
      <c r="J332" s="653">
        <v>10</v>
      </c>
      <c r="K332" s="654" t="s">
        <v>535</v>
      </c>
      <c r="L332" s="655" t="s">
        <v>535</v>
      </c>
      <c r="M332" s="656">
        <v>0</v>
      </c>
      <c r="N332" s="657">
        <v>668.19</v>
      </c>
      <c r="O332" s="658">
        <v>0</v>
      </c>
      <c r="P332" s="658">
        <v>0</v>
      </c>
      <c r="Q332" s="658">
        <v>0</v>
      </c>
      <c r="R332" s="658">
        <v>0</v>
      </c>
      <c r="S332" s="658">
        <v>0</v>
      </c>
      <c r="T332" s="659">
        <v>668.19</v>
      </c>
      <c r="U332" s="658">
        <v>0</v>
      </c>
      <c r="V332" s="658">
        <v>0</v>
      </c>
      <c r="W332" s="658">
        <v>668.19</v>
      </c>
      <c r="X332" s="658">
        <v>261.70775000000003</v>
      </c>
      <c r="Y332" s="660">
        <v>406.48225000000002</v>
      </c>
      <c r="Z332" s="657">
        <v>0</v>
      </c>
      <c r="AA332" s="658">
        <v>0</v>
      </c>
      <c r="AB332" s="658">
        <v>0</v>
      </c>
      <c r="AC332" s="658">
        <v>0</v>
      </c>
      <c r="AD332" s="658">
        <v>0</v>
      </c>
      <c r="AE332" s="658">
        <v>0</v>
      </c>
      <c r="AF332" s="658">
        <v>0</v>
      </c>
      <c r="AG332" s="658">
        <v>0</v>
      </c>
      <c r="AH332" s="658">
        <v>0</v>
      </c>
      <c r="AI332" s="658">
        <v>66.819000000000003</v>
      </c>
      <c r="AJ332" s="658">
        <v>0</v>
      </c>
      <c r="AK332" s="661">
        <v>0</v>
      </c>
      <c r="AL332" s="661">
        <v>66.819000000000017</v>
      </c>
      <c r="AM332" s="662">
        <v>-66.819000000000017</v>
      </c>
      <c r="AN332" s="663">
        <v>668.19</v>
      </c>
      <c r="AO332" s="658">
        <v>0</v>
      </c>
      <c r="AP332" s="658">
        <v>0</v>
      </c>
      <c r="AQ332" s="658">
        <v>0</v>
      </c>
      <c r="AR332" s="658">
        <v>0</v>
      </c>
      <c r="AS332" s="658">
        <v>0</v>
      </c>
      <c r="AT332" s="659">
        <v>668.19</v>
      </c>
      <c r="AU332" s="658">
        <v>0</v>
      </c>
      <c r="AV332" s="658">
        <v>0</v>
      </c>
      <c r="AW332" s="658">
        <v>668.19</v>
      </c>
      <c r="AX332" s="658">
        <v>328.52675000000005</v>
      </c>
      <c r="AY332" s="660">
        <v>339.66325000000001</v>
      </c>
      <c r="AZ332" s="644" t="s">
        <v>806</v>
      </c>
      <c r="BA332" s="664">
        <v>0</v>
      </c>
      <c r="BB332" s="665">
        <v>0</v>
      </c>
      <c r="BC332" s="665">
        <v>0</v>
      </c>
      <c r="BD332" s="665">
        <v>0</v>
      </c>
      <c r="BE332" s="665">
        <v>0</v>
      </c>
      <c r="BF332" s="665">
        <v>0</v>
      </c>
      <c r="BG332" s="665">
        <v>0</v>
      </c>
      <c r="BH332" s="665">
        <v>0</v>
      </c>
      <c r="BI332" s="665">
        <v>0</v>
      </c>
      <c r="BJ332" s="665">
        <v>0</v>
      </c>
      <c r="BK332" s="665">
        <v>0</v>
      </c>
      <c r="BL332" s="665">
        <v>0</v>
      </c>
      <c r="BM332" s="665">
        <v>0</v>
      </c>
      <c r="BN332" s="665">
        <v>0</v>
      </c>
      <c r="BO332" s="665">
        <v>0</v>
      </c>
      <c r="BP332" s="665">
        <v>0</v>
      </c>
      <c r="BQ332" s="665">
        <v>0</v>
      </c>
      <c r="BR332" s="665">
        <v>0</v>
      </c>
      <c r="BS332" s="666">
        <v>339.66325000000001</v>
      </c>
      <c r="BT332" s="667">
        <v>0</v>
      </c>
      <c r="BU332" s="649">
        <f t="shared" ref="BU332:BU395" si="7">+AY332-SUM(BA332:BT332)</f>
        <v>0</v>
      </c>
    </row>
    <row r="333" spans="2:73" x14ac:dyDescent="0.2">
      <c r="B333" s="629">
        <v>323</v>
      </c>
      <c r="C333" s="630" t="s">
        <v>2040</v>
      </c>
      <c r="D333" s="630" t="s">
        <v>803</v>
      </c>
      <c r="E333" s="630" t="s">
        <v>1554</v>
      </c>
      <c r="F333" s="651">
        <v>230331</v>
      </c>
      <c r="G333" s="652">
        <v>44504</v>
      </c>
      <c r="H333" s="652" t="s">
        <v>535</v>
      </c>
      <c r="I333" s="652" t="s">
        <v>535</v>
      </c>
      <c r="J333" s="653">
        <v>50</v>
      </c>
      <c r="K333" s="654" t="s">
        <v>535</v>
      </c>
      <c r="L333" s="655" t="s">
        <v>535</v>
      </c>
      <c r="M333" s="656" t="s">
        <v>2041</v>
      </c>
      <c r="N333" s="657">
        <v>5050</v>
      </c>
      <c r="O333" s="658">
        <v>0</v>
      </c>
      <c r="P333" s="658">
        <v>0</v>
      </c>
      <c r="Q333" s="658">
        <v>0</v>
      </c>
      <c r="R333" s="658">
        <v>4703.74</v>
      </c>
      <c r="S333" s="658">
        <v>0</v>
      </c>
      <c r="T333" s="659">
        <v>346.26000000000022</v>
      </c>
      <c r="U333" s="658">
        <v>0</v>
      </c>
      <c r="V333" s="658">
        <v>0</v>
      </c>
      <c r="W333" s="658">
        <v>346.26000000000022</v>
      </c>
      <c r="X333" s="658">
        <v>21.352700000000034</v>
      </c>
      <c r="Y333" s="660">
        <v>324.90730000000019</v>
      </c>
      <c r="Z333" s="657">
        <v>0</v>
      </c>
      <c r="AA333" s="658">
        <v>0</v>
      </c>
      <c r="AB333" s="658">
        <v>0</v>
      </c>
      <c r="AC333" s="658">
        <v>0</v>
      </c>
      <c r="AD333" s="658">
        <v>0</v>
      </c>
      <c r="AE333" s="658">
        <v>0</v>
      </c>
      <c r="AF333" s="658">
        <v>0</v>
      </c>
      <c r="AG333" s="658">
        <v>0</v>
      </c>
      <c r="AH333" s="658">
        <v>0</v>
      </c>
      <c r="AI333" s="658">
        <v>6.9252000000000038</v>
      </c>
      <c r="AJ333" s="658">
        <v>94.074799999999996</v>
      </c>
      <c r="AK333" s="661">
        <v>0</v>
      </c>
      <c r="AL333" s="661">
        <v>6.9252000000000038</v>
      </c>
      <c r="AM333" s="662">
        <v>-6.925200000000018</v>
      </c>
      <c r="AN333" s="663">
        <v>5050</v>
      </c>
      <c r="AO333" s="658">
        <v>0</v>
      </c>
      <c r="AP333" s="658">
        <v>0</v>
      </c>
      <c r="AQ333" s="658">
        <v>0</v>
      </c>
      <c r="AR333" s="658">
        <v>4703.74</v>
      </c>
      <c r="AS333" s="658">
        <v>0</v>
      </c>
      <c r="AT333" s="659">
        <v>346.26000000000022</v>
      </c>
      <c r="AU333" s="658">
        <v>0</v>
      </c>
      <c r="AV333" s="658">
        <v>0</v>
      </c>
      <c r="AW333" s="658">
        <v>346.26000000000022</v>
      </c>
      <c r="AX333" s="658">
        <v>28.277900000000038</v>
      </c>
      <c r="AY333" s="660">
        <v>317.98210000000017</v>
      </c>
      <c r="AZ333" s="644" t="s">
        <v>803</v>
      </c>
      <c r="BA333" s="664">
        <v>0</v>
      </c>
      <c r="BB333" s="665">
        <v>0</v>
      </c>
      <c r="BC333" s="665">
        <v>0</v>
      </c>
      <c r="BD333" s="665">
        <v>0</v>
      </c>
      <c r="BE333" s="665">
        <v>0</v>
      </c>
      <c r="BF333" s="665">
        <v>0</v>
      </c>
      <c r="BG333" s="665">
        <v>0</v>
      </c>
      <c r="BH333" s="665">
        <v>0</v>
      </c>
      <c r="BI333" s="665">
        <v>0</v>
      </c>
      <c r="BJ333" s="665">
        <v>0</v>
      </c>
      <c r="BK333" s="665">
        <v>0</v>
      </c>
      <c r="BL333" s="665">
        <v>0</v>
      </c>
      <c r="BM333" s="665">
        <v>0</v>
      </c>
      <c r="BN333" s="665">
        <v>0</v>
      </c>
      <c r="BO333" s="665">
        <v>0</v>
      </c>
      <c r="BP333" s="665">
        <v>317.98210000000017</v>
      </c>
      <c r="BQ333" s="665">
        <v>0</v>
      </c>
      <c r="BR333" s="665">
        <v>0</v>
      </c>
      <c r="BS333" s="666">
        <v>0</v>
      </c>
      <c r="BT333" s="667">
        <v>0</v>
      </c>
      <c r="BU333" s="649">
        <f t="shared" si="7"/>
        <v>0</v>
      </c>
    </row>
    <row r="334" spans="2:73" x14ac:dyDescent="0.2">
      <c r="B334" s="650">
        <v>324</v>
      </c>
      <c r="C334" s="630" t="s">
        <v>2042</v>
      </c>
      <c r="D334" s="630" t="s">
        <v>803</v>
      </c>
      <c r="E334" s="630" t="s">
        <v>1554</v>
      </c>
      <c r="F334" s="651">
        <v>230315</v>
      </c>
      <c r="G334" s="652">
        <v>44504</v>
      </c>
      <c r="H334" s="652" t="s">
        <v>535</v>
      </c>
      <c r="I334" s="652" t="s">
        <v>535</v>
      </c>
      <c r="J334" s="653">
        <v>50</v>
      </c>
      <c r="K334" s="654" t="s">
        <v>535</v>
      </c>
      <c r="L334" s="655" t="s">
        <v>535</v>
      </c>
      <c r="M334" s="656" t="s">
        <v>2041</v>
      </c>
      <c r="N334" s="657">
        <v>172184</v>
      </c>
      <c r="O334" s="658">
        <v>0</v>
      </c>
      <c r="P334" s="658">
        <v>0</v>
      </c>
      <c r="Q334" s="658">
        <v>0</v>
      </c>
      <c r="R334" s="658">
        <v>172008.66</v>
      </c>
      <c r="S334" s="658">
        <v>0</v>
      </c>
      <c r="T334" s="659">
        <v>175.33999999999651</v>
      </c>
      <c r="U334" s="658">
        <v>0</v>
      </c>
      <c r="V334" s="658">
        <v>0</v>
      </c>
      <c r="W334" s="658">
        <v>175.33999999999651</v>
      </c>
      <c r="X334" s="658">
        <v>10.812633333333091</v>
      </c>
      <c r="Y334" s="660">
        <v>164.52736666666343</v>
      </c>
      <c r="Z334" s="657">
        <v>0</v>
      </c>
      <c r="AA334" s="658">
        <v>0</v>
      </c>
      <c r="AB334" s="658">
        <v>0</v>
      </c>
      <c r="AC334" s="658">
        <v>0</v>
      </c>
      <c r="AD334" s="658">
        <v>0</v>
      </c>
      <c r="AE334" s="658">
        <v>0</v>
      </c>
      <c r="AF334" s="658">
        <v>0</v>
      </c>
      <c r="AG334" s="658">
        <v>0</v>
      </c>
      <c r="AH334" s="658">
        <v>0</v>
      </c>
      <c r="AI334" s="658">
        <v>3.5067999999999304</v>
      </c>
      <c r="AJ334" s="658">
        <v>3440.1732000000002</v>
      </c>
      <c r="AK334" s="661">
        <v>0</v>
      </c>
      <c r="AL334" s="661">
        <v>3.5067999999999238</v>
      </c>
      <c r="AM334" s="662">
        <v>-3.5067999999999415</v>
      </c>
      <c r="AN334" s="663">
        <v>172184</v>
      </c>
      <c r="AO334" s="658">
        <v>0</v>
      </c>
      <c r="AP334" s="658">
        <v>0</v>
      </c>
      <c r="AQ334" s="658">
        <v>0</v>
      </c>
      <c r="AR334" s="658">
        <v>172008.66</v>
      </c>
      <c r="AS334" s="658">
        <v>0</v>
      </c>
      <c r="AT334" s="659">
        <v>175.33999999999651</v>
      </c>
      <c r="AU334" s="658">
        <v>0</v>
      </c>
      <c r="AV334" s="658">
        <v>0</v>
      </c>
      <c r="AW334" s="658">
        <v>175.33999999999651</v>
      </c>
      <c r="AX334" s="658">
        <v>14.319433333333015</v>
      </c>
      <c r="AY334" s="660">
        <v>161.02056666666348</v>
      </c>
      <c r="AZ334" s="644" t="s">
        <v>803</v>
      </c>
      <c r="BA334" s="664">
        <v>0</v>
      </c>
      <c r="BB334" s="665">
        <v>0</v>
      </c>
      <c r="BC334" s="665">
        <v>0</v>
      </c>
      <c r="BD334" s="665">
        <v>0</v>
      </c>
      <c r="BE334" s="665">
        <v>0</v>
      </c>
      <c r="BF334" s="665">
        <v>0</v>
      </c>
      <c r="BG334" s="665">
        <v>0</v>
      </c>
      <c r="BH334" s="665">
        <v>0</v>
      </c>
      <c r="BI334" s="665">
        <v>0</v>
      </c>
      <c r="BJ334" s="665">
        <v>0</v>
      </c>
      <c r="BK334" s="665">
        <v>0</v>
      </c>
      <c r="BL334" s="665">
        <v>0</v>
      </c>
      <c r="BM334" s="665">
        <v>0</v>
      </c>
      <c r="BN334" s="665">
        <v>0</v>
      </c>
      <c r="BO334" s="665">
        <v>0</v>
      </c>
      <c r="BP334" s="665">
        <v>161.02056666666348</v>
      </c>
      <c r="BQ334" s="665">
        <v>0</v>
      </c>
      <c r="BR334" s="665">
        <v>0</v>
      </c>
      <c r="BS334" s="666">
        <v>0</v>
      </c>
      <c r="BT334" s="667">
        <v>0</v>
      </c>
      <c r="BU334" s="649">
        <f t="shared" si="7"/>
        <v>0</v>
      </c>
    </row>
    <row r="335" spans="2:73" x14ac:dyDescent="0.2">
      <c r="B335" s="629">
        <v>325</v>
      </c>
      <c r="C335" s="630" t="s">
        <v>2043</v>
      </c>
      <c r="D335" s="630" t="s">
        <v>803</v>
      </c>
      <c r="E335" s="630" t="s">
        <v>1554</v>
      </c>
      <c r="F335" s="651">
        <v>230319</v>
      </c>
      <c r="G335" s="652">
        <v>44504</v>
      </c>
      <c r="H335" s="652" t="s">
        <v>535</v>
      </c>
      <c r="I335" s="652" t="s">
        <v>535</v>
      </c>
      <c r="J335" s="653">
        <v>50</v>
      </c>
      <c r="K335" s="654" t="s">
        <v>535</v>
      </c>
      <c r="L335" s="655" t="s">
        <v>535</v>
      </c>
      <c r="M335" s="656" t="s">
        <v>2041</v>
      </c>
      <c r="N335" s="657">
        <v>16569</v>
      </c>
      <c r="O335" s="658">
        <v>0</v>
      </c>
      <c r="P335" s="658">
        <v>0</v>
      </c>
      <c r="Q335" s="658">
        <v>0</v>
      </c>
      <c r="R335" s="658">
        <v>16544.91</v>
      </c>
      <c r="S335" s="658">
        <v>0</v>
      </c>
      <c r="T335" s="659">
        <v>24.090000000000146</v>
      </c>
      <c r="U335" s="658">
        <v>0</v>
      </c>
      <c r="V335" s="658">
        <v>0</v>
      </c>
      <c r="W335" s="658">
        <v>24.090000000000146</v>
      </c>
      <c r="X335" s="658">
        <v>1.4855500000000077</v>
      </c>
      <c r="Y335" s="660">
        <v>22.604450000000138</v>
      </c>
      <c r="Z335" s="657">
        <v>0</v>
      </c>
      <c r="AA335" s="658">
        <v>0</v>
      </c>
      <c r="AB335" s="658">
        <v>0</v>
      </c>
      <c r="AC335" s="658">
        <v>0</v>
      </c>
      <c r="AD335" s="658">
        <v>0</v>
      </c>
      <c r="AE335" s="658">
        <v>0</v>
      </c>
      <c r="AF335" s="658">
        <v>0</v>
      </c>
      <c r="AG335" s="658">
        <v>0</v>
      </c>
      <c r="AH335" s="658">
        <v>0</v>
      </c>
      <c r="AI335" s="658">
        <v>0.48180000000000289</v>
      </c>
      <c r="AJ335" s="658">
        <v>330.89819999999997</v>
      </c>
      <c r="AK335" s="661">
        <v>0</v>
      </c>
      <c r="AL335" s="661">
        <v>0.48180000000000178</v>
      </c>
      <c r="AM335" s="662">
        <v>-0.48180000000000334</v>
      </c>
      <c r="AN335" s="663">
        <v>16569</v>
      </c>
      <c r="AO335" s="658">
        <v>0</v>
      </c>
      <c r="AP335" s="658">
        <v>0</v>
      </c>
      <c r="AQ335" s="658">
        <v>0</v>
      </c>
      <c r="AR335" s="658">
        <v>16544.91</v>
      </c>
      <c r="AS335" s="658">
        <v>0</v>
      </c>
      <c r="AT335" s="659">
        <v>24.090000000000146</v>
      </c>
      <c r="AU335" s="658">
        <v>0</v>
      </c>
      <c r="AV335" s="658">
        <v>0</v>
      </c>
      <c r="AW335" s="658">
        <v>24.090000000000146</v>
      </c>
      <c r="AX335" s="658">
        <v>1.9673500000000095</v>
      </c>
      <c r="AY335" s="660">
        <v>22.122650000000135</v>
      </c>
      <c r="AZ335" s="644" t="s">
        <v>803</v>
      </c>
      <c r="BA335" s="664">
        <v>0</v>
      </c>
      <c r="BB335" s="665">
        <v>0</v>
      </c>
      <c r="BC335" s="665">
        <v>0</v>
      </c>
      <c r="BD335" s="665">
        <v>0</v>
      </c>
      <c r="BE335" s="665">
        <v>0</v>
      </c>
      <c r="BF335" s="665">
        <v>0</v>
      </c>
      <c r="BG335" s="665">
        <v>0</v>
      </c>
      <c r="BH335" s="665">
        <v>0</v>
      </c>
      <c r="BI335" s="665">
        <v>0</v>
      </c>
      <c r="BJ335" s="665">
        <v>0</v>
      </c>
      <c r="BK335" s="665">
        <v>0</v>
      </c>
      <c r="BL335" s="665">
        <v>0</v>
      </c>
      <c r="BM335" s="665">
        <v>0</v>
      </c>
      <c r="BN335" s="665">
        <v>0</v>
      </c>
      <c r="BO335" s="665">
        <v>0</v>
      </c>
      <c r="BP335" s="665">
        <v>22.122650000000135</v>
      </c>
      <c r="BQ335" s="665">
        <v>0</v>
      </c>
      <c r="BR335" s="665">
        <v>0</v>
      </c>
      <c r="BS335" s="666">
        <v>0</v>
      </c>
      <c r="BT335" s="667">
        <v>0</v>
      </c>
      <c r="BU335" s="649">
        <f t="shared" si="7"/>
        <v>0</v>
      </c>
    </row>
    <row r="336" spans="2:73" x14ac:dyDescent="0.2">
      <c r="B336" s="650">
        <v>326</v>
      </c>
      <c r="C336" s="630" t="s">
        <v>2044</v>
      </c>
      <c r="D336" s="630" t="s">
        <v>803</v>
      </c>
      <c r="E336" s="630" t="s">
        <v>1554</v>
      </c>
      <c r="F336" s="651" t="s">
        <v>2045</v>
      </c>
      <c r="G336" s="652">
        <v>44255</v>
      </c>
      <c r="H336" s="652" t="s">
        <v>535</v>
      </c>
      <c r="I336" s="652" t="s">
        <v>535</v>
      </c>
      <c r="J336" s="653">
        <v>50</v>
      </c>
      <c r="K336" s="654" t="s">
        <v>535</v>
      </c>
      <c r="L336" s="655" t="s">
        <v>535</v>
      </c>
      <c r="M336" s="656" t="s">
        <v>1958</v>
      </c>
      <c r="N336" s="657">
        <v>9016.9</v>
      </c>
      <c r="O336" s="658">
        <v>0</v>
      </c>
      <c r="P336" s="658">
        <v>0</v>
      </c>
      <c r="Q336" s="658">
        <v>0</v>
      </c>
      <c r="R336" s="658">
        <v>0</v>
      </c>
      <c r="S336" s="658">
        <v>0</v>
      </c>
      <c r="T336" s="659">
        <v>9016.9</v>
      </c>
      <c r="U336" s="658">
        <v>0</v>
      </c>
      <c r="V336" s="658">
        <v>0</v>
      </c>
      <c r="W336" s="658">
        <v>9016.9</v>
      </c>
      <c r="X336" s="658">
        <v>691.29566666666506</v>
      </c>
      <c r="Y336" s="660">
        <v>8325.6043333333346</v>
      </c>
      <c r="Z336" s="657">
        <v>0</v>
      </c>
      <c r="AA336" s="658">
        <v>0</v>
      </c>
      <c r="AB336" s="658">
        <v>0</v>
      </c>
      <c r="AC336" s="658">
        <v>0</v>
      </c>
      <c r="AD336" s="658">
        <v>0</v>
      </c>
      <c r="AE336" s="658">
        <v>0</v>
      </c>
      <c r="AF336" s="658">
        <v>0</v>
      </c>
      <c r="AG336" s="658">
        <v>0</v>
      </c>
      <c r="AH336" s="658">
        <v>0</v>
      </c>
      <c r="AI336" s="658">
        <v>180.33800000000002</v>
      </c>
      <c r="AJ336" s="658">
        <v>0</v>
      </c>
      <c r="AK336" s="661">
        <v>0</v>
      </c>
      <c r="AL336" s="661">
        <v>180.33799999999974</v>
      </c>
      <c r="AM336" s="662">
        <v>-180.33799999999974</v>
      </c>
      <c r="AN336" s="663">
        <v>9016.9</v>
      </c>
      <c r="AO336" s="658">
        <v>0</v>
      </c>
      <c r="AP336" s="658">
        <v>0</v>
      </c>
      <c r="AQ336" s="658">
        <v>0</v>
      </c>
      <c r="AR336" s="658">
        <v>0</v>
      </c>
      <c r="AS336" s="658">
        <v>0</v>
      </c>
      <c r="AT336" s="659">
        <v>9016.9</v>
      </c>
      <c r="AU336" s="658">
        <v>0</v>
      </c>
      <c r="AV336" s="658">
        <v>0</v>
      </c>
      <c r="AW336" s="658">
        <v>9016.9</v>
      </c>
      <c r="AX336" s="658">
        <v>871.63366666666479</v>
      </c>
      <c r="AY336" s="660">
        <v>8145.2663333333348</v>
      </c>
      <c r="AZ336" s="644" t="s">
        <v>803</v>
      </c>
      <c r="BA336" s="664">
        <v>0</v>
      </c>
      <c r="BB336" s="665">
        <v>0</v>
      </c>
      <c r="BC336" s="665">
        <v>0</v>
      </c>
      <c r="BD336" s="665">
        <v>0</v>
      </c>
      <c r="BE336" s="665">
        <v>0</v>
      </c>
      <c r="BF336" s="665">
        <v>0</v>
      </c>
      <c r="BG336" s="665">
        <v>0</v>
      </c>
      <c r="BH336" s="665">
        <v>0</v>
      </c>
      <c r="BI336" s="665">
        <v>0</v>
      </c>
      <c r="BJ336" s="665">
        <v>0</v>
      </c>
      <c r="BK336" s="665">
        <v>0</v>
      </c>
      <c r="BL336" s="665">
        <v>0</v>
      </c>
      <c r="BM336" s="665">
        <v>0</v>
      </c>
      <c r="BN336" s="665">
        <v>0</v>
      </c>
      <c r="BO336" s="665">
        <v>0</v>
      </c>
      <c r="BP336" s="665">
        <v>8145.2663333333348</v>
      </c>
      <c r="BQ336" s="665">
        <v>0</v>
      </c>
      <c r="BR336" s="665">
        <v>0</v>
      </c>
      <c r="BS336" s="666">
        <v>0</v>
      </c>
      <c r="BT336" s="667">
        <v>0</v>
      </c>
      <c r="BU336" s="649">
        <f t="shared" si="7"/>
        <v>0</v>
      </c>
    </row>
    <row r="337" spans="2:73" x14ac:dyDescent="0.2">
      <c r="B337" s="629">
        <v>327</v>
      </c>
      <c r="C337" s="630" t="s">
        <v>2046</v>
      </c>
      <c r="D337" s="630" t="s">
        <v>803</v>
      </c>
      <c r="E337" s="630" t="s">
        <v>1554</v>
      </c>
      <c r="F337" s="651">
        <v>230316</v>
      </c>
      <c r="G337" s="652">
        <v>44504</v>
      </c>
      <c r="H337" s="652" t="s">
        <v>535</v>
      </c>
      <c r="I337" s="652" t="s">
        <v>535</v>
      </c>
      <c r="J337" s="653">
        <v>50</v>
      </c>
      <c r="K337" s="654" t="s">
        <v>535</v>
      </c>
      <c r="L337" s="655" t="s">
        <v>535</v>
      </c>
      <c r="M337" s="656" t="s">
        <v>2041</v>
      </c>
      <c r="N337" s="657">
        <v>79723</v>
      </c>
      <c r="O337" s="658">
        <v>0</v>
      </c>
      <c r="P337" s="658">
        <v>0</v>
      </c>
      <c r="Q337" s="658">
        <v>0</v>
      </c>
      <c r="R337" s="658">
        <v>79570.759999999995</v>
      </c>
      <c r="S337" s="658">
        <v>0</v>
      </c>
      <c r="T337" s="659">
        <v>152.24000000000524</v>
      </c>
      <c r="U337" s="658">
        <v>0</v>
      </c>
      <c r="V337" s="658">
        <v>0</v>
      </c>
      <c r="W337" s="658">
        <v>152.24000000000524</v>
      </c>
      <c r="X337" s="658">
        <v>9.3881333333337054</v>
      </c>
      <c r="Y337" s="660">
        <v>142.85186666667153</v>
      </c>
      <c r="Z337" s="657">
        <v>0</v>
      </c>
      <c r="AA337" s="658">
        <v>0</v>
      </c>
      <c r="AB337" s="658">
        <v>0</v>
      </c>
      <c r="AC337" s="658">
        <v>0</v>
      </c>
      <c r="AD337" s="658">
        <v>0</v>
      </c>
      <c r="AE337" s="658">
        <v>0</v>
      </c>
      <c r="AF337" s="658">
        <v>0</v>
      </c>
      <c r="AG337" s="658">
        <v>0</v>
      </c>
      <c r="AH337" s="658">
        <v>0</v>
      </c>
      <c r="AI337" s="658">
        <v>3.0448000000001039</v>
      </c>
      <c r="AJ337" s="658">
        <v>1591.4151999999992</v>
      </c>
      <c r="AK337" s="661">
        <v>0</v>
      </c>
      <c r="AL337" s="661">
        <v>3.0448000000001176</v>
      </c>
      <c r="AM337" s="662">
        <v>-3.044800000000123</v>
      </c>
      <c r="AN337" s="663">
        <v>79723</v>
      </c>
      <c r="AO337" s="658">
        <v>0</v>
      </c>
      <c r="AP337" s="658">
        <v>0</v>
      </c>
      <c r="AQ337" s="658">
        <v>0</v>
      </c>
      <c r="AR337" s="658">
        <v>79570.759999999995</v>
      </c>
      <c r="AS337" s="658">
        <v>0</v>
      </c>
      <c r="AT337" s="659">
        <v>152.24000000000524</v>
      </c>
      <c r="AU337" s="658">
        <v>0</v>
      </c>
      <c r="AV337" s="658">
        <v>0</v>
      </c>
      <c r="AW337" s="658">
        <v>152.24000000000524</v>
      </c>
      <c r="AX337" s="658">
        <v>12.432933333333823</v>
      </c>
      <c r="AY337" s="660">
        <v>139.8070666666714</v>
      </c>
      <c r="AZ337" s="644" t="s">
        <v>803</v>
      </c>
      <c r="BA337" s="664">
        <v>0</v>
      </c>
      <c r="BB337" s="665">
        <v>0</v>
      </c>
      <c r="BC337" s="665">
        <v>0</v>
      </c>
      <c r="BD337" s="665">
        <v>0</v>
      </c>
      <c r="BE337" s="665">
        <v>0</v>
      </c>
      <c r="BF337" s="665">
        <v>0</v>
      </c>
      <c r="BG337" s="665">
        <v>0</v>
      </c>
      <c r="BH337" s="665">
        <v>0</v>
      </c>
      <c r="BI337" s="665">
        <v>0</v>
      </c>
      <c r="BJ337" s="665">
        <v>0</v>
      </c>
      <c r="BK337" s="665">
        <v>0</v>
      </c>
      <c r="BL337" s="665">
        <v>0</v>
      </c>
      <c r="BM337" s="665">
        <v>0</v>
      </c>
      <c r="BN337" s="665">
        <v>0</v>
      </c>
      <c r="BO337" s="665">
        <v>0</v>
      </c>
      <c r="BP337" s="665">
        <v>139.8070666666714</v>
      </c>
      <c r="BQ337" s="665">
        <v>0</v>
      </c>
      <c r="BR337" s="665">
        <v>0</v>
      </c>
      <c r="BS337" s="666">
        <v>0</v>
      </c>
      <c r="BT337" s="667">
        <v>0</v>
      </c>
      <c r="BU337" s="649">
        <f t="shared" si="7"/>
        <v>0</v>
      </c>
    </row>
    <row r="338" spans="2:73" x14ac:dyDescent="0.2">
      <c r="B338" s="650">
        <v>328</v>
      </c>
      <c r="C338" s="630" t="s">
        <v>2047</v>
      </c>
      <c r="D338" s="630" t="s">
        <v>803</v>
      </c>
      <c r="E338" s="630" t="s">
        <v>1554</v>
      </c>
      <c r="F338" s="651">
        <v>230312</v>
      </c>
      <c r="G338" s="652">
        <v>44504</v>
      </c>
      <c r="H338" s="652" t="s">
        <v>535</v>
      </c>
      <c r="I338" s="652" t="s">
        <v>535</v>
      </c>
      <c r="J338" s="653">
        <v>50</v>
      </c>
      <c r="K338" s="654" t="s">
        <v>535</v>
      </c>
      <c r="L338" s="655" t="s">
        <v>535</v>
      </c>
      <c r="M338" s="656" t="s">
        <v>2041</v>
      </c>
      <c r="N338" s="657">
        <v>59953</v>
      </c>
      <c r="O338" s="658">
        <v>0</v>
      </c>
      <c r="P338" s="658">
        <v>0</v>
      </c>
      <c r="Q338" s="658">
        <v>0</v>
      </c>
      <c r="R338" s="658">
        <v>57647.22</v>
      </c>
      <c r="S338" s="658">
        <v>0</v>
      </c>
      <c r="T338" s="659">
        <v>2305.7799999999988</v>
      </c>
      <c r="U338" s="658">
        <v>0</v>
      </c>
      <c r="V338" s="658">
        <v>0</v>
      </c>
      <c r="W338" s="658">
        <v>2305.7799999999988</v>
      </c>
      <c r="X338" s="658">
        <v>142.1897666666664</v>
      </c>
      <c r="Y338" s="660">
        <v>2163.5902333333324</v>
      </c>
      <c r="Z338" s="657">
        <v>0</v>
      </c>
      <c r="AA338" s="658">
        <v>0</v>
      </c>
      <c r="AB338" s="658">
        <v>0</v>
      </c>
      <c r="AC338" s="658">
        <v>0</v>
      </c>
      <c r="AD338" s="658">
        <v>0</v>
      </c>
      <c r="AE338" s="658">
        <v>0</v>
      </c>
      <c r="AF338" s="658">
        <v>0</v>
      </c>
      <c r="AG338" s="658">
        <v>0</v>
      </c>
      <c r="AH338" s="658">
        <v>0</v>
      </c>
      <c r="AI338" s="658">
        <v>46.115599999999979</v>
      </c>
      <c r="AJ338" s="658">
        <v>1152.9444000000001</v>
      </c>
      <c r="AK338" s="661">
        <v>0</v>
      </c>
      <c r="AL338" s="661">
        <v>46.115599999999887</v>
      </c>
      <c r="AM338" s="662">
        <v>-46.115600000000086</v>
      </c>
      <c r="AN338" s="663">
        <v>59953</v>
      </c>
      <c r="AO338" s="658">
        <v>0</v>
      </c>
      <c r="AP338" s="658">
        <v>0</v>
      </c>
      <c r="AQ338" s="658">
        <v>0</v>
      </c>
      <c r="AR338" s="658">
        <v>57647.22</v>
      </c>
      <c r="AS338" s="658">
        <v>0</v>
      </c>
      <c r="AT338" s="659">
        <v>2305.7799999999988</v>
      </c>
      <c r="AU338" s="658">
        <v>0</v>
      </c>
      <c r="AV338" s="658">
        <v>0</v>
      </c>
      <c r="AW338" s="658">
        <v>2305.7799999999988</v>
      </c>
      <c r="AX338" s="658">
        <v>188.30536666666629</v>
      </c>
      <c r="AY338" s="660">
        <v>2117.4746333333323</v>
      </c>
      <c r="AZ338" s="644" t="s">
        <v>803</v>
      </c>
      <c r="BA338" s="664">
        <v>0</v>
      </c>
      <c r="BB338" s="665">
        <v>0</v>
      </c>
      <c r="BC338" s="665">
        <v>0</v>
      </c>
      <c r="BD338" s="665">
        <v>0</v>
      </c>
      <c r="BE338" s="665">
        <v>0</v>
      </c>
      <c r="BF338" s="665">
        <v>0</v>
      </c>
      <c r="BG338" s="665">
        <v>0</v>
      </c>
      <c r="BH338" s="665">
        <v>0</v>
      </c>
      <c r="BI338" s="665">
        <v>0</v>
      </c>
      <c r="BJ338" s="665">
        <v>0</v>
      </c>
      <c r="BK338" s="665">
        <v>0</v>
      </c>
      <c r="BL338" s="665">
        <v>0</v>
      </c>
      <c r="BM338" s="665">
        <v>0</v>
      </c>
      <c r="BN338" s="665">
        <v>0</v>
      </c>
      <c r="BO338" s="665">
        <v>0</v>
      </c>
      <c r="BP338" s="665">
        <v>2117.4746333333323</v>
      </c>
      <c r="BQ338" s="665">
        <v>0</v>
      </c>
      <c r="BR338" s="665">
        <v>0</v>
      </c>
      <c r="BS338" s="666">
        <v>0</v>
      </c>
      <c r="BT338" s="667">
        <v>0</v>
      </c>
      <c r="BU338" s="649">
        <f t="shared" si="7"/>
        <v>0</v>
      </c>
    </row>
    <row r="339" spans="2:73" x14ac:dyDescent="0.2">
      <c r="B339" s="629">
        <v>329</v>
      </c>
      <c r="C339" s="630" t="s">
        <v>2048</v>
      </c>
      <c r="D339" s="630" t="s">
        <v>803</v>
      </c>
      <c r="E339" s="630" t="s">
        <v>1554</v>
      </c>
      <c r="F339" s="651">
        <v>230327</v>
      </c>
      <c r="G339" s="652">
        <v>44504</v>
      </c>
      <c r="H339" s="652" t="s">
        <v>535</v>
      </c>
      <c r="I339" s="652" t="s">
        <v>535</v>
      </c>
      <c r="J339" s="653">
        <v>50</v>
      </c>
      <c r="K339" s="654" t="s">
        <v>535</v>
      </c>
      <c r="L339" s="655" t="s">
        <v>535</v>
      </c>
      <c r="M339" s="656" t="s">
        <v>2041</v>
      </c>
      <c r="N339" s="657">
        <v>521</v>
      </c>
      <c r="O339" s="658">
        <v>0</v>
      </c>
      <c r="P339" s="658">
        <v>0</v>
      </c>
      <c r="Q339" s="658">
        <v>0</v>
      </c>
      <c r="R339" s="658">
        <v>331</v>
      </c>
      <c r="S339" s="658">
        <v>0</v>
      </c>
      <c r="T339" s="659">
        <v>190</v>
      </c>
      <c r="U339" s="658">
        <v>0</v>
      </c>
      <c r="V339" s="658">
        <v>0</v>
      </c>
      <c r="W339" s="658">
        <v>190</v>
      </c>
      <c r="X339" s="658">
        <v>11.716666666666686</v>
      </c>
      <c r="Y339" s="660">
        <v>178.2833333333333</v>
      </c>
      <c r="Z339" s="657">
        <v>0</v>
      </c>
      <c r="AA339" s="658">
        <v>0</v>
      </c>
      <c r="AB339" s="658">
        <v>0</v>
      </c>
      <c r="AC339" s="658">
        <v>0</v>
      </c>
      <c r="AD339" s="658">
        <v>0</v>
      </c>
      <c r="AE339" s="658">
        <v>0</v>
      </c>
      <c r="AF339" s="658">
        <v>0</v>
      </c>
      <c r="AG339" s="658">
        <v>0</v>
      </c>
      <c r="AH339" s="658">
        <v>0</v>
      </c>
      <c r="AI339" s="658">
        <v>3.8000000000000003</v>
      </c>
      <c r="AJ339" s="658">
        <v>6.6199999999999992</v>
      </c>
      <c r="AK339" s="661">
        <v>0</v>
      </c>
      <c r="AL339" s="661">
        <v>3.800000000000006</v>
      </c>
      <c r="AM339" s="662">
        <v>-3.7999999999999829</v>
      </c>
      <c r="AN339" s="663">
        <v>521</v>
      </c>
      <c r="AO339" s="658">
        <v>0</v>
      </c>
      <c r="AP339" s="658">
        <v>0</v>
      </c>
      <c r="AQ339" s="658">
        <v>0</v>
      </c>
      <c r="AR339" s="658">
        <v>331</v>
      </c>
      <c r="AS339" s="658">
        <v>0</v>
      </c>
      <c r="AT339" s="659">
        <v>190</v>
      </c>
      <c r="AU339" s="658">
        <v>0</v>
      </c>
      <c r="AV339" s="658">
        <v>0</v>
      </c>
      <c r="AW339" s="658">
        <v>190</v>
      </c>
      <c r="AX339" s="658">
        <v>15.516666666666692</v>
      </c>
      <c r="AY339" s="660">
        <v>174.48333333333332</v>
      </c>
      <c r="AZ339" s="644" t="s">
        <v>803</v>
      </c>
      <c r="BA339" s="664">
        <v>0</v>
      </c>
      <c r="BB339" s="665">
        <v>0</v>
      </c>
      <c r="BC339" s="665">
        <v>0</v>
      </c>
      <c r="BD339" s="665">
        <v>0</v>
      </c>
      <c r="BE339" s="665">
        <v>0</v>
      </c>
      <c r="BF339" s="665">
        <v>0</v>
      </c>
      <c r="BG339" s="665">
        <v>0</v>
      </c>
      <c r="BH339" s="665">
        <v>0</v>
      </c>
      <c r="BI339" s="665">
        <v>0</v>
      </c>
      <c r="BJ339" s="665">
        <v>0</v>
      </c>
      <c r="BK339" s="665">
        <v>0</v>
      </c>
      <c r="BL339" s="665">
        <v>0</v>
      </c>
      <c r="BM339" s="665">
        <v>0</v>
      </c>
      <c r="BN339" s="665">
        <v>0</v>
      </c>
      <c r="BO339" s="665">
        <v>0</v>
      </c>
      <c r="BP339" s="665">
        <v>174.48333333333332</v>
      </c>
      <c r="BQ339" s="665">
        <v>0</v>
      </c>
      <c r="BR339" s="665">
        <v>0</v>
      </c>
      <c r="BS339" s="666">
        <v>0</v>
      </c>
      <c r="BT339" s="667">
        <v>0</v>
      </c>
      <c r="BU339" s="649">
        <f t="shared" si="7"/>
        <v>0</v>
      </c>
    </row>
    <row r="340" spans="2:73" x14ac:dyDescent="0.2">
      <c r="B340" s="650">
        <v>330</v>
      </c>
      <c r="C340" s="630" t="s">
        <v>2049</v>
      </c>
      <c r="D340" s="630" t="s">
        <v>803</v>
      </c>
      <c r="E340" s="630" t="s">
        <v>1554</v>
      </c>
      <c r="F340" s="651">
        <v>230321</v>
      </c>
      <c r="G340" s="652">
        <v>44504</v>
      </c>
      <c r="H340" s="652" t="s">
        <v>535</v>
      </c>
      <c r="I340" s="652" t="s">
        <v>535</v>
      </c>
      <c r="J340" s="653">
        <v>50</v>
      </c>
      <c r="K340" s="654" t="s">
        <v>535</v>
      </c>
      <c r="L340" s="655" t="s">
        <v>535</v>
      </c>
      <c r="M340" s="656" t="s">
        <v>2041</v>
      </c>
      <c r="N340" s="657">
        <v>13659</v>
      </c>
      <c r="O340" s="658">
        <v>0</v>
      </c>
      <c r="P340" s="658">
        <v>0</v>
      </c>
      <c r="Q340" s="658">
        <v>0</v>
      </c>
      <c r="R340" s="658">
        <v>13639.06</v>
      </c>
      <c r="S340" s="658">
        <v>0</v>
      </c>
      <c r="T340" s="659">
        <v>19.940000000000509</v>
      </c>
      <c r="U340" s="658">
        <v>0</v>
      </c>
      <c r="V340" s="658">
        <v>0</v>
      </c>
      <c r="W340" s="658">
        <v>19.940000000000509</v>
      </c>
      <c r="X340" s="658">
        <v>1.2296333333333651</v>
      </c>
      <c r="Y340" s="660">
        <v>18.710366666667145</v>
      </c>
      <c r="Z340" s="657">
        <v>0</v>
      </c>
      <c r="AA340" s="658">
        <v>0</v>
      </c>
      <c r="AB340" s="658">
        <v>0</v>
      </c>
      <c r="AC340" s="658">
        <v>0</v>
      </c>
      <c r="AD340" s="658">
        <v>0</v>
      </c>
      <c r="AE340" s="658">
        <v>0</v>
      </c>
      <c r="AF340" s="658">
        <v>0</v>
      </c>
      <c r="AG340" s="658">
        <v>0</v>
      </c>
      <c r="AH340" s="658">
        <v>0</v>
      </c>
      <c r="AI340" s="658">
        <v>0.3988000000000102</v>
      </c>
      <c r="AJ340" s="658">
        <v>272.78120000000001</v>
      </c>
      <c r="AK340" s="661">
        <v>0</v>
      </c>
      <c r="AL340" s="661">
        <v>0.3988000000000107</v>
      </c>
      <c r="AM340" s="662">
        <v>-0.39880000000001203</v>
      </c>
      <c r="AN340" s="663">
        <v>13659</v>
      </c>
      <c r="AO340" s="658">
        <v>0</v>
      </c>
      <c r="AP340" s="658">
        <v>0</v>
      </c>
      <c r="AQ340" s="658">
        <v>0</v>
      </c>
      <c r="AR340" s="658">
        <v>13639.06</v>
      </c>
      <c r="AS340" s="658">
        <v>0</v>
      </c>
      <c r="AT340" s="659">
        <v>19.940000000000509</v>
      </c>
      <c r="AU340" s="658">
        <v>0</v>
      </c>
      <c r="AV340" s="658">
        <v>0</v>
      </c>
      <c r="AW340" s="658">
        <v>19.940000000000509</v>
      </c>
      <c r="AX340" s="658">
        <v>1.6284333333333758</v>
      </c>
      <c r="AY340" s="660">
        <v>18.311566666667133</v>
      </c>
      <c r="AZ340" s="644" t="s">
        <v>803</v>
      </c>
      <c r="BA340" s="664">
        <v>0</v>
      </c>
      <c r="BB340" s="665">
        <v>0</v>
      </c>
      <c r="BC340" s="665">
        <v>0</v>
      </c>
      <c r="BD340" s="665">
        <v>0</v>
      </c>
      <c r="BE340" s="665">
        <v>0</v>
      </c>
      <c r="BF340" s="665">
        <v>0</v>
      </c>
      <c r="BG340" s="665">
        <v>0</v>
      </c>
      <c r="BH340" s="665">
        <v>0</v>
      </c>
      <c r="BI340" s="665">
        <v>0</v>
      </c>
      <c r="BJ340" s="665">
        <v>0</v>
      </c>
      <c r="BK340" s="665">
        <v>0</v>
      </c>
      <c r="BL340" s="665">
        <v>0</v>
      </c>
      <c r="BM340" s="665">
        <v>0</v>
      </c>
      <c r="BN340" s="665">
        <v>0</v>
      </c>
      <c r="BO340" s="665">
        <v>0</v>
      </c>
      <c r="BP340" s="665">
        <v>18.311566666667133</v>
      </c>
      <c r="BQ340" s="665">
        <v>0</v>
      </c>
      <c r="BR340" s="665">
        <v>0</v>
      </c>
      <c r="BS340" s="666">
        <v>0</v>
      </c>
      <c r="BT340" s="667">
        <v>0</v>
      </c>
      <c r="BU340" s="649">
        <f t="shared" si="7"/>
        <v>0</v>
      </c>
    </row>
    <row r="341" spans="2:73" x14ac:dyDescent="0.2">
      <c r="B341" s="629">
        <v>331</v>
      </c>
      <c r="C341" s="630" t="s">
        <v>2050</v>
      </c>
      <c r="D341" s="630" t="s">
        <v>803</v>
      </c>
      <c r="E341" s="630" t="s">
        <v>1554</v>
      </c>
      <c r="F341" s="651">
        <v>230310</v>
      </c>
      <c r="G341" s="652">
        <v>44504</v>
      </c>
      <c r="H341" s="652" t="s">
        <v>535</v>
      </c>
      <c r="I341" s="652" t="s">
        <v>535</v>
      </c>
      <c r="J341" s="653">
        <v>50</v>
      </c>
      <c r="K341" s="654" t="s">
        <v>535</v>
      </c>
      <c r="L341" s="655" t="s">
        <v>535</v>
      </c>
      <c r="M341" s="656" t="s">
        <v>2041</v>
      </c>
      <c r="N341" s="657">
        <v>2296</v>
      </c>
      <c r="O341" s="658">
        <v>0</v>
      </c>
      <c r="P341" s="658">
        <v>0</v>
      </c>
      <c r="Q341" s="658">
        <v>0</v>
      </c>
      <c r="R341" s="658">
        <v>2217.0500000000002</v>
      </c>
      <c r="S341" s="658">
        <v>0</v>
      </c>
      <c r="T341" s="659">
        <v>78.949999999999818</v>
      </c>
      <c r="U341" s="658">
        <v>0</v>
      </c>
      <c r="V341" s="658">
        <v>0</v>
      </c>
      <c r="W341" s="658">
        <v>78.949999999999818</v>
      </c>
      <c r="X341" s="658">
        <v>4.8685833333333353</v>
      </c>
      <c r="Y341" s="660">
        <v>74.081416666666485</v>
      </c>
      <c r="Z341" s="657">
        <v>0</v>
      </c>
      <c r="AA341" s="658">
        <v>0</v>
      </c>
      <c r="AB341" s="658">
        <v>0</v>
      </c>
      <c r="AC341" s="658">
        <v>0</v>
      </c>
      <c r="AD341" s="658">
        <v>0</v>
      </c>
      <c r="AE341" s="658">
        <v>0</v>
      </c>
      <c r="AF341" s="658">
        <v>0</v>
      </c>
      <c r="AG341" s="658">
        <v>0</v>
      </c>
      <c r="AH341" s="658">
        <v>0</v>
      </c>
      <c r="AI341" s="658">
        <v>1.5789999999999962</v>
      </c>
      <c r="AJ341" s="658">
        <v>44.341000000000001</v>
      </c>
      <c r="AK341" s="661">
        <v>0</v>
      </c>
      <c r="AL341" s="661">
        <v>1.5789999999999988</v>
      </c>
      <c r="AM341" s="662">
        <v>-1.5790000000000077</v>
      </c>
      <c r="AN341" s="663">
        <v>2296</v>
      </c>
      <c r="AO341" s="658">
        <v>0</v>
      </c>
      <c r="AP341" s="658">
        <v>0</v>
      </c>
      <c r="AQ341" s="658">
        <v>0</v>
      </c>
      <c r="AR341" s="658">
        <v>2217.0500000000002</v>
      </c>
      <c r="AS341" s="658">
        <v>0</v>
      </c>
      <c r="AT341" s="659">
        <v>78.949999999999818</v>
      </c>
      <c r="AU341" s="658">
        <v>0</v>
      </c>
      <c r="AV341" s="658">
        <v>0</v>
      </c>
      <c r="AW341" s="658">
        <v>78.949999999999818</v>
      </c>
      <c r="AX341" s="658">
        <v>6.4475833333333341</v>
      </c>
      <c r="AY341" s="660">
        <v>72.502416666666477</v>
      </c>
      <c r="AZ341" s="644" t="s">
        <v>803</v>
      </c>
      <c r="BA341" s="664">
        <v>0</v>
      </c>
      <c r="BB341" s="665">
        <v>0</v>
      </c>
      <c r="BC341" s="665">
        <v>0</v>
      </c>
      <c r="BD341" s="665">
        <v>0</v>
      </c>
      <c r="BE341" s="665">
        <v>0</v>
      </c>
      <c r="BF341" s="665">
        <v>0</v>
      </c>
      <c r="BG341" s="665">
        <v>0</v>
      </c>
      <c r="BH341" s="665">
        <v>0</v>
      </c>
      <c r="BI341" s="665">
        <v>0</v>
      </c>
      <c r="BJ341" s="665">
        <v>0</v>
      </c>
      <c r="BK341" s="665">
        <v>0</v>
      </c>
      <c r="BL341" s="665">
        <v>0</v>
      </c>
      <c r="BM341" s="665">
        <v>0</v>
      </c>
      <c r="BN341" s="665">
        <v>0</v>
      </c>
      <c r="BO341" s="665">
        <v>0</v>
      </c>
      <c r="BP341" s="665">
        <v>72.502416666666477</v>
      </c>
      <c r="BQ341" s="665">
        <v>0</v>
      </c>
      <c r="BR341" s="665">
        <v>0</v>
      </c>
      <c r="BS341" s="666">
        <v>0</v>
      </c>
      <c r="BT341" s="667">
        <v>0</v>
      </c>
      <c r="BU341" s="649">
        <f t="shared" si="7"/>
        <v>0</v>
      </c>
    </row>
    <row r="342" spans="2:73" x14ac:dyDescent="0.2">
      <c r="B342" s="650">
        <v>332</v>
      </c>
      <c r="C342" s="630" t="s">
        <v>2051</v>
      </c>
      <c r="D342" s="630" t="s">
        <v>803</v>
      </c>
      <c r="E342" s="630" t="s">
        <v>1554</v>
      </c>
      <c r="F342" s="651">
        <v>230309</v>
      </c>
      <c r="G342" s="652">
        <v>44504</v>
      </c>
      <c r="H342" s="652" t="s">
        <v>535</v>
      </c>
      <c r="I342" s="652" t="s">
        <v>535</v>
      </c>
      <c r="J342" s="653">
        <v>50</v>
      </c>
      <c r="K342" s="654" t="s">
        <v>535</v>
      </c>
      <c r="L342" s="655" t="s">
        <v>535</v>
      </c>
      <c r="M342" s="656" t="s">
        <v>2041</v>
      </c>
      <c r="N342" s="657">
        <v>57111</v>
      </c>
      <c r="O342" s="658">
        <v>0</v>
      </c>
      <c r="P342" s="658">
        <v>0</v>
      </c>
      <c r="Q342" s="658">
        <v>0</v>
      </c>
      <c r="R342" s="658">
        <v>55147.74</v>
      </c>
      <c r="S342" s="658">
        <v>0</v>
      </c>
      <c r="T342" s="659">
        <v>1963.260000000002</v>
      </c>
      <c r="U342" s="658">
        <v>0</v>
      </c>
      <c r="V342" s="658">
        <v>0</v>
      </c>
      <c r="W342" s="658">
        <v>1963.260000000002</v>
      </c>
      <c r="X342" s="658">
        <v>121.06770000000017</v>
      </c>
      <c r="Y342" s="660">
        <v>1842.192300000002</v>
      </c>
      <c r="Z342" s="657">
        <v>0</v>
      </c>
      <c r="AA342" s="658">
        <v>0</v>
      </c>
      <c r="AB342" s="658">
        <v>0</v>
      </c>
      <c r="AC342" s="658">
        <v>0</v>
      </c>
      <c r="AD342" s="658">
        <v>0</v>
      </c>
      <c r="AE342" s="658">
        <v>0</v>
      </c>
      <c r="AF342" s="658">
        <v>0</v>
      </c>
      <c r="AG342" s="658">
        <v>0</v>
      </c>
      <c r="AH342" s="658">
        <v>0</v>
      </c>
      <c r="AI342" s="658">
        <v>39.265200000000043</v>
      </c>
      <c r="AJ342" s="658">
        <v>1102.9548</v>
      </c>
      <c r="AK342" s="661">
        <v>0</v>
      </c>
      <c r="AL342" s="661">
        <v>39.265200000000078</v>
      </c>
      <c r="AM342" s="662">
        <v>-39.265200000000277</v>
      </c>
      <c r="AN342" s="663">
        <v>57111</v>
      </c>
      <c r="AO342" s="658">
        <v>0</v>
      </c>
      <c r="AP342" s="658">
        <v>0</v>
      </c>
      <c r="AQ342" s="658">
        <v>0</v>
      </c>
      <c r="AR342" s="658">
        <v>55147.74</v>
      </c>
      <c r="AS342" s="658">
        <v>0</v>
      </c>
      <c r="AT342" s="659">
        <v>1963.260000000002</v>
      </c>
      <c r="AU342" s="658">
        <v>0</v>
      </c>
      <c r="AV342" s="658">
        <v>0</v>
      </c>
      <c r="AW342" s="658">
        <v>1963.260000000002</v>
      </c>
      <c r="AX342" s="658">
        <v>160.33290000000025</v>
      </c>
      <c r="AY342" s="660">
        <v>1802.9271000000017</v>
      </c>
      <c r="AZ342" s="644" t="s">
        <v>803</v>
      </c>
      <c r="BA342" s="664">
        <v>0</v>
      </c>
      <c r="BB342" s="665">
        <v>0</v>
      </c>
      <c r="BC342" s="665">
        <v>0</v>
      </c>
      <c r="BD342" s="665">
        <v>0</v>
      </c>
      <c r="BE342" s="665">
        <v>0</v>
      </c>
      <c r="BF342" s="665">
        <v>0</v>
      </c>
      <c r="BG342" s="665">
        <v>0</v>
      </c>
      <c r="BH342" s="665">
        <v>0</v>
      </c>
      <c r="BI342" s="665">
        <v>0</v>
      </c>
      <c r="BJ342" s="665">
        <v>0</v>
      </c>
      <c r="BK342" s="665">
        <v>0</v>
      </c>
      <c r="BL342" s="665">
        <v>0</v>
      </c>
      <c r="BM342" s="665">
        <v>0</v>
      </c>
      <c r="BN342" s="665">
        <v>0</v>
      </c>
      <c r="BO342" s="665">
        <v>0</v>
      </c>
      <c r="BP342" s="665">
        <v>1802.9271000000017</v>
      </c>
      <c r="BQ342" s="665">
        <v>0</v>
      </c>
      <c r="BR342" s="665">
        <v>0</v>
      </c>
      <c r="BS342" s="666">
        <v>0</v>
      </c>
      <c r="BT342" s="667">
        <v>0</v>
      </c>
      <c r="BU342" s="649">
        <f t="shared" si="7"/>
        <v>0</v>
      </c>
    </row>
    <row r="343" spans="2:73" x14ac:dyDescent="0.2">
      <c r="B343" s="629">
        <v>333</v>
      </c>
      <c r="C343" s="630" t="s">
        <v>2052</v>
      </c>
      <c r="D343" s="630" t="s">
        <v>803</v>
      </c>
      <c r="E343" s="630" t="s">
        <v>1554</v>
      </c>
      <c r="F343" s="651">
        <v>230325</v>
      </c>
      <c r="G343" s="652">
        <v>44504</v>
      </c>
      <c r="H343" s="652" t="s">
        <v>535</v>
      </c>
      <c r="I343" s="652" t="s">
        <v>535</v>
      </c>
      <c r="J343" s="653">
        <v>50</v>
      </c>
      <c r="K343" s="654" t="s">
        <v>535</v>
      </c>
      <c r="L343" s="655" t="s">
        <v>535</v>
      </c>
      <c r="M343" s="656" t="s">
        <v>2041</v>
      </c>
      <c r="N343" s="657">
        <v>722</v>
      </c>
      <c r="O343" s="658">
        <v>0</v>
      </c>
      <c r="P343" s="658">
        <v>0</v>
      </c>
      <c r="Q343" s="658">
        <v>0</v>
      </c>
      <c r="R343" s="658">
        <v>654.89</v>
      </c>
      <c r="S343" s="658">
        <v>0</v>
      </c>
      <c r="T343" s="659">
        <v>67.110000000000014</v>
      </c>
      <c r="U343" s="658">
        <v>0</v>
      </c>
      <c r="V343" s="658">
        <v>0</v>
      </c>
      <c r="W343" s="658">
        <v>67.110000000000014</v>
      </c>
      <c r="X343" s="658">
        <v>4.1384500000000202</v>
      </c>
      <c r="Y343" s="660">
        <v>62.971549999999993</v>
      </c>
      <c r="Z343" s="657">
        <v>0</v>
      </c>
      <c r="AA343" s="658">
        <v>0</v>
      </c>
      <c r="AB343" s="658">
        <v>0</v>
      </c>
      <c r="AC343" s="658">
        <v>0</v>
      </c>
      <c r="AD343" s="658">
        <v>0</v>
      </c>
      <c r="AE343" s="658">
        <v>0</v>
      </c>
      <c r="AF343" s="658">
        <v>0</v>
      </c>
      <c r="AG343" s="658">
        <v>0</v>
      </c>
      <c r="AH343" s="658">
        <v>0</v>
      </c>
      <c r="AI343" s="658">
        <v>1.3421999999999998</v>
      </c>
      <c r="AJ343" s="658">
        <v>13.097799999999994</v>
      </c>
      <c r="AK343" s="661">
        <v>0</v>
      </c>
      <c r="AL343" s="661">
        <v>1.3421999999999947</v>
      </c>
      <c r="AM343" s="662">
        <v>-1.3421999999999912</v>
      </c>
      <c r="AN343" s="663">
        <v>722</v>
      </c>
      <c r="AO343" s="658">
        <v>0</v>
      </c>
      <c r="AP343" s="658">
        <v>0</v>
      </c>
      <c r="AQ343" s="658">
        <v>0</v>
      </c>
      <c r="AR343" s="658">
        <v>654.89</v>
      </c>
      <c r="AS343" s="658">
        <v>0</v>
      </c>
      <c r="AT343" s="659">
        <v>67.110000000000014</v>
      </c>
      <c r="AU343" s="658">
        <v>0</v>
      </c>
      <c r="AV343" s="658">
        <v>0</v>
      </c>
      <c r="AW343" s="658">
        <v>67.110000000000014</v>
      </c>
      <c r="AX343" s="658">
        <v>5.4806500000000149</v>
      </c>
      <c r="AY343" s="660">
        <v>61.629350000000002</v>
      </c>
      <c r="AZ343" s="644" t="s">
        <v>803</v>
      </c>
      <c r="BA343" s="664">
        <v>0</v>
      </c>
      <c r="BB343" s="665">
        <v>0</v>
      </c>
      <c r="BC343" s="665">
        <v>0</v>
      </c>
      <c r="BD343" s="665">
        <v>0</v>
      </c>
      <c r="BE343" s="665">
        <v>0</v>
      </c>
      <c r="BF343" s="665">
        <v>0</v>
      </c>
      <c r="BG343" s="665">
        <v>0</v>
      </c>
      <c r="BH343" s="665">
        <v>0</v>
      </c>
      <c r="BI343" s="665">
        <v>0</v>
      </c>
      <c r="BJ343" s="665">
        <v>0</v>
      </c>
      <c r="BK343" s="665">
        <v>0</v>
      </c>
      <c r="BL343" s="665">
        <v>0</v>
      </c>
      <c r="BM343" s="665">
        <v>0</v>
      </c>
      <c r="BN343" s="665">
        <v>0</v>
      </c>
      <c r="BO343" s="665">
        <v>0</v>
      </c>
      <c r="BP343" s="665">
        <v>61.629350000000002</v>
      </c>
      <c r="BQ343" s="665">
        <v>0</v>
      </c>
      <c r="BR343" s="665">
        <v>0</v>
      </c>
      <c r="BS343" s="666">
        <v>0</v>
      </c>
      <c r="BT343" s="667">
        <v>0</v>
      </c>
      <c r="BU343" s="649">
        <f t="shared" si="7"/>
        <v>0</v>
      </c>
    </row>
    <row r="344" spans="2:73" x14ac:dyDescent="0.2">
      <c r="B344" s="650">
        <v>334</v>
      </c>
      <c r="C344" s="630" t="s">
        <v>2053</v>
      </c>
      <c r="D344" s="630" t="s">
        <v>803</v>
      </c>
      <c r="E344" s="630" t="s">
        <v>1554</v>
      </c>
      <c r="F344" s="651" t="s">
        <v>2054</v>
      </c>
      <c r="G344" s="652">
        <v>44255</v>
      </c>
      <c r="H344" s="652" t="s">
        <v>535</v>
      </c>
      <c r="I344" s="652" t="s">
        <v>535</v>
      </c>
      <c r="J344" s="653">
        <v>50</v>
      </c>
      <c r="K344" s="654" t="s">
        <v>535</v>
      </c>
      <c r="L344" s="655" t="s">
        <v>535</v>
      </c>
      <c r="M344" s="656" t="s">
        <v>1958</v>
      </c>
      <c r="N344" s="657">
        <v>39721.589999999997</v>
      </c>
      <c r="O344" s="658">
        <v>0</v>
      </c>
      <c r="P344" s="658">
        <v>0</v>
      </c>
      <c r="Q344" s="658">
        <v>0</v>
      </c>
      <c r="R344" s="658">
        <v>0</v>
      </c>
      <c r="S344" s="658">
        <v>0</v>
      </c>
      <c r="T344" s="659">
        <v>39721.589999999997</v>
      </c>
      <c r="U344" s="658">
        <v>0</v>
      </c>
      <c r="V344" s="658">
        <v>0</v>
      </c>
      <c r="W344" s="658">
        <v>39721.589999999997</v>
      </c>
      <c r="X344" s="658">
        <v>3045.3218999999954</v>
      </c>
      <c r="Y344" s="660">
        <v>36676.268100000001</v>
      </c>
      <c r="Z344" s="657">
        <v>0</v>
      </c>
      <c r="AA344" s="658">
        <v>0</v>
      </c>
      <c r="AB344" s="658">
        <v>0</v>
      </c>
      <c r="AC344" s="658">
        <v>0</v>
      </c>
      <c r="AD344" s="658">
        <v>0</v>
      </c>
      <c r="AE344" s="658">
        <v>0</v>
      </c>
      <c r="AF344" s="658">
        <v>0</v>
      </c>
      <c r="AG344" s="658">
        <v>0</v>
      </c>
      <c r="AH344" s="658">
        <v>0</v>
      </c>
      <c r="AI344" s="658">
        <v>794.43180000000007</v>
      </c>
      <c r="AJ344" s="658">
        <v>0</v>
      </c>
      <c r="AK344" s="661">
        <v>0</v>
      </c>
      <c r="AL344" s="661">
        <v>794.43179999999847</v>
      </c>
      <c r="AM344" s="662">
        <v>-794.43179999999847</v>
      </c>
      <c r="AN344" s="663">
        <v>39721.589999999997</v>
      </c>
      <c r="AO344" s="658">
        <v>0</v>
      </c>
      <c r="AP344" s="658">
        <v>0</v>
      </c>
      <c r="AQ344" s="658">
        <v>0</v>
      </c>
      <c r="AR344" s="658">
        <v>0</v>
      </c>
      <c r="AS344" s="658">
        <v>0</v>
      </c>
      <c r="AT344" s="659">
        <v>39721.589999999997</v>
      </c>
      <c r="AU344" s="658">
        <v>0</v>
      </c>
      <c r="AV344" s="658">
        <v>0</v>
      </c>
      <c r="AW344" s="658">
        <v>39721.589999999997</v>
      </c>
      <c r="AX344" s="658">
        <v>3839.7536999999938</v>
      </c>
      <c r="AY344" s="660">
        <v>35881.836300000003</v>
      </c>
      <c r="AZ344" s="644" t="s">
        <v>803</v>
      </c>
      <c r="BA344" s="664">
        <v>0</v>
      </c>
      <c r="BB344" s="665">
        <v>0</v>
      </c>
      <c r="BC344" s="665">
        <v>0</v>
      </c>
      <c r="BD344" s="665">
        <v>0</v>
      </c>
      <c r="BE344" s="665">
        <v>0</v>
      </c>
      <c r="BF344" s="665">
        <v>0</v>
      </c>
      <c r="BG344" s="665">
        <v>0</v>
      </c>
      <c r="BH344" s="665">
        <v>0</v>
      </c>
      <c r="BI344" s="665">
        <v>0</v>
      </c>
      <c r="BJ344" s="665">
        <v>0</v>
      </c>
      <c r="BK344" s="665">
        <v>0</v>
      </c>
      <c r="BL344" s="665">
        <v>0</v>
      </c>
      <c r="BM344" s="665">
        <v>0</v>
      </c>
      <c r="BN344" s="665">
        <v>0</v>
      </c>
      <c r="BO344" s="665">
        <v>0</v>
      </c>
      <c r="BP344" s="665">
        <v>35881.836300000003</v>
      </c>
      <c r="BQ344" s="665">
        <v>0</v>
      </c>
      <c r="BR344" s="665">
        <v>0</v>
      </c>
      <c r="BS344" s="666">
        <v>0</v>
      </c>
      <c r="BT344" s="667">
        <v>0</v>
      </c>
      <c r="BU344" s="649">
        <f t="shared" si="7"/>
        <v>0</v>
      </c>
    </row>
    <row r="345" spans="2:73" x14ac:dyDescent="0.2">
      <c r="B345" s="629">
        <v>335</v>
      </c>
      <c r="C345" s="630" t="s">
        <v>2055</v>
      </c>
      <c r="D345" s="630" t="s">
        <v>803</v>
      </c>
      <c r="E345" s="630" t="s">
        <v>1554</v>
      </c>
      <c r="F345" s="651">
        <v>230317</v>
      </c>
      <c r="G345" s="652">
        <v>44504</v>
      </c>
      <c r="H345" s="652" t="s">
        <v>535</v>
      </c>
      <c r="I345" s="652" t="s">
        <v>535</v>
      </c>
      <c r="J345" s="653">
        <v>50</v>
      </c>
      <c r="K345" s="654" t="s">
        <v>535</v>
      </c>
      <c r="L345" s="655" t="s">
        <v>535</v>
      </c>
      <c r="M345" s="656" t="s">
        <v>2041</v>
      </c>
      <c r="N345" s="657">
        <v>4141</v>
      </c>
      <c r="O345" s="658">
        <v>0</v>
      </c>
      <c r="P345" s="658">
        <v>0</v>
      </c>
      <c r="Q345" s="658">
        <v>0</v>
      </c>
      <c r="R345" s="658">
        <v>4135.04</v>
      </c>
      <c r="S345" s="658">
        <v>0</v>
      </c>
      <c r="T345" s="659">
        <v>5.9600000000000364</v>
      </c>
      <c r="U345" s="658">
        <v>0</v>
      </c>
      <c r="V345" s="658">
        <v>0</v>
      </c>
      <c r="W345" s="658">
        <v>5.9600000000000364</v>
      </c>
      <c r="X345" s="658">
        <v>0.36753333333333627</v>
      </c>
      <c r="Y345" s="660">
        <v>5.5924666666667004</v>
      </c>
      <c r="Z345" s="657">
        <v>0</v>
      </c>
      <c r="AA345" s="658">
        <v>0</v>
      </c>
      <c r="AB345" s="658">
        <v>0</v>
      </c>
      <c r="AC345" s="658">
        <v>0</v>
      </c>
      <c r="AD345" s="658">
        <v>0</v>
      </c>
      <c r="AE345" s="658">
        <v>0</v>
      </c>
      <c r="AF345" s="658">
        <v>0</v>
      </c>
      <c r="AG345" s="658">
        <v>0</v>
      </c>
      <c r="AH345" s="658">
        <v>0</v>
      </c>
      <c r="AI345" s="658">
        <v>0.11920000000000072</v>
      </c>
      <c r="AJ345" s="658">
        <v>82.700799999999987</v>
      </c>
      <c r="AK345" s="661">
        <v>0</v>
      </c>
      <c r="AL345" s="661">
        <v>0.11920000000000097</v>
      </c>
      <c r="AM345" s="662">
        <v>-0.11920000000000108</v>
      </c>
      <c r="AN345" s="663">
        <v>4141</v>
      </c>
      <c r="AO345" s="658">
        <v>0</v>
      </c>
      <c r="AP345" s="658">
        <v>0</v>
      </c>
      <c r="AQ345" s="658">
        <v>0</v>
      </c>
      <c r="AR345" s="658">
        <v>4135.04</v>
      </c>
      <c r="AS345" s="658">
        <v>0</v>
      </c>
      <c r="AT345" s="659">
        <v>5.9600000000000364</v>
      </c>
      <c r="AU345" s="658">
        <v>0</v>
      </c>
      <c r="AV345" s="658">
        <v>0</v>
      </c>
      <c r="AW345" s="658">
        <v>5.9600000000000364</v>
      </c>
      <c r="AX345" s="658">
        <v>0.48673333333333724</v>
      </c>
      <c r="AY345" s="660">
        <v>5.4732666666666994</v>
      </c>
      <c r="AZ345" s="644" t="s">
        <v>803</v>
      </c>
      <c r="BA345" s="664">
        <v>0</v>
      </c>
      <c r="BB345" s="665">
        <v>0</v>
      </c>
      <c r="BC345" s="665">
        <v>0</v>
      </c>
      <c r="BD345" s="665">
        <v>0</v>
      </c>
      <c r="BE345" s="665">
        <v>0</v>
      </c>
      <c r="BF345" s="665">
        <v>0</v>
      </c>
      <c r="BG345" s="665">
        <v>0</v>
      </c>
      <c r="BH345" s="665">
        <v>0</v>
      </c>
      <c r="BI345" s="665">
        <v>0</v>
      </c>
      <c r="BJ345" s="665">
        <v>0</v>
      </c>
      <c r="BK345" s="665">
        <v>0</v>
      </c>
      <c r="BL345" s="665">
        <v>0</v>
      </c>
      <c r="BM345" s="665">
        <v>0</v>
      </c>
      <c r="BN345" s="665">
        <v>0</v>
      </c>
      <c r="BO345" s="665">
        <v>0</v>
      </c>
      <c r="BP345" s="665">
        <v>5.4732666666666994</v>
      </c>
      <c r="BQ345" s="665">
        <v>0</v>
      </c>
      <c r="BR345" s="665">
        <v>0</v>
      </c>
      <c r="BS345" s="666">
        <v>0</v>
      </c>
      <c r="BT345" s="667">
        <v>0</v>
      </c>
      <c r="BU345" s="649">
        <f t="shared" si="7"/>
        <v>0</v>
      </c>
    </row>
    <row r="346" spans="2:73" x14ac:dyDescent="0.2">
      <c r="B346" s="650">
        <v>336</v>
      </c>
      <c r="C346" s="630" t="s">
        <v>2056</v>
      </c>
      <c r="D346" s="630" t="s">
        <v>803</v>
      </c>
      <c r="E346" s="630" t="s">
        <v>1554</v>
      </c>
      <c r="F346" s="651">
        <v>230323</v>
      </c>
      <c r="G346" s="652">
        <v>44504</v>
      </c>
      <c r="H346" s="652" t="s">
        <v>535</v>
      </c>
      <c r="I346" s="652" t="s">
        <v>535</v>
      </c>
      <c r="J346" s="653">
        <v>50</v>
      </c>
      <c r="K346" s="654" t="s">
        <v>535</v>
      </c>
      <c r="L346" s="655" t="s">
        <v>535</v>
      </c>
      <c r="M346" s="656" t="s">
        <v>2041</v>
      </c>
      <c r="N346" s="657">
        <v>78089</v>
      </c>
      <c r="O346" s="658">
        <v>0</v>
      </c>
      <c r="P346" s="658">
        <v>0</v>
      </c>
      <c r="Q346" s="658">
        <v>0</v>
      </c>
      <c r="R346" s="658">
        <v>72378.09</v>
      </c>
      <c r="S346" s="658">
        <v>0</v>
      </c>
      <c r="T346" s="659">
        <v>5710.9100000000035</v>
      </c>
      <c r="U346" s="658">
        <v>0</v>
      </c>
      <c r="V346" s="658">
        <v>0</v>
      </c>
      <c r="W346" s="658">
        <v>5710.9100000000035</v>
      </c>
      <c r="X346" s="658">
        <v>352.17278333333314</v>
      </c>
      <c r="Y346" s="660">
        <v>5358.7372166666701</v>
      </c>
      <c r="Z346" s="657">
        <v>0</v>
      </c>
      <c r="AA346" s="658">
        <v>0</v>
      </c>
      <c r="AB346" s="658">
        <v>0</v>
      </c>
      <c r="AC346" s="658">
        <v>0</v>
      </c>
      <c r="AD346" s="658">
        <v>0</v>
      </c>
      <c r="AE346" s="658">
        <v>0</v>
      </c>
      <c r="AF346" s="658">
        <v>0</v>
      </c>
      <c r="AG346" s="658">
        <v>0</v>
      </c>
      <c r="AH346" s="658">
        <v>0</v>
      </c>
      <c r="AI346" s="658">
        <v>114.2182000000001</v>
      </c>
      <c r="AJ346" s="658">
        <v>1447.5618000000002</v>
      </c>
      <c r="AK346" s="661">
        <v>0</v>
      </c>
      <c r="AL346" s="661">
        <v>114.21819999999997</v>
      </c>
      <c r="AM346" s="662">
        <v>-114.21819999999934</v>
      </c>
      <c r="AN346" s="663">
        <v>78089</v>
      </c>
      <c r="AO346" s="658">
        <v>0</v>
      </c>
      <c r="AP346" s="658">
        <v>0</v>
      </c>
      <c r="AQ346" s="658">
        <v>0</v>
      </c>
      <c r="AR346" s="658">
        <v>72378.09</v>
      </c>
      <c r="AS346" s="658">
        <v>0</v>
      </c>
      <c r="AT346" s="659">
        <v>5710.9100000000035</v>
      </c>
      <c r="AU346" s="658">
        <v>0</v>
      </c>
      <c r="AV346" s="658">
        <v>0</v>
      </c>
      <c r="AW346" s="658">
        <v>5710.9100000000035</v>
      </c>
      <c r="AX346" s="658">
        <v>466.39098333333311</v>
      </c>
      <c r="AY346" s="660">
        <v>5244.5190166666707</v>
      </c>
      <c r="AZ346" s="644" t="s">
        <v>803</v>
      </c>
      <c r="BA346" s="664">
        <v>0</v>
      </c>
      <c r="BB346" s="665">
        <v>0</v>
      </c>
      <c r="BC346" s="665">
        <v>0</v>
      </c>
      <c r="BD346" s="665">
        <v>0</v>
      </c>
      <c r="BE346" s="665">
        <v>0</v>
      </c>
      <c r="BF346" s="665">
        <v>0</v>
      </c>
      <c r="BG346" s="665">
        <v>0</v>
      </c>
      <c r="BH346" s="665">
        <v>0</v>
      </c>
      <c r="BI346" s="665">
        <v>0</v>
      </c>
      <c r="BJ346" s="665">
        <v>0</v>
      </c>
      <c r="BK346" s="665">
        <v>0</v>
      </c>
      <c r="BL346" s="665">
        <v>0</v>
      </c>
      <c r="BM346" s="665">
        <v>0</v>
      </c>
      <c r="BN346" s="665">
        <v>0</v>
      </c>
      <c r="BO346" s="665">
        <v>0</v>
      </c>
      <c r="BP346" s="665">
        <v>5244.5190166666707</v>
      </c>
      <c r="BQ346" s="665">
        <v>0</v>
      </c>
      <c r="BR346" s="665">
        <v>0</v>
      </c>
      <c r="BS346" s="666">
        <v>0</v>
      </c>
      <c r="BT346" s="667">
        <v>0</v>
      </c>
      <c r="BU346" s="649">
        <f t="shared" si="7"/>
        <v>0</v>
      </c>
    </row>
    <row r="347" spans="2:73" x14ac:dyDescent="0.2">
      <c r="B347" s="629">
        <v>337</v>
      </c>
      <c r="C347" s="630" t="s">
        <v>2057</v>
      </c>
      <c r="D347" s="630" t="s">
        <v>803</v>
      </c>
      <c r="E347" s="630" t="s">
        <v>1554</v>
      </c>
      <c r="F347" s="651" t="s">
        <v>2058</v>
      </c>
      <c r="G347" s="652">
        <v>44255</v>
      </c>
      <c r="H347" s="652" t="s">
        <v>535</v>
      </c>
      <c r="I347" s="652" t="s">
        <v>535</v>
      </c>
      <c r="J347" s="653">
        <v>50</v>
      </c>
      <c r="K347" s="654" t="s">
        <v>535</v>
      </c>
      <c r="L347" s="655" t="s">
        <v>535</v>
      </c>
      <c r="M347" s="656" t="s">
        <v>1958</v>
      </c>
      <c r="N347" s="657">
        <v>12459.6</v>
      </c>
      <c r="O347" s="658">
        <v>0</v>
      </c>
      <c r="P347" s="658">
        <v>0</v>
      </c>
      <c r="Q347" s="658">
        <v>0</v>
      </c>
      <c r="R347" s="658">
        <v>0</v>
      </c>
      <c r="S347" s="658">
        <v>0</v>
      </c>
      <c r="T347" s="659">
        <v>12459.6</v>
      </c>
      <c r="U347" s="658">
        <v>0</v>
      </c>
      <c r="V347" s="658">
        <v>0</v>
      </c>
      <c r="W347" s="658">
        <v>12459.6</v>
      </c>
      <c r="X347" s="658">
        <v>955.23599999999897</v>
      </c>
      <c r="Y347" s="660">
        <v>11504.364000000001</v>
      </c>
      <c r="Z347" s="657">
        <v>0</v>
      </c>
      <c r="AA347" s="658">
        <v>0</v>
      </c>
      <c r="AB347" s="658">
        <v>0</v>
      </c>
      <c r="AC347" s="658">
        <v>0</v>
      </c>
      <c r="AD347" s="658">
        <v>0</v>
      </c>
      <c r="AE347" s="658">
        <v>0</v>
      </c>
      <c r="AF347" s="658">
        <v>0</v>
      </c>
      <c r="AG347" s="658">
        <v>0</v>
      </c>
      <c r="AH347" s="658">
        <v>0</v>
      </c>
      <c r="AI347" s="658">
        <v>249.19200000000001</v>
      </c>
      <c r="AJ347" s="658">
        <v>0</v>
      </c>
      <c r="AK347" s="661">
        <v>0</v>
      </c>
      <c r="AL347" s="661">
        <v>249.1919999999991</v>
      </c>
      <c r="AM347" s="662">
        <v>-249.1919999999991</v>
      </c>
      <c r="AN347" s="663">
        <v>12459.6</v>
      </c>
      <c r="AO347" s="658">
        <v>0</v>
      </c>
      <c r="AP347" s="658">
        <v>0</v>
      </c>
      <c r="AQ347" s="658">
        <v>0</v>
      </c>
      <c r="AR347" s="658">
        <v>0</v>
      </c>
      <c r="AS347" s="658">
        <v>0</v>
      </c>
      <c r="AT347" s="659">
        <v>12459.6</v>
      </c>
      <c r="AU347" s="658">
        <v>0</v>
      </c>
      <c r="AV347" s="658">
        <v>0</v>
      </c>
      <c r="AW347" s="658">
        <v>12459.6</v>
      </c>
      <c r="AX347" s="658">
        <v>1204.4279999999981</v>
      </c>
      <c r="AY347" s="660">
        <v>11255.172000000002</v>
      </c>
      <c r="AZ347" s="644" t="s">
        <v>803</v>
      </c>
      <c r="BA347" s="664">
        <v>0</v>
      </c>
      <c r="BB347" s="665">
        <v>0</v>
      </c>
      <c r="BC347" s="665">
        <v>0</v>
      </c>
      <c r="BD347" s="665">
        <v>0</v>
      </c>
      <c r="BE347" s="665">
        <v>0</v>
      </c>
      <c r="BF347" s="665">
        <v>0</v>
      </c>
      <c r="BG347" s="665">
        <v>0</v>
      </c>
      <c r="BH347" s="665">
        <v>0</v>
      </c>
      <c r="BI347" s="665">
        <v>0</v>
      </c>
      <c r="BJ347" s="665">
        <v>0</v>
      </c>
      <c r="BK347" s="665">
        <v>0</v>
      </c>
      <c r="BL347" s="665">
        <v>0</v>
      </c>
      <c r="BM347" s="665">
        <v>0</v>
      </c>
      <c r="BN347" s="665">
        <v>0</v>
      </c>
      <c r="BO347" s="665">
        <v>0</v>
      </c>
      <c r="BP347" s="665">
        <v>11255.172000000002</v>
      </c>
      <c r="BQ347" s="665">
        <v>0</v>
      </c>
      <c r="BR347" s="665">
        <v>0</v>
      </c>
      <c r="BS347" s="666">
        <v>0</v>
      </c>
      <c r="BT347" s="667">
        <v>0</v>
      </c>
      <c r="BU347" s="649">
        <f t="shared" si="7"/>
        <v>0</v>
      </c>
    </row>
    <row r="348" spans="2:73" x14ac:dyDescent="0.2">
      <c r="B348" s="650">
        <v>338</v>
      </c>
      <c r="C348" s="630" t="s">
        <v>2059</v>
      </c>
      <c r="D348" s="630" t="s">
        <v>803</v>
      </c>
      <c r="E348" s="630" t="s">
        <v>1554</v>
      </c>
      <c r="F348" s="651">
        <v>230324</v>
      </c>
      <c r="G348" s="652">
        <v>44504</v>
      </c>
      <c r="H348" s="652" t="s">
        <v>535</v>
      </c>
      <c r="I348" s="652" t="s">
        <v>535</v>
      </c>
      <c r="J348" s="653">
        <v>50</v>
      </c>
      <c r="K348" s="654" t="s">
        <v>535</v>
      </c>
      <c r="L348" s="655" t="s">
        <v>535</v>
      </c>
      <c r="M348" s="656" t="s">
        <v>2041</v>
      </c>
      <c r="N348" s="657">
        <v>9410</v>
      </c>
      <c r="O348" s="658">
        <v>0</v>
      </c>
      <c r="P348" s="658">
        <v>0</v>
      </c>
      <c r="Q348" s="658">
        <v>0</v>
      </c>
      <c r="R348" s="658">
        <v>8537.7800000000007</v>
      </c>
      <c r="S348" s="658">
        <v>0</v>
      </c>
      <c r="T348" s="659">
        <v>872.21999999999935</v>
      </c>
      <c r="U348" s="658">
        <v>0</v>
      </c>
      <c r="V348" s="658">
        <v>0</v>
      </c>
      <c r="W348" s="658">
        <v>872.21999999999935</v>
      </c>
      <c r="X348" s="658">
        <v>53.786900000000081</v>
      </c>
      <c r="Y348" s="660">
        <v>818.43309999999929</v>
      </c>
      <c r="Z348" s="657">
        <v>0</v>
      </c>
      <c r="AA348" s="658">
        <v>0</v>
      </c>
      <c r="AB348" s="658">
        <v>0</v>
      </c>
      <c r="AC348" s="658">
        <v>0</v>
      </c>
      <c r="AD348" s="658">
        <v>0</v>
      </c>
      <c r="AE348" s="658">
        <v>0</v>
      </c>
      <c r="AF348" s="658">
        <v>0</v>
      </c>
      <c r="AG348" s="658">
        <v>0</v>
      </c>
      <c r="AH348" s="658">
        <v>0</v>
      </c>
      <c r="AI348" s="658">
        <v>17.444399999999987</v>
      </c>
      <c r="AJ348" s="658">
        <v>170.75560000000002</v>
      </c>
      <c r="AK348" s="661">
        <v>0</v>
      </c>
      <c r="AL348" s="661">
        <v>17.444400000000051</v>
      </c>
      <c r="AM348" s="662">
        <v>-17.444400000000087</v>
      </c>
      <c r="AN348" s="663">
        <v>9410</v>
      </c>
      <c r="AO348" s="658">
        <v>0</v>
      </c>
      <c r="AP348" s="658">
        <v>0</v>
      </c>
      <c r="AQ348" s="658">
        <v>0</v>
      </c>
      <c r="AR348" s="658">
        <v>8537.7800000000007</v>
      </c>
      <c r="AS348" s="658">
        <v>0</v>
      </c>
      <c r="AT348" s="659">
        <v>872.21999999999935</v>
      </c>
      <c r="AU348" s="658">
        <v>0</v>
      </c>
      <c r="AV348" s="658">
        <v>0</v>
      </c>
      <c r="AW348" s="658">
        <v>872.21999999999935</v>
      </c>
      <c r="AX348" s="658">
        <v>71.231300000000132</v>
      </c>
      <c r="AY348" s="660">
        <v>800.9886999999992</v>
      </c>
      <c r="AZ348" s="644" t="s">
        <v>803</v>
      </c>
      <c r="BA348" s="664">
        <v>0</v>
      </c>
      <c r="BB348" s="665">
        <v>0</v>
      </c>
      <c r="BC348" s="665">
        <v>0</v>
      </c>
      <c r="BD348" s="665">
        <v>0</v>
      </c>
      <c r="BE348" s="665">
        <v>0</v>
      </c>
      <c r="BF348" s="665">
        <v>0</v>
      </c>
      <c r="BG348" s="665">
        <v>0</v>
      </c>
      <c r="BH348" s="665">
        <v>0</v>
      </c>
      <c r="BI348" s="665">
        <v>0</v>
      </c>
      <c r="BJ348" s="665">
        <v>0</v>
      </c>
      <c r="BK348" s="665">
        <v>0</v>
      </c>
      <c r="BL348" s="665">
        <v>0</v>
      </c>
      <c r="BM348" s="665">
        <v>0</v>
      </c>
      <c r="BN348" s="665">
        <v>0</v>
      </c>
      <c r="BO348" s="665">
        <v>0</v>
      </c>
      <c r="BP348" s="665">
        <v>800.9886999999992</v>
      </c>
      <c r="BQ348" s="665">
        <v>0</v>
      </c>
      <c r="BR348" s="665">
        <v>0</v>
      </c>
      <c r="BS348" s="666">
        <v>0</v>
      </c>
      <c r="BT348" s="667">
        <v>0</v>
      </c>
      <c r="BU348" s="649">
        <f t="shared" si="7"/>
        <v>0</v>
      </c>
    </row>
    <row r="349" spans="2:73" x14ac:dyDescent="0.2">
      <c r="B349" s="629">
        <v>339</v>
      </c>
      <c r="C349" s="630" t="s">
        <v>2060</v>
      </c>
      <c r="D349" s="630" t="s">
        <v>803</v>
      </c>
      <c r="E349" s="630" t="s">
        <v>1554</v>
      </c>
      <c r="F349" s="651">
        <v>230313</v>
      </c>
      <c r="G349" s="652">
        <v>44504</v>
      </c>
      <c r="H349" s="652" t="s">
        <v>535</v>
      </c>
      <c r="I349" s="652" t="s">
        <v>535</v>
      </c>
      <c r="J349" s="653">
        <v>50</v>
      </c>
      <c r="K349" s="654" t="s">
        <v>535</v>
      </c>
      <c r="L349" s="655" t="s">
        <v>535</v>
      </c>
      <c r="M349" s="656" t="s">
        <v>2041</v>
      </c>
      <c r="N349" s="657">
        <v>8956</v>
      </c>
      <c r="O349" s="658">
        <v>0</v>
      </c>
      <c r="P349" s="658">
        <v>0</v>
      </c>
      <c r="Q349" s="658">
        <v>0</v>
      </c>
      <c r="R349" s="658">
        <v>7625.6900000000005</v>
      </c>
      <c r="S349" s="658">
        <v>0</v>
      </c>
      <c r="T349" s="659">
        <v>1330.3099999999995</v>
      </c>
      <c r="U349" s="658">
        <v>0</v>
      </c>
      <c r="V349" s="658">
        <v>0</v>
      </c>
      <c r="W349" s="658">
        <v>1330.3099999999995</v>
      </c>
      <c r="X349" s="658">
        <v>82.035783333333598</v>
      </c>
      <c r="Y349" s="660">
        <v>1248.2742166666658</v>
      </c>
      <c r="Z349" s="657">
        <v>0</v>
      </c>
      <c r="AA349" s="658">
        <v>0</v>
      </c>
      <c r="AB349" s="658">
        <v>0</v>
      </c>
      <c r="AC349" s="658">
        <v>0</v>
      </c>
      <c r="AD349" s="658">
        <v>0</v>
      </c>
      <c r="AE349" s="658">
        <v>0</v>
      </c>
      <c r="AF349" s="658">
        <v>0</v>
      </c>
      <c r="AG349" s="658">
        <v>0</v>
      </c>
      <c r="AH349" s="658">
        <v>0</v>
      </c>
      <c r="AI349" s="658">
        <v>26.60619999999998</v>
      </c>
      <c r="AJ349" s="658">
        <v>152.51379999999997</v>
      </c>
      <c r="AK349" s="661">
        <v>0</v>
      </c>
      <c r="AL349" s="661">
        <v>26.606200000000101</v>
      </c>
      <c r="AM349" s="662">
        <v>-26.606199999999944</v>
      </c>
      <c r="AN349" s="663">
        <v>8956</v>
      </c>
      <c r="AO349" s="658">
        <v>0</v>
      </c>
      <c r="AP349" s="658">
        <v>0</v>
      </c>
      <c r="AQ349" s="658">
        <v>0</v>
      </c>
      <c r="AR349" s="658">
        <v>7625.6900000000005</v>
      </c>
      <c r="AS349" s="658">
        <v>0</v>
      </c>
      <c r="AT349" s="659">
        <v>1330.3099999999995</v>
      </c>
      <c r="AU349" s="658">
        <v>0</v>
      </c>
      <c r="AV349" s="658">
        <v>0</v>
      </c>
      <c r="AW349" s="658">
        <v>1330.3099999999995</v>
      </c>
      <c r="AX349" s="658">
        <v>108.6419833333337</v>
      </c>
      <c r="AY349" s="660">
        <v>1221.6680166666658</v>
      </c>
      <c r="AZ349" s="644" t="s">
        <v>803</v>
      </c>
      <c r="BA349" s="664">
        <v>0</v>
      </c>
      <c r="BB349" s="665">
        <v>0</v>
      </c>
      <c r="BC349" s="665">
        <v>0</v>
      </c>
      <c r="BD349" s="665">
        <v>0</v>
      </c>
      <c r="BE349" s="665">
        <v>0</v>
      </c>
      <c r="BF349" s="665">
        <v>0</v>
      </c>
      <c r="BG349" s="665">
        <v>0</v>
      </c>
      <c r="BH349" s="665">
        <v>0</v>
      </c>
      <c r="BI349" s="665">
        <v>0</v>
      </c>
      <c r="BJ349" s="665">
        <v>0</v>
      </c>
      <c r="BK349" s="665">
        <v>0</v>
      </c>
      <c r="BL349" s="665">
        <v>0</v>
      </c>
      <c r="BM349" s="665">
        <v>0</v>
      </c>
      <c r="BN349" s="665">
        <v>0</v>
      </c>
      <c r="BO349" s="665">
        <v>0</v>
      </c>
      <c r="BP349" s="665">
        <v>1221.6680166666658</v>
      </c>
      <c r="BQ349" s="665">
        <v>0</v>
      </c>
      <c r="BR349" s="665">
        <v>0</v>
      </c>
      <c r="BS349" s="666">
        <v>0</v>
      </c>
      <c r="BT349" s="667">
        <v>0</v>
      </c>
      <c r="BU349" s="649">
        <f t="shared" si="7"/>
        <v>0</v>
      </c>
    </row>
    <row r="350" spans="2:73" x14ac:dyDescent="0.2">
      <c r="B350" s="650">
        <v>340</v>
      </c>
      <c r="C350" s="630" t="s">
        <v>2061</v>
      </c>
      <c r="D350" s="630" t="s">
        <v>803</v>
      </c>
      <c r="E350" s="630" t="s">
        <v>1554</v>
      </c>
      <c r="F350" s="651">
        <v>230328</v>
      </c>
      <c r="G350" s="652">
        <v>44504</v>
      </c>
      <c r="H350" s="652" t="s">
        <v>535</v>
      </c>
      <c r="I350" s="652" t="s">
        <v>535</v>
      </c>
      <c r="J350" s="653">
        <v>50</v>
      </c>
      <c r="K350" s="654" t="s">
        <v>535</v>
      </c>
      <c r="L350" s="655" t="s">
        <v>535</v>
      </c>
      <c r="M350" s="656" t="s">
        <v>2041</v>
      </c>
      <c r="N350" s="657">
        <v>85189</v>
      </c>
      <c r="O350" s="658">
        <v>0</v>
      </c>
      <c r="P350" s="658">
        <v>0</v>
      </c>
      <c r="Q350" s="658">
        <v>0</v>
      </c>
      <c r="R350" s="658">
        <v>76929.259999999995</v>
      </c>
      <c r="S350" s="658">
        <v>0</v>
      </c>
      <c r="T350" s="659">
        <v>8259.7400000000052</v>
      </c>
      <c r="U350" s="658">
        <v>0</v>
      </c>
      <c r="V350" s="658">
        <v>0</v>
      </c>
      <c r="W350" s="658">
        <v>8259.7400000000052</v>
      </c>
      <c r="X350" s="658">
        <v>509.35063333333403</v>
      </c>
      <c r="Y350" s="660">
        <v>7750.3893666666709</v>
      </c>
      <c r="Z350" s="657">
        <v>0</v>
      </c>
      <c r="AA350" s="658">
        <v>0</v>
      </c>
      <c r="AB350" s="658">
        <v>0</v>
      </c>
      <c r="AC350" s="658">
        <v>0</v>
      </c>
      <c r="AD350" s="658">
        <v>0</v>
      </c>
      <c r="AE350" s="658">
        <v>0</v>
      </c>
      <c r="AF350" s="658">
        <v>0</v>
      </c>
      <c r="AG350" s="658">
        <v>0</v>
      </c>
      <c r="AH350" s="658">
        <v>0</v>
      </c>
      <c r="AI350" s="658">
        <v>165.19480000000007</v>
      </c>
      <c r="AJ350" s="658">
        <v>1538.5851999999998</v>
      </c>
      <c r="AK350" s="661">
        <v>0</v>
      </c>
      <c r="AL350" s="661">
        <v>165.19479999999999</v>
      </c>
      <c r="AM350" s="662">
        <v>-165.1947999999993</v>
      </c>
      <c r="AN350" s="663">
        <v>85189</v>
      </c>
      <c r="AO350" s="658">
        <v>0</v>
      </c>
      <c r="AP350" s="658">
        <v>0</v>
      </c>
      <c r="AQ350" s="658">
        <v>0</v>
      </c>
      <c r="AR350" s="658">
        <v>76929.259999999995</v>
      </c>
      <c r="AS350" s="658">
        <v>0</v>
      </c>
      <c r="AT350" s="659">
        <v>8259.7400000000052</v>
      </c>
      <c r="AU350" s="658">
        <v>0</v>
      </c>
      <c r="AV350" s="658">
        <v>0</v>
      </c>
      <c r="AW350" s="658">
        <v>8259.7400000000052</v>
      </c>
      <c r="AX350" s="658">
        <v>674.54543333333402</v>
      </c>
      <c r="AY350" s="660">
        <v>7585.1945666666716</v>
      </c>
      <c r="AZ350" s="644" t="s">
        <v>803</v>
      </c>
      <c r="BA350" s="664">
        <v>0</v>
      </c>
      <c r="BB350" s="665">
        <v>0</v>
      </c>
      <c r="BC350" s="665">
        <v>0</v>
      </c>
      <c r="BD350" s="665">
        <v>0</v>
      </c>
      <c r="BE350" s="665">
        <v>0</v>
      </c>
      <c r="BF350" s="665">
        <v>0</v>
      </c>
      <c r="BG350" s="665">
        <v>0</v>
      </c>
      <c r="BH350" s="665">
        <v>0</v>
      </c>
      <c r="BI350" s="665">
        <v>0</v>
      </c>
      <c r="BJ350" s="665">
        <v>0</v>
      </c>
      <c r="BK350" s="665">
        <v>0</v>
      </c>
      <c r="BL350" s="665">
        <v>0</v>
      </c>
      <c r="BM350" s="665">
        <v>0</v>
      </c>
      <c r="BN350" s="665">
        <v>0</v>
      </c>
      <c r="BO350" s="665">
        <v>0</v>
      </c>
      <c r="BP350" s="665">
        <v>7585.1945666666716</v>
      </c>
      <c r="BQ350" s="665">
        <v>0</v>
      </c>
      <c r="BR350" s="665">
        <v>0</v>
      </c>
      <c r="BS350" s="666">
        <v>0</v>
      </c>
      <c r="BT350" s="667">
        <v>0</v>
      </c>
      <c r="BU350" s="649">
        <f t="shared" si="7"/>
        <v>0</v>
      </c>
    </row>
    <row r="351" spans="2:73" x14ac:dyDescent="0.2">
      <c r="B351" s="629">
        <v>341</v>
      </c>
      <c r="C351" s="630" t="s">
        <v>2062</v>
      </c>
      <c r="D351" s="630" t="s">
        <v>803</v>
      </c>
      <c r="E351" s="630" t="s">
        <v>1554</v>
      </c>
      <c r="F351" s="651">
        <v>230314</v>
      </c>
      <c r="G351" s="652">
        <v>44504</v>
      </c>
      <c r="H351" s="652" t="s">
        <v>535</v>
      </c>
      <c r="I351" s="652" t="s">
        <v>535</v>
      </c>
      <c r="J351" s="653">
        <v>50</v>
      </c>
      <c r="K351" s="654" t="s">
        <v>535</v>
      </c>
      <c r="L351" s="655" t="s">
        <v>535</v>
      </c>
      <c r="M351" s="656" t="s">
        <v>2041</v>
      </c>
      <c r="N351" s="657">
        <v>9259</v>
      </c>
      <c r="O351" s="658">
        <v>0</v>
      </c>
      <c r="P351" s="658">
        <v>0</v>
      </c>
      <c r="Q351" s="658">
        <v>0</v>
      </c>
      <c r="R351" s="658">
        <v>9244.83</v>
      </c>
      <c r="S351" s="658">
        <v>0</v>
      </c>
      <c r="T351" s="659">
        <v>14.170000000000073</v>
      </c>
      <c r="U351" s="658">
        <v>0</v>
      </c>
      <c r="V351" s="658">
        <v>0</v>
      </c>
      <c r="W351" s="658">
        <v>14.170000000000073</v>
      </c>
      <c r="X351" s="658">
        <v>0.87381666666667346</v>
      </c>
      <c r="Y351" s="660">
        <v>13.296183333333399</v>
      </c>
      <c r="Z351" s="657">
        <v>0</v>
      </c>
      <c r="AA351" s="658">
        <v>0</v>
      </c>
      <c r="AB351" s="658">
        <v>0</v>
      </c>
      <c r="AC351" s="658">
        <v>0</v>
      </c>
      <c r="AD351" s="658">
        <v>0</v>
      </c>
      <c r="AE351" s="658">
        <v>0</v>
      </c>
      <c r="AF351" s="658">
        <v>0</v>
      </c>
      <c r="AG351" s="658">
        <v>0</v>
      </c>
      <c r="AH351" s="658">
        <v>0</v>
      </c>
      <c r="AI351" s="658">
        <v>0.28340000000000143</v>
      </c>
      <c r="AJ351" s="658">
        <v>184.89659999999998</v>
      </c>
      <c r="AK351" s="661">
        <v>0</v>
      </c>
      <c r="AL351" s="661">
        <v>0.28340000000000176</v>
      </c>
      <c r="AM351" s="662">
        <v>-0.28340000000000209</v>
      </c>
      <c r="AN351" s="663">
        <v>9259</v>
      </c>
      <c r="AO351" s="658">
        <v>0</v>
      </c>
      <c r="AP351" s="658">
        <v>0</v>
      </c>
      <c r="AQ351" s="658">
        <v>0</v>
      </c>
      <c r="AR351" s="658">
        <v>9244.83</v>
      </c>
      <c r="AS351" s="658">
        <v>0</v>
      </c>
      <c r="AT351" s="659">
        <v>14.170000000000073</v>
      </c>
      <c r="AU351" s="658">
        <v>0</v>
      </c>
      <c r="AV351" s="658">
        <v>0</v>
      </c>
      <c r="AW351" s="658">
        <v>14.170000000000073</v>
      </c>
      <c r="AX351" s="658">
        <v>1.1572166666666752</v>
      </c>
      <c r="AY351" s="660">
        <v>13.012783333333397</v>
      </c>
      <c r="AZ351" s="644" t="s">
        <v>803</v>
      </c>
      <c r="BA351" s="664">
        <v>0</v>
      </c>
      <c r="BB351" s="665">
        <v>0</v>
      </c>
      <c r="BC351" s="665">
        <v>0</v>
      </c>
      <c r="BD351" s="665">
        <v>0</v>
      </c>
      <c r="BE351" s="665">
        <v>0</v>
      </c>
      <c r="BF351" s="665">
        <v>0</v>
      </c>
      <c r="BG351" s="665">
        <v>0</v>
      </c>
      <c r="BH351" s="665">
        <v>0</v>
      </c>
      <c r="BI351" s="665">
        <v>0</v>
      </c>
      <c r="BJ351" s="665">
        <v>0</v>
      </c>
      <c r="BK351" s="665">
        <v>0</v>
      </c>
      <c r="BL351" s="665">
        <v>0</v>
      </c>
      <c r="BM351" s="665">
        <v>0</v>
      </c>
      <c r="BN351" s="665">
        <v>0</v>
      </c>
      <c r="BO351" s="665">
        <v>0</v>
      </c>
      <c r="BP351" s="665">
        <v>13.012783333333397</v>
      </c>
      <c r="BQ351" s="665">
        <v>0</v>
      </c>
      <c r="BR351" s="665">
        <v>0</v>
      </c>
      <c r="BS351" s="666">
        <v>0</v>
      </c>
      <c r="BT351" s="667">
        <v>0</v>
      </c>
      <c r="BU351" s="649">
        <f t="shared" si="7"/>
        <v>0</v>
      </c>
    </row>
    <row r="352" spans="2:73" x14ac:dyDescent="0.2">
      <c r="B352" s="650">
        <v>342</v>
      </c>
      <c r="C352" s="630" t="s">
        <v>2063</v>
      </c>
      <c r="D352" s="630" t="s">
        <v>803</v>
      </c>
      <c r="E352" s="630" t="s">
        <v>1554</v>
      </c>
      <c r="F352" s="651">
        <v>230326</v>
      </c>
      <c r="G352" s="652">
        <v>44504</v>
      </c>
      <c r="H352" s="652" t="s">
        <v>535</v>
      </c>
      <c r="I352" s="652" t="s">
        <v>535</v>
      </c>
      <c r="J352" s="653">
        <v>50</v>
      </c>
      <c r="K352" s="654" t="s">
        <v>535</v>
      </c>
      <c r="L352" s="655" t="s">
        <v>535</v>
      </c>
      <c r="M352" s="656" t="s">
        <v>2041</v>
      </c>
      <c r="N352" s="657">
        <v>2033</v>
      </c>
      <c r="O352" s="658">
        <v>0</v>
      </c>
      <c r="P352" s="658">
        <v>0</v>
      </c>
      <c r="Q352" s="658">
        <v>0</v>
      </c>
      <c r="R352" s="658">
        <v>1844.01</v>
      </c>
      <c r="S352" s="658">
        <v>0</v>
      </c>
      <c r="T352" s="659">
        <v>188.99</v>
      </c>
      <c r="U352" s="658">
        <v>0</v>
      </c>
      <c r="V352" s="658">
        <v>0</v>
      </c>
      <c r="W352" s="658">
        <v>188.99</v>
      </c>
      <c r="X352" s="658">
        <v>11.654383333333357</v>
      </c>
      <c r="Y352" s="660">
        <v>177.33561666666665</v>
      </c>
      <c r="Z352" s="657">
        <v>0</v>
      </c>
      <c r="AA352" s="658">
        <v>0</v>
      </c>
      <c r="AB352" s="658">
        <v>0</v>
      </c>
      <c r="AC352" s="658">
        <v>0</v>
      </c>
      <c r="AD352" s="658">
        <v>0</v>
      </c>
      <c r="AE352" s="658">
        <v>0</v>
      </c>
      <c r="AF352" s="658">
        <v>0</v>
      </c>
      <c r="AG352" s="658">
        <v>0</v>
      </c>
      <c r="AH352" s="658">
        <v>0</v>
      </c>
      <c r="AI352" s="658">
        <v>3.7798000000000003</v>
      </c>
      <c r="AJ352" s="658">
        <v>36.880199999999995</v>
      </c>
      <c r="AK352" s="661">
        <v>0</v>
      </c>
      <c r="AL352" s="661">
        <v>3.7798000000000069</v>
      </c>
      <c r="AM352" s="662">
        <v>-3.7797999999999945</v>
      </c>
      <c r="AN352" s="663">
        <v>2033</v>
      </c>
      <c r="AO352" s="658">
        <v>0</v>
      </c>
      <c r="AP352" s="658">
        <v>0</v>
      </c>
      <c r="AQ352" s="658">
        <v>0</v>
      </c>
      <c r="AR352" s="658">
        <v>1844.01</v>
      </c>
      <c r="AS352" s="658">
        <v>0</v>
      </c>
      <c r="AT352" s="659">
        <v>188.99</v>
      </c>
      <c r="AU352" s="658">
        <v>0</v>
      </c>
      <c r="AV352" s="658">
        <v>0</v>
      </c>
      <c r="AW352" s="658">
        <v>188.99</v>
      </c>
      <c r="AX352" s="658">
        <v>15.434183333333364</v>
      </c>
      <c r="AY352" s="660">
        <v>173.55581666666666</v>
      </c>
      <c r="AZ352" s="644" t="s">
        <v>803</v>
      </c>
      <c r="BA352" s="664">
        <v>0</v>
      </c>
      <c r="BB352" s="665">
        <v>0</v>
      </c>
      <c r="BC352" s="665">
        <v>0</v>
      </c>
      <c r="BD352" s="665">
        <v>0</v>
      </c>
      <c r="BE352" s="665">
        <v>0</v>
      </c>
      <c r="BF352" s="665">
        <v>0</v>
      </c>
      <c r="BG352" s="665">
        <v>0</v>
      </c>
      <c r="BH352" s="665">
        <v>0</v>
      </c>
      <c r="BI352" s="665">
        <v>0</v>
      </c>
      <c r="BJ352" s="665">
        <v>0</v>
      </c>
      <c r="BK352" s="665">
        <v>0</v>
      </c>
      <c r="BL352" s="665">
        <v>0</v>
      </c>
      <c r="BM352" s="665">
        <v>0</v>
      </c>
      <c r="BN352" s="665">
        <v>0</v>
      </c>
      <c r="BO352" s="665">
        <v>0</v>
      </c>
      <c r="BP352" s="665">
        <v>173.55581666666666</v>
      </c>
      <c r="BQ352" s="665">
        <v>0</v>
      </c>
      <c r="BR352" s="665">
        <v>0</v>
      </c>
      <c r="BS352" s="666">
        <v>0</v>
      </c>
      <c r="BT352" s="667">
        <v>0</v>
      </c>
      <c r="BU352" s="649">
        <f t="shared" si="7"/>
        <v>0</v>
      </c>
    </row>
    <row r="353" spans="2:73" x14ac:dyDescent="0.2">
      <c r="B353" s="629">
        <v>343</v>
      </c>
      <c r="C353" s="630" t="s">
        <v>2064</v>
      </c>
      <c r="D353" s="630" t="s">
        <v>803</v>
      </c>
      <c r="E353" s="630" t="s">
        <v>1554</v>
      </c>
      <c r="F353" s="651">
        <v>230330</v>
      </c>
      <c r="G353" s="652">
        <v>44504</v>
      </c>
      <c r="H353" s="652" t="s">
        <v>535</v>
      </c>
      <c r="I353" s="652" t="s">
        <v>535</v>
      </c>
      <c r="J353" s="653">
        <v>50</v>
      </c>
      <c r="K353" s="654" t="s">
        <v>535</v>
      </c>
      <c r="L353" s="655" t="s">
        <v>535</v>
      </c>
      <c r="M353" s="656" t="s">
        <v>2041</v>
      </c>
      <c r="N353" s="657">
        <v>26901</v>
      </c>
      <c r="O353" s="658">
        <v>0</v>
      </c>
      <c r="P353" s="658">
        <v>0</v>
      </c>
      <c r="Q353" s="658">
        <v>0</v>
      </c>
      <c r="R353" s="658">
        <v>25645.81</v>
      </c>
      <c r="S353" s="658">
        <v>0</v>
      </c>
      <c r="T353" s="659">
        <v>1255.1899999999987</v>
      </c>
      <c r="U353" s="658">
        <v>0</v>
      </c>
      <c r="V353" s="658">
        <v>0</v>
      </c>
      <c r="W353" s="658">
        <v>1255.1899999999987</v>
      </c>
      <c r="X353" s="658">
        <v>77.403383333333281</v>
      </c>
      <c r="Y353" s="660">
        <v>1177.7866166666654</v>
      </c>
      <c r="Z353" s="657">
        <v>0</v>
      </c>
      <c r="AA353" s="658">
        <v>0</v>
      </c>
      <c r="AB353" s="658">
        <v>0</v>
      </c>
      <c r="AC353" s="658">
        <v>0</v>
      </c>
      <c r="AD353" s="658">
        <v>0</v>
      </c>
      <c r="AE353" s="658">
        <v>0</v>
      </c>
      <c r="AF353" s="658">
        <v>0</v>
      </c>
      <c r="AG353" s="658">
        <v>0</v>
      </c>
      <c r="AH353" s="658">
        <v>0</v>
      </c>
      <c r="AI353" s="658">
        <v>25.103799999999975</v>
      </c>
      <c r="AJ353" s="658">
        <v>512.9162</v>
      </c>
      <c r="AK353" s="661">
        <v>0</v>
      </c>
      <c r="AL353" s="661">
        <v>25.103799999999993</v>
      </c>
      <c r="AM353" s="662">
        <v>-25.103799999999865</v>
      </c>
      <c r="AN353" s="663">
        <v>26901</v>
      </c>
      <c r="AO353" s="658">
        <v>0</v>
      </c>
      <c r="AP353" s="658">
        <v>0</v>
      </c>
      <c r="AQ353" s="658">
        <v>0</v>
      </c>
      <c r="AR353" s="658">
        <v>25645.81</v>
      </c>
      <c r="AS353" s="658">
        <v>0</v>
      </c>
      <c r="AT353" s="659">
        <v>1255.1899999999987</v>
      </c>
      <c r="AU353" s="658">
        <v>0</v>
      </c>
      <c r="AV353" s="658">
        <v>0</v>
      </c>
      <c r="AW353" s="658">
        <v>1255.1899999999987</v>
      </c>
      <c r="AX353" s="658">
        <v>102.50718333333327</v>
      </c>
      <c r="AY353" s="660">
        <v>1152.6828166666655</v>
      </c>
      <c r="AZ353" s="644" t="s">
        <v>803</v>
      </c>
      <c r="BA353" s="664">
        <v>0</v>
      </c>
      <c r="BB353" s="665">
        <v>0</v>
      </c>
      <c r="BC353" s="665">
        <v>0</v>
      </c>
      <c r="BD353" s="665">
        <v>0</v>
      </c>
      <c r="BE353" s="665">
        <v>0</v>
      </c>
      <c r="BF353" s="665">
        <v>0</v>
      </c>
      <c r="BG353" s="665">
        <v>0</v>
      </c>
      <c r="BH353" s="665">
        <v>0</v>
      </c>
      <c r="BI353" s="665">
        <v>0</v>
      </c>
      <c r="BJ353" s="665">
        <v>0</v>
      </c>
      <c r="BK353" s="665">
        <v>0</v>
      </c>
      <c r="BL353" s="665">
        <v>0</v>
      </c>
      <c r="BM353" s="665">
        <v>0</v>
      </c>
      <c r="BN353" s="665">
        <v>0</v>
      </c>
      <c r="BO353" s="665">
        <v>0</v>
      </c>
      <c r="BP353" s="665">
        <v>1152.6828166666655</v>
      </c>
      <c r="BQ353" s="665">
        <v>0</v>
      </c>
      <c r="BR353" s="665">
        <v>0</v>
      </c>
      <c r="BS353" s="666">
        <v>0</v>
      </c>
      <c r="BT353" s="667">
        <v>0</v>
      </c>
      <c r="BU353" s="649">
        <f t="shared" si="7"/>
        <v>0</v>
      </c>
    </row>
    <row r="354" spans="2:73" x14ac:dyDescent="0.2">
      <c r="B354" s="650">
        <v>344</v>
      </c>
      <c r="C354" s="630" t="s">
        <v>2065</v>
      </c>
      <c r="D354" s="630" t="s">
        <v>803</v>
      </c>
      <c r="E354" s="630" t="s">
        <v>1554</v>
      </c>
      <c r="F354" s="651">
        <v>230322</v>
      </c>
      <c r="G354" s="652">
        <v>44504</v>
      </c>
      <c r="H354" s="652" t="s">
        <v>535</v>
      </c>
      <c r="I354" s="652" t="s">
        <v>535</v>
      </c>
      <c r="J354" s="653">
        <v>50</v>
      </c>
      <c r="K354" s="654" t="s">
        <v>535</v>
      </c>
      <c r="L354" s="655" t="s">
        <v>535</v>
      </c>
      <c r="M354" s="656" t="s">
        <v>2041</v>
      </c>
      <c r="N354" s="657">
        <v>9355</v>
      </c>
      <c r="O354" s="658">
        <v>0</v>
      </c>
      <c r="P354" s="658">
        <v>0</v>
      </c>
      <c r="Q354" s="658">
        <v>0</v>
      </c>
      <c r="R354" s="658">
        <v>9342.85</v>
      </c>
      <c r="S354" s="658">
        <v>0</v>
      </c>
      <c r="T354" s="659">
        <v>12.149999999999636</v>
      </c>
      <c r="U354" s="658">
        <v>0</v>
      </c>
      <c r="V354" s="658">
        <v>0</v>
      </c>
      <c r="W354" s="658">
        <v>12.149999999999636</v>
      </c>
      <c r="X354" s="658">
        <v>0.74924999999997965</v>
      </c>
      <c r="Y354" s="660">
        <v>11.400749999999656</v>
      </c>
      <c r="Z354" s="657">
        <v>0</v>
      </c>
      <c r="AA354" s="658">
        <v>0</v>
      </c>
      <c r="AB354" s="658">
        <v>0</v>
      </c>
      <c r="AC354" s="658">
        <v>0</v>
      </c>
      <c r="AD354" s="658">
        <v>0</v>
      </c>
      <c r="AE354" s="658">
        <v>0</v>
      </c>
      <c r="AF354" s="658">
        <v>0</v>
      </c>
      <c r="AG354" s="658">
        <v>0</v>
      </c>
      <c r="AH354" s="658">
        <v>0</v>
      </c>
      <c r="AI354" s="658">
        <v>0.24299999999999269</v>
      </c>
      <c r="AJ354" s="658">
        <v>186.85699999999997</v>
      </c>
      <c r="AK354" s="661">
        <v>0</v>
      </c>
      <c r="AL354" s="661">
        <v>0.24299999999999322</v>
      </c>
      <c r="AM354" s="662">
        <v>-0.24299999999999322</v>
      </c>
      <c r="AN354" s="663">
        <v>9355</v>
      </c>
      <c r="AO354" s="658">
        <v>0</v>
      </c>
      <c r="AP354" s="658">
        <v>0</v>
      </c>
      <c r="AQ354" s="658">
        <v>0</v>
      </c>
      <c r="AR354" s="658">
        <v>9342.85</v>
      </c>
      <c r="AS354" s="658">
        <v>0</v>
      </c>
      <c r="AT354" s="659">
        <v>12.149999999999636</v>
      </c>
      <c r="AU354" s="658">
        <v>0</v>
      </c>
      <c r="AV354" s="658">
        <v>0</v>
      </c>
      <c r="AW354" s="658">
        <v>12.149999999999636</v>
      </c>
      <c r="AX354" s="658">
        <v>0.99224999999997288</v>
      </c>
      <c r="AY354" s="660">
        <v>11.157749999999663</v>
      </c>
      <c r="AZ354" s="644" t="s">
        <v>803</v>
      </c>
      <c r="BA354" s="664">
        <v>0</v>
      </c>
      <c r="BB354" s="665">
        <v>0</v>
      </c>
      <c r="BC354" s="665">
        <v>0</v>
      </c>
      <c r="BD354" s="665">
        <v>0</v>
      </c>
      <c r="BE354" s="665">
        <v>0</v>
      </c>
      <c r="BF354" s="665">
        <v>0</v>
      </c>
      <c r="BG354" s="665">
        <v>0</v>
      </c>
      <c r="BH354" s="665">
        <v>0</v>
      </c>
      <c r="BI354" s="665">
        <v>0</v>
      </c>
      <c r="BJ354" s="665">
        <v>0</v>
      </c>
      <c r="BK354" s="665">
        <v>0</v>
      </c>
      <c r="BL354" s="665">
        <v>0</v>
      </c>
      <c r="BM354" s="665">
        <v>0</v>
      </c>
      <c r="BN354" s="665">
        <v>0</v>
      </c>
      <c r="BO354" s="665">
        <v>0</v>
      </c>
      <c r="BP354" s="665">
        <v>11.157749999999663</v>
      </c>
      <c r="BQ354" s="665">
        <v>0</v>
      </c>
      <c r="BR354" s="665">
        <v>0</v>
      </c>
      <c r="BS354" s="666">
        <v>0</v>
      </c>
      <c r="BT354" s="667">
        <v>0</v>
      </c>
      <c r="BU354" s="649">
        <f t="shared" si="7"/>
        <v>0</v>
      </c>
    </row>
    <row r="355" spans="2:73" x14ac:dyDescent="0.2">
      <c r="B355" s="629">
        <v>345</v>
      </c>
      <c r="C355" s="630" t="s">
        <v>2066</v>
      </c>
      <c r="D355" s="630" t="s">
        <v>803</v>
      </c>
      <c r="E355" s="630" t="s">
        <v>1554</v>
      </c>
      <c r="F355" s="651" t="s">
        <v>2067</v>
      </c>
      <c r="G355" s="652">
        <v>44255</v>
      </c>
      <c r="H355" s="652" t="s">
        <v>535</v>
      </c>
      <c r="I355" s="652" t="s">
        <v>535</v>
      </c>
      <c r="J355" s="653">
        <v>50</v>
      </c>
      <c r="K355" s="654" t="s">
        <v>535</v>
      </c>
      <c r="L355" s="655" t="s">
        <v>535</v>
      </c>
      <c r="M355" s="656" t="s">
        <v>1958</v>
      </c>
      <c r="N355" s="657">
        <v>9789.06</v>
      </c>
      <c r="O355" s="658">
        <v>0</v>
      </c>
      <c r="P355" s="658">
        <v>0</v>
      </c>
      <c r="Q355" s="658">
        <v>0</v>
      </c>
      <c r="R355" s="658">
        <v>0</v>
      </c>
      <c r="S355" s="658">
        <v>0</v>
      </c>
      <c r="T355" s="659">
        <v>9789.06</v>
      </c>
      <c r="U355" s="658">
        <v>0</v>
      </c>
      <c r="V355" s="658">
        <v>0</v>
      </c>
      <c r="W355" s="658">
        <v>9789.06</v>
      </c>
      <c r="X355" s="658">
        <v>750.49459999999817</v>
      </c>
      <c r="Y355" s="660">
        <v>9038.5654000000013</v>
      </c>
      <c r="Z355" s="657">
        <v>0</v>
      </c>
      <c r="AA355" s="658">
        <v>0</v>
      </c>
      <c r="AB355" s="658">
        <v>0</v>
      </c>
      <c r="AC355" s="658">
        <v>0</v>
      </c>
      <c r="AD355" s="658">
        <v>0</v>
      </c>
      <c r="AE355" s="658">
        <v>0</v>
      </c>
      <c r="AF355" s="658">
        <v>0</v>
      </c>
      <c r="AG355" s="658">
        <v>0</v>
      </c>
      <c r="AH355" s="658">
        <v>0</v>
      </c>
      <c r="AI355" s="658">
        <v>195.78120000000001</v>
      </c>
      <c r="AJ355" s="658">
        <v>0</v>
      </c>
      <c r="AK355" s="661">
        <v>0</v>
      </c>
      <c r="AL355" s="661">
        <v>195.78119999999944</v>
      </c>
      <c r="AM355" s="662">
        <v>-195.78119999999944</v>
      </c>
      <c r="AN355" s="663">
        <v>9789.06</v>
      </c>
      <c r="AO355" s="658">
        <v>0</v>
      </c>
      <c r="AP355" s="658">
        <v>0</v>
      </c>
      <c r="AQ355" s="658">
        <v>0</v>
      </c>
      <c r="AR355" s="658">
        <v>0</v>
      </c>
      <c r="AS355" s="658">
        <v>0</v>
      </c>
      <c r="AT355" s="659">
        <v>9789.06</v>
      </c>
      <c r="AU355" s="658">
        <v>0</v>
      </c>
      <c r="AV355" s="658">
        <v>0</v>
      </c>
      <c r="AW355" s="658">
        <v>9789.06</v>
      </c>
      <c r="AX355" s="658">
        <v>946.27579999999762</v>
      </c>
      <c r="AY355" s="660">
        <v>8842.7842000000019</v>
      </c>
      <c r="AZ355" s="644" t="s">
        <v>803</v>
      </c>
      <c r="BA355" s="664">
        <v>0</v>
      </c>
      <c r="BB355" s="665">
        <v>0</v>
      </c>
      <c r="BC355" s="665">
        <v>0</v>
      </c>
      <c r="BD355" s="665">
        <v>0</v>
      </c>
      <c r="BE355" s="665">
        <v>0</v>
      </c>
      <c r="BF355" s="665">
        <v>0</v>
      </c>
      <c r="BG355" s="665">
        <v>0</v>
      </c>
      <c r="BH355" s="665">
        <v>0</v>
      </c>
      <c r="BI355" s="665">
        <v>0</v>
      </c>
      <c r="BJ355" s="665">
        <v>0</v>
      </c>
      <c r="BK355" s="665">
        <v>0</v>
      </c>
      <c r="BL355" s="665">
        <v>0</v>
      </c>
      <c r="BM355" s="665">
        <v>0</v>
      </c>
      <c r="BN355" s="665">
        <v>0</v>
      </c>
      <c r="BO355" s="665">
        <v>0</v>
      </c>
      <c r="BP355" s="665">
        <v>8842.7842000000019</v>
      </c>
      <c r="BQ355" s="665">
        <v>0</v>
      </c>
      <c r="BR355" s="665">
        <v>0</v>
      </c>
      <c r="BS355" s="666">
        <v>0</v>
      </c>
      <c r="BT355" s="667">
        <v>0</v>
      </c>
      <c r="BU355" s="649">
        <f t="shared" si="7"/>
        <v>0</v>
      </c>
    </row>
    <row r="356" spans="2:73" x14ac:dyDescent="0.2">
      <c r="B356" s="650">
        <v>346</v>
      </c>
      <c r="C356" s="630" t="s">
        <v>2068</v>
      </c>
      <c r="D356" s="630" t="s">
        <v>803</v>
      </c>
      <c r="E356" s="630" t="s">
        <v>1554</v>
      </c>
      <c r="F356" s="651">
        <v>230318</v>
      </c>
      <c r="G356" s="652">
        <v>44504</v>
      </c>
      <c r="H356" s="652" t="s">
        <v>535</v>
      </c>
      <c r="I356" s="652" t="s">
        <v>535</v>
      </c>
      <c r="J356" s="653">
        <v>50</v>
      </c>
      <c r="K356" s="654" t="s">
        <v>535</v>
      </c>
      <c r="L356" s="655" t="s">
        <v>535</v>
      </c>
      <c r="M356" s="656" t="s">
        <v>2041</v>
      </c>
      <c r="N356" s="657">
        <v>3903</v>
      </c>
      <c r="O356" s="658">
        <v>0</v>
      </c>
      <c r="P356" s="658">
        <v>0</v>
      </c>
      <c r="Q356" s="658">
        <v>0</v>
      </c>
      <c r="R356" s="658">
        <v>3897.35</v>
      </c>
      <c r="S356" s="658">
        <v>0</v>
      </c>
      <c r="T356" s="659">
        <v>5.6500000000000909</v>
      </c>
      <c r="U356" s="658">
        <v>0</v>
      </c>
      <c r="V356" s="658">
        <v>0</v>
      </c>
      <c r="W356" s="658">
        <v>5.6500000000000909</v>
      </c>
      <c r="X356" s="658">
        <v>0.3484166666666722</v>
      </c>
      <c r="Y356" s="660">
        <v>5.3015833333334186</v>
      </c>
      <c r="Z356" s="657">
        <v>0</v>
      </c>
      <c r="AA356" s="658">
        <v>0</v>
      </c>
      <c r="AB356" s="658">
        <v>0</v>
      </c>
      <c r="AC356" s="658">
        <v>0</v>
      </c>
      <c r="AD356" s="658">
        <v>0</v>
      </c>
      <c r="AE356" s="658">
        <v>0</v>
      </c>
      <c r="AF356" s="658">
        <v>0</v>
      </c>
      <c r="AG356" s="658">
        <v>0</v>
      </c>
      <c r="AH356" s="658">
        <v>0</v>
      </c>
      <c r="AI356" s="658">
        <v>0.11300000000000182</v>
      </c>
      <c r="AJ356" s="658">
        <v>77.947000000000003</v>
      </c>
      <c r="AK356" s="661">
        <v>0</v>
      </c>
      <c r="AL356" s="661">
        <v>0.11300000000000171</v>
      </c>
      <c r="AM356" s="662">
        <v>-0.11300000000000132</v>
      </c>
      <c r="AN356" s="663">
        <v>3903</v>
      </c>
      <c r="AO356" s="658">
        <v>0</v>
      </c>
      <c r="AP356" s="658">
        <v>0</v>
      </c>
      <c r="AQ356" s="658">
        <v>0</v>
      </c>
      <c r="AR356" s="658">
        <v>3897.35</v>
      </c>
      <c r="AS356" s="658">
        <v>0</v>
      </c>
      <c r="AT356" s="659">
        <v>5.6500000000000909</v>
      </c>
      <c r="AU356" s="658">
        <v>0</v>
      </c>
      <c r="AV356" s="658">
        <v>0</v>
      </c>
      <c r="AW356" s="658">
        <v>5.6500000000000909</v>
      </c>
      <c r="AX356" s="658">
        <v>0.46141666666667391</v>
      </c>
      <c r="AY356" s="660">
        <v>5.1885833333334173</v>
      </c>
      <c r="AZ356" s="644" t="s">
        <v>803</v>
      </c>
      <c r="BA356" s="664">
        <v>0</v>
      </c>
      <c r="BB356" s="665">
        <v>0</v>
      </c>
      <c r="BC356" s="665">
        <v>0</v>
      </c>
      <c r="BD356" s="665">
        <v>0</v>
      </c>
      <c r="BE356" s="665">
        <v>0</v>
      </c>
      <c r="BF356" s="665">
        <v>0</v>
      </c>
      <c r="BG356" s="665">
        <v>0</v>
      </c>
      <c r="BH356" s="665">
        <v>0</v>
      </c>
      <c r="BI356" s="665">
        <v>0</v>
      </c>
      <c r="BJ356" s="665">
        <v>0</v>
      </c>
      <c r="BK356" s="665">
        <v>0</v>
      </c>
      <c r="BL356" s="665">
        <v>0</v>
      </c>
      <c r="BM356" s="665">
        <v>0</v>
      </c>
      <c r="BN356" s="665">
        <v>0</v>
      </c>
      <c r="BO356" s="665">
        <v>0</v>
      </c>
      <c r="BP356" s="665">
        <v>5.1885833333334173</v>
      </c>
      <c r="BQ356" s="665">
        <v>0</v>
      </c>
      <c r="BR356" s="665">
        <v>0</v>
      </c>
      <c r="BS356" s="666">
        <v>0</v>
      </c>
      <c r="BT356" s="667">
        <v>0</v>
      </c>
      <c r="BU356" s="649">
        <f t="shared" si="7"/>
        <v>0</v>
      </c>
    </row>
    <row r="357" spans="2:73" x14ac:dyDescent="0.2">
      <c r="B357" s="629">
        <v>347</v>
      </c>
      <c r="C357" s="630" t="s">
        <v>2069</v>
      </c>
      <c r="D357" s="630" t="s">
        <v>803</v>
      </c>
      <c r="E357" s="630" t="s">
        <v>1554</v>
      </c>
      <c r="F357" s="651">
        <v>230320</v>
      </c>
      <c r="G357" s="652">
        <v>44504</v>
      </c>
      <c r="H357" s="652" t="s">
        <v>535</v>
      </c>
      <c r="I357" s="652" t="s">
        <v>535</v>
      </c>
      <c r="J357" s="653">
        <v>50</v>
      </c>
      <c r="K357" s="654" t="s">
        <v>535</v>
      </c>
      <c r="L357" s="655" t="s">
        <v>535</v>
      </c>
      <c r="M357" s="656" t="s">
        <v>2041</v>
      </c>
      <c r="N357" s="657">
        <v>27196</v>
      </c>
      <c r="O357" s="658">
        <v>0</v>
      </c>
      <c r="P357" s="658">
        <v>0</v>
      </c>
      <c r="Q357" s="658">
        <v>0</v>
      </c>
      <c r="R357" s="658">
        <v>27160.83</v>
      </c>
      <c r="S357" s="658">
        <v>0</v>
      </c>
      <c r="T357" s="659">
        <v>35.169999999998254</v>
      </c>
      <c r="U357" s="658">
        <v>0</v>
      </c>
      <c r="V357" s="658">
        <v>0</v>
      </c>
      <c r="W357" s="658">
        <v>35.169999999998254</v>
      </c>
      <c r="X357" s="658">
        <v>2.1688166666665536</v>
      </c>
      <c r="Y357" s="660">
        <v>33.001183333331703</v>
      </c>
      <c r="Z357" s="657">
        <v>0</v>
      </c>
      <c r="AA357" s="658">
        <v>0</v>
      </c>
      <c r="AB357" s="658">
        <v>0</v>
      </c>
      <c r="AC357" s="658">
        <v>0</v>
      </c>
      <c r="AD357" s="658">
        <v>0</v>
      </c>
      <c r="AE357" s="658">
        <v>0</v>
      </c>
      <c r="AF357" s="658">
        <v>0</v>
      </c>
      <c r="AG357" s="658">
        <v>0</v>
      </c>
      <c r="AH357" s="658">
        <v>0</v>
      </c>
      <c r="AI357" s="658">
        <v>0.70339999999996516</v>
      </c>
      <c r="AJ357" s="658">
        <v>543.21660000000008</v>
      </c>
      <c r="AK357" s="661">
        <v>0</v>
      </c>
      <c r="AL357" s="661">
        <v>0.7033999999999625</v>
      </c>
      <c r="AM357" s="662">
        <v>-0.7033999999999665</v>
      </c>
      <c r="AN357" s="663">
        <v>27196</v>
      </c>
      <c r="AO357" s="658">
        <v>0</v>
      </c>
      <c r="AP357" s="658">
        <v>0</v>
      </c>
      <c r="AQ357" s="658">
        <v>0</v>
      </c>
      <c r="AR357" s="658">
        <v>27160.83</v>
      </c>
      <c r="AS357" s="658">
        <v>0</v>
      </c>
      <c r="AT357" s="659">
        <v>35.169999999998254</v>
      </c>
      <c r="AU357" s="658">
        <v>0</v>
      </c>
      <c r="AV357" s="658">
        <v>0</v>
      </c>
      <c r="AW357" s="658">
        <v>35.169999999998254</v>
      </c>
      <c r="AX357" s="658">
        <v>2.8722166666665161</v>
      </c>
      <c r="AY357" s="660">
        <v>32.297783333331736</v>
      </c>
      <c r="AZ357" s="644" t="s">
        <v>803</v>
      </c>
      <c r="BA357" s="664">
        <v>0</v>
      </c>
      <c r="BB357" s="665">
        <v>0</v>
      </c>
      <c r="BC357" s="665">
        <v>0</v>
      </c>
      <c r="BD357" s="665">
        <v>0</v>
      </c>
      <c r="BE357" s="665">
        <v>0</v>
      </c>
      <c r="BF357" s="665">
        <v>0</v>
      </c>
      <c r="BG357" s="665">
        <v>0</v>
      </c>
      <c r="BH357" s="665">
        <v>0</v>
      </c>
      <c r="BI357" s="665">
        <v>0</v>
      </c>
      <c r="BJ357" s="665">
        <v>0</v>
      </c>
      <c r="BK357" s="665">
        <v>0</v>
      </c>
      <c r="BL357" s="665">
        <v>0</v>
      </c>
      <c r="BM357" s="665">
        <v>0</v>
      </c>
      <c r="BN357" s="665">
        <v>0</v>
      </c>
      <c r="BO357" s="665">
        <v>0</v>
      </c>
      <c r="BP357" s="665">
        <v>32.297783333331736</v>
      </c>
      <c r="BQ357" s="665">
        <v>0</v>
      </c>
      <c r="BR357" s="665">
        <v>0</v>
      </c>
      <c r="BS357" s="666">
        <v>0</v>
      </c>
      <c r="BT357" s="667">
        <v>0</v>
      </c>
      <c r="BU357" s="649">
        <f t="shared" si="7"/>
        <v>0</v>
      </c>
    </row>
    <row r="358" spans="2:73" x14ac:dyDescent="0.2">
      <c r="B358" s="650">
        <v>348</v>
      </c>
      <c r="C358" s="630" t="s">
        <v>2070</v>
      </c>
      <c r="D358" s="630" t="s">
        <v>803</v>
      </c>
      <c r="E358" s="630" t="s">
        <v>1554</v>
      </c>
      <c r="F358" s="651">
        <v>230332</v>
      </c>
      <c r="G358" s="652">
        <v>44504</v>
      </c>
      <c r="H358" s="652" t="s">
        <v>535</v>
      </c>
      <c r="I358" s="652" t="s">
        <v>535</v>
      </c>
      <c r="J358" s="653">
        <v>50</v>
      </c>
      <c r="K358" s="654" t="s">
        <v>535</v>
      </c>
      <c r="L358" s="655" t="s">
        <v>535</v>
      </c>
      <c r="M358" s="656" t="s">
        <v>2041</v>
      </c>
      <c r="N358" s="657">
        <v>11298</v>
      </c>
      <c r="O358" s="658">
        <v>0</v>
      </c>
      <c r="P358" s="658">
        <v>0</v>
      </c>
      <c r="Q358" s="658">
        <v>0</v>
      </c>
      <c r="R358" s="658">
        <v>11044.48</v>
      </c>
      <c r="S358" s="658">
        <v>0</v>
      </c>
      <c r="T358" s="659">
        <v>253.52000000000044</v>
      </c>
      <c r="U358" s="658">
        <v>0</v>
      </c>
      <c r="V358" s="658">
        <v>0</v>
      </c>
      <c r="W358" s="658">
        <v>253.52000000000044</v>
      </c>
      <c r="X358" s="658">
        <v>15.633733333333341</v>
      </c>
      <c r="Y358" s="660">
        <v>237.8862666666671</v>
      </c>
      <c r="Z358" s="657">
        <v>0</v>
      </c>
      <c r="AA358" s="658">
        <v>0</v>
      </c>
      <c r="AB358" s="658">
        <v>0</v>
      </c>
      <c r="AC358" s="658">
        <v>0</v>
      </c>
      <c r="AD358" s="658">
        <v>0</v>
      </c>
      <c r="AE358" s="658">
        <v>0</v>
      </c>
      <c r="AF358" s="658">
        <v>0</v>
      </c>
      <c r="AG358" s="658">
        <v>0</v>
      </c>
      <c r="AH358" s="658">
        <v>0</v>
      </c>
      <c r="AI358" s="658">
        <v>5.0704000000000091</v>
      </c>
      <c r="AJ358" s="658">
        <v>220.88960000000003</v>
      </c>
      <c r="AK358" s="661">
        <v>0</v>
      </c>
      <c r="AL358" s="661">
        <v>5.0703999999999869</v>
      </c>
      <c r="AM358" s="662">
        <v>-5.070399999999978</v>
      </c>
      <c r="AN358" s="663">
        <v>11298</v>
      </c>
      <c r="AO358" s="658">
        <v>0</v>
      </c>
      <c r="AP358" s="658">
        <v>0</v>
      </c>
      <c r="AQ358" s="658">
        <v>0</v>
      </c>
      <c r="AR358" s="658">
        <v>11044.48</v>
      </c>
      <c r="AS358" s="658">
        <v>0</v>
      </c>
      <c r="AT358" s="659">
        <v>253.52000000000044</v>
      </c>
      <c r="AU358" s="658">
        <v>0</v>
      </c>
      <c r="AV358" s="658">
        <v>0</v>
      </c>
      <c r="AW358" s="658">
        <v>253.52000000000044</v>
      </c>
      <c r="AX358" s="658">
        <v>20.704133333333328</v>
      </c>
      <c r="AY358" s="660">
        <v>232.81586666666712</v>
      </c>
      <c r="AZ358" s="644" t="s">
        <v>803</v>
      </c>
      <c r="BA358" s="664">
        <v>0</v>
      </c>
      <c r="BB358" s="665">
        <v>0</v>
      </c>
      <c r="BC358" s="665">
        <v>0</v>
      </c>
      <c r="BD358" s="665">
        <v>0</v>
      </c>
      <c r="BE358" s="665">
        <v>0</v>
      </c>
      <c r="BF358" s="665">
        <v>0</v>
      </c>
      <c r="BG358" s="665">
        <v>0</v>
      </c>
      <c r="BH358" s="665">
        <v>0</v>
      </c>
      <c r="BI358" s="665">
        <v>0</v>
      </c>
      <c r="BJ358" s="665">
        <v>0</v>
      </c>
      <c r="BK358" s="665">
        <v>0</v>
      </c>
      <c r="BL358" s="665">
        <v>0</v>
      </c>
      <c r="BM358" s="665">
        <v>0</v>
      </c>
      <c r="BN358" s="665">
        <v>0</v>
      </c>
      <c r="BO358" s="665">
        <v>0</v>
      </c>
      <c r="BP358" s="665">
        <v>232.81586666666712</v>
      </c>
      <c r="BQ358" s="665">
        <v>0</v>
      </c>
      <c r="BR358" s="665">
        <v>0</v>
      </c>
      <c r="BS358" s="666">
        <v>0</v>
      </c>
      <c r="BT358" s="667">
        <v>0</v>
      </c>
      <c r="BU358" s="649">
        <f t="shared" si="7"/>
        <v>0</v>
      </c>
    </row>
    <row r="359" spans="2:73" x14ac:dyDescent="0.2">
      <c r="B359" s="629">
        <v>349</v>
      </c>
      <c r="C359" s="630" t="s">
        <v>2071</v>
      </c>
      <c r="D359" s="630" t="s">
        <v>803</v>
      </c>
      <c r="E359" s="630" t="s">
        <v>1554</v>
      </c>
      <c r="F359" s="651" t="s">
        <v>2072</v>
      </c>
      <c r="G359" s="652">
        <v>44255</v>
      </c>
      <c r="H359" s="652" t="s">
        <v>535</v>
      </c>
      <c r="I359" s="652" t="s">
        <v>535</v>
      </c>
      <c r="J359" s="653">
        <v>50</v>
      </c>
      <c r="K359" s="654" t="s">
        <v>535</v>
      </c>
      <c r="L359" s="655" t="s">
        <v>535</v>
      </c>
      <c r="M359" s="656" t="s">
        <v>1958</v>
      </c>
      <c r="N359" s="657">
        <v>5157.87</v>
      </c>
      <c r="O359" s="658">
        <v>0</v>
      </c>
      <c r="P359" s="658">
        <v>0</v>
      </c>
      <c r="Q359" s="658">
        <v>0</v>
      </c>
      <c r="R359" s="658">
        <v>0</v>
      </c>
      <c r="S359" s="658">
        <v>0</v>
      </c>
      <c r="T359" s="659">
        <v>5157.87</v>
      </c>
      <c r="U359" s="658">
        <v>0</v>
      </c>
      <c r="V359" s="658">
        <v>0</v>
      </c>
      <c r="W359" s="658">
        <v>5157.87</v>
      </c>
      <c r="X359" s="658">
        <v>395.4367000000002</v>
      </c>
      <c r="Y359" s="660">
        <v>4762.4332999999997</v>
      </c>
      <c r="Z359" s="657">
        <v>0</v>
      </c>
      <c r="AA359" s="658">
        <v>0</v>
      </c>
      <c r="AB359" s="658">
        <v>0</v>
      </c>
      <c r="AC359" s="658">
        <v>0</v>
      </c>
      <c r="AD359" s="658">
        <v>0</v>
      </c>
      <c r="AE359" s="658">
        <v>0</v>
      </c>
      <c r="AF359" s="658">
        <v>0</v>
      </c>
      <c r="AG359" s="658">
        <v>0</v>
      </c>
      <c r="AH359" s="658">
        <v>0</v>
      </c>
      <c r="AI359" s="658">
        <v>103.1574</v>
      </c>
      <c r="AJ359" s="658">
        <v>0</v>
      </c>
      <c r="AK359" s="661">
        <v>0</v>
      </c>
      <c r="AL359" s="661">
        <v>103.15740000000005</v>
      </c>
      <c r="AM359" s="662">
        <v>-103.15740000000005</v>
      </c>
      <c r="AN359" s="663">
        <v>5157.87</v>
      </c>
      <c r="AO359" s="658">
        <v>0</v>
      </c>
      <c r="AP359" s="658">
        <v>0</v>
      </c>
      <c r="AQ359" s="658">
        <v>0</v>
      </c>
      <c r="AR359" s="658">
        <v>0</v>
      </c>
      <c r="AS359" s="658">
        <v>0</v>
      </c>
      <c r="AT359" s="659">
        <v>5157.87</v>
      </c>
      <c r="AU359" s="658">
        <v>0</v>
      </c>
      <c r="AV359" s="658">
        <v>0</v>
      </c>
      <c r="AW359" s="658">
        <v>5157.87</v>
      </c>
      <c r="AX359" s="658">
        <v>498.59410000000025</v>
      </c>
      <c r="AY359" s="660">
        <v>4659.2758999999996</v>
      </c>
      <c r="AZ359" s="644" t="s">
        <v>803</v>
      </c>
      <c r="BA359" s="664">
        <v>0</v>
      </c>
      <c r="BB359" s="665">
        <v>0</v>
      </c>
      <c r="BC359" s="665">
        <v>0</v>
      </c>
      <c r="BD359" s="665">
        <v>0</v>
      </c>
      <c r="BE359" s="665">
        <v>0</v>
      </c>
      <c r="BF359" s="665">
        <v>0</v>
      </c>
      <c r="BG359" s="665">
        <v>0</v>
      </c>
      <c r="BH359" s="665">
        <v>0</v>
      </c>
      <c r="BI359" s="665">
        <v>0</v>
      </c>
      <c r="BJ359" s="665">
        <v>0</v>
      </c>
      <c r="BK359" s="665">
        <v>0</v>
      </c>
      <c r="BL359" s="665">
        <v>0</v>
      </c>
      <c r="BM359" s="665">
        <v>0</v>
      </c>
      <c r="BN359" s="665">
        <v>0</v>
      </c>
      <c r="BO359" s="665">
        <v>0</v>
      </c>
      <c r="BP359" s="665">
        <v>4659.2758999999996</v>
      </c>
      <c r="BQ359" s="665">
        <v>0</v>
      </c>
      <c r="BR359" s="665">
        <v>0</v>
      </c>
      <c r="BS359" s="666">
        <v>0</v>
      </c>
      <c r="BT359" s="667">
        <v>0</v>
      </c>
      <c r="BU359" s="649">
        <f t="shared" si="7"/>
        <v>0</v>
      </c>
    </row>
    <row r="360" spans="2:73" x14ac:dyDescent="0.2">
      <c r="B360" s="650">
        <v>350</v>
      </c>
      <c r="C360" s="630" t="s">
        <v>2073</v>
      </c>
      <c r="D360" s="630" t="s">
        <v>803</v>
      </c>
      <c r="E360" s="630" t="s">
        <v>1554</v>
      </c>
      <c r="F360" s="651">
        <v>230329</v>
      </c>
      <c r="G360" s="652">
        <v>44504</v>
      </c>
      <c r="H360" s="652" t="s">
        <v>535</v>
      </c>
      <c r="I360" s="652" t="s">
        <v>535</v>
      </c>
      <c r="J360" s="653">
        <v>50</v>
      </c>
      <c r="K360" s="654" t="s">
        <v>535</v>
      </c>
      <c r="L360" s="655" t="s">
        <v>535</v>
      </c>
      <c r="M360" s="656" t="s">
        <v>2041</v>
      </c>
      <c r="N360" s="657">
        <v>14365</v>
      </c>
      <c r="O360" s="658">
        <v>0</v>
      </c>
      <c r="P360" s="658">
        <v>0</v>
      </c>
      <c r="Q360" s="658">
        <v>0</v>
      </c>
      <c r="R360" s="658">
        <v>11352.53</v>
      </c>
      <c r="S360" s="658">
        <v>0</v>
      </c>
      <c r="T360" s="659">
        <v>3012.4699999999993</v>
      </c>
      <c r="U360" s="658">
        <v>0</v>
      </c>
      <c r="V360" s="658">
        <v>0</v>
      </c>
      <c r="W360" s="658">
        <v>3012.4699999999993</v>
      </c>
      <c r="X360" s="658">
        <v>185.76898333333301</v>
      </c>
      <c r="Y360" s="660">
        <v>2826.7010166666664</v>
      </c>
      <c r="Z360" s="657">
        <v>0</v>
      </c>
      <c r="AA360" s="658">
        <v>0</v>
      </c>
      <c r="AB360" s="658">
        <v>0</v>
      </c>
      <c r="AC360" s="658">
        <v>0</v>
      </c>
      <c r="AD360" s="658">
        <v>0</v>
      </c>
      <c r="AE360" s="658">
        <v>0</v>
      </c>
      <c r="AF360" s="658">
        <v>0</v>
      </c>
      <c r="AG360" s="658">
        <v>0</v>
      </c>
      <c r="AH360" s="658">
        <v>0</v>
      </c>
      <c r="AI360" s="658">
        <v>60.249400000000001</v>
      </c>
      <c r="AJ360" s="658">
        <v>227.05060000000006</v>
      </c>
      <c r="AK360" s="661">
        <v>0</v>
      </c>
      <c r="AL360" s="661">
        <v>60.249399999999838</v>
      </c>
      <c r="AM360" s="662">
        <v>-60.249400000000151</v>
      </c>
      <c r="AN360" s="663">
        <v>14365</v>
      </c>
      <c r="AO360" s="658">
        <v>0</v>
      </c>
      <c r="AP360" s="658">
        <v>0</v>
      </c>
      <c r="AQ360" s="658">
        <v>0</v>
      </c>
      <c r="AR360" s="658">
        <v>11352.53</v>
      </c>
      <c r="AS360" s="658">
        <v>0</v>
      </c>
      <c r="AT360" s="659">
        <v>3012.4699999999993</v>
      </c>
      <c r="AU360" s="658">
        <v>0</v>
      </c>
      <c r="AV360" s="658">
        <v>0</v>
      </c>
      <c r="AW360" s="658">
        <v>3012.4699999999993</v>
      </c>
      <c r="AX360" s="658">
        <v>246.01838333333285</v>
      </c>
      <c r="AY360" s="660">
        <v>2766.4516166666663</v>
      </c>
      <c r="AZ360" s="644" t="s">
        <v>803</v>
      </c>
      <c r="BA360" s="664">
        <v>0</v>
      </c>
      <c r="BB360" s="665">
        <v>0</v>
      </c>
      <c r="BC360" s="665">
        <v>0</v>
      </c>
      <c r="BD360" s="665">
        <v>0</v>
      </c>
      <c r="BE360" s="665">
        <v>0</v>
      </c>
      <c r="BF360" s="665">
        <v>0</v>
      </c>
      <c r="BG360" s="665">
        <v>0</v>
      </c>
      <c r="BH360" s="665">
        <v>0</v>
      </c>
      <c r="BI360" s="665">
        <v>0</v>
      </c>
      <c r="BJ360" s="665">
        <v>0</v>
      </c>
      <c r="BK360" s="665">
        <v>0</v>
      </c>
      <c r="BL360" s="665">
        <v>0</v>
      </c>
      <c r="BM360" s="665">
        <v>0</v>
      </c>
      <c r="BN360" s="665">
        <v>0</v>
      </c>
      <c r="BO360" s="665">
        <v>0</v>
      </c>
      <c r="BP360" s="665">
        <v>2766.4516166666663</v>
      </c>
      <c r="BQ360" s="665">
        <v>0</v>
      </c>
      <c r="BR360" s="665">
        <v>0</v>
      </c>
      <c r="BS360" s="666">
        <v>0</v>
      </c>
      <c r="BT360" s="667">
        <v>0</v>
      </c>
      <c r="BU360" s="649">
        <f t="shared" si="7"/>
        <v>0</v>
      </c>
    </row>
    <row r="361" spans="2:73" x14ac:dyDescent="0.2">
      <c r="B361" s="629">
        <v>351</v>
      </c>
      <c r="C361" s="630" t="s">
        <v>2074</v>
      </c>
      <c r="D361" s="630" t="s">
        <v>803</v>
      </c>
      <c r="E361" s="630" t="s">
        <v>1554</v>
      </c>
      <c r="F361" s="651">
        <v>230333</v>
      </c>
      <c r="G361" s="652">
        <v>44504</v>
      </c>
      <c r="H361" s="652" t="s">
        <v>535</v>
      </c>
      <c r="I361" s="652" t="s">
        <v>535</v>
      </c>
      <c r="J361" s="653">
        <v>50</v>
      </c>
      <c r="K361" s="654" t="s">
        <v>535</v>
      </c>
      <c r="L361" s="655" t="s">
        <v>535</v>
      </c>
      <c r="M361" s="656" t="s">
        <v>2041</v>
      </c>
      <c r="N361" s="657">
        <v>4124</v>
      </c>
      <c r="O361" s="658">
        <v>0</v>
      </c>
      <c r="P361" s="658">
        <v>0</v>
      </c>
      <c r="Q361" s="658">
        <v>0</v>
      </c>
      <c r="R361" s="658">
        <v>3913.83</v>
      </c>
      <c r="S361" s="658">
        <v>0</v>
      </c>
      <c r="T361" s="659">
        <v>210.17000000000007</v>
      </c>
      <c r="U361" s="658">
        <v>0</v>
      </c>
      <c r="V361" s="658">
        <v>0</v>
      </c>
      <c r="W361" s="658">
        <v>210.17000000000007</v>
      </c>
      <c r="X361" s="658">
        <v>12.960483333333324</v>
      </c>
      <c r="Y361" s="660">
        <v>197.20951666666676</v>
      </c>
      <c r="Z361" s="657">
        <v>0</v>
      </c>
      <c r="AA361" s="658">
        <v>0</v>
      </c>
      <c r="AB361" s="658">
        <v>0</v>
      </c>
      <c r="AC361" s="658">
        <v>0</v>
      </c>
      <c r="AD361" s="658">
        <v>0</v>
      </c>
      <c r="AE361" s="658">
        <v>0</v>
      </c>
      <c r="AF361" s="658">
        <v>0</v>
      </c>
      <c r="AG361" s="658">
        <v>0</v>
      </c>
      <c r="AH361" s="658">
        <v>0</v>
      </c>
      <c r="AI361" s="658">
        <v>4.2034000000000011</v>
      </c>
      <c r="AJ361" s="658">
        <v>78.276600000000002</v>
      </c>
      <c r="AK361" s="661">
        <v>0</v>
      </c>
      <c r="AL361" s="661">
        <v>4.2034000000000002</v>
      </c>
      <c r="AM361" s="662">
        <v>-4.2034000000000162</v>
      </c>
      <c r="AN361" s="663">
        <v>4124</v>
      </c>
      <c r="AO361" s="658">
        <v>0</v>
      </c>
      <c r="AP361" s="658">
        <v>0</v>
      </c>
      <c r="AQ361" s="658">
        <v>0</v>
      </c>
      <c r="AR361" s="658">
        <v>3913.83</v>
      </c>
      <c r="AS361" s="658">
        <v>0</v>
      </c>
      <c r="AT361" s="659">
        <v>210.17000000000007</v>
      </c>
      <c r="AU361" s="658">
        <v>0</v>
      </c>
      <c r="AV361" s="658">
        <v>0</v>
      </c>
      <c r="AW361" s="658">
        <v>210.17000000000007</v>
      </c>
      <c r="AX361" s="658">
        <v>17.163883333333324</v>
      </c>
      <c r="AY361" s="660">
        <v>193.00611666666674</v>
      </c>
      <c r="AZ361" s="644" t="s">
        <v>803</v>
      </c>
      <c r="BA361" s="664">
        <v>0</v>
      </c>
      <c r="BB361" s="665">
        <v>0</v>
      </c>
      <c r="BC361" s="665">
        <v>0</v>
      </c>
      <c r="BD361" s="665">
        <v>0</v>
      </c>
      <c r="BE361" s="665">
        <v>0</v>
      </c>
      <c r="BF361" s="665">
        <v>0</v>
      </c>
      <c r="BG361" s="665">
        <v>0</v>
      </c>
      <c r="BH361" s="665">
        <v>0</v>
      </c>
      <c r="BI361" s="665">
        <v>0</v>
      </c>
      <c r="BJ361" s="665">
        <v>0</v>
      </c>
      <c r="BK361" s="665">
        <v>0</v>
      </c>
      <c r="BL361" s="665">
        <v>0</v>
      </c>
      <c r="BM361" s="665">
        <v>0</v>
      </c>
      <c r="BN361" s="665">
        <v>0</v>
      </c>
      <c r="BO361" s="665">
        <v>0</v>
      </c>
      <c r="BP361" s="665">
        <v>193.00611666666674</v>
      </c>
      <c r="BQ361" s="665">
        <v>0</v>
      </c>
      <c r="BR361" s="665">
        <v>0</v>
      </c>
      <c r="BS361" s="666">
        <v>0</v>
      </c>
      <c r="BT361" s="667">
        <v>0</v>
      </c>
      <c r="BU361" s="649">
        <f t="shared" si="7"/>
        <v>0</v>
      </c>
    </row>
    <row r="362" spans="2:73" x14ac:dyDescent="0.2">
      <c r="B362" s="650">
        <v>352</v>
      </c>
      <c r="C362" s="630" t="s">
        <v>2075</v>
      </c>
      <c r="D362" s="630" t="s">
        <v>803</v>
      </c>
      <c r="E362" s="630" t="s">
        <v>1554</v>
      </c>
      <c r="F362" s="651">
        <v>230311</v>
      </c>
      <c r="G362" s="652">
        <v>44504</v>
      </c>
      <c r="H362" s="652" t="s">
        <v>535</v>
      </c>
      <c r="I362" s="652" t="s">
        <v>535</v>
      </c>
      <c r="J362" s="653">
        <v>50</v>
      </c>
      <c r="K362" s="654" t="s">
        <v>535</v>
      </c>
      <c r="L362" s="655" t="s">
        <v>535</v>
      </c>
      <c r="M362" s="656" t="s">
        <v>2041</v>
      </c>
      <c r="N362" s="657">
        <v>364</v>
      </c>
      <c r="O362" s="658">
        <v>0</v>
      </c>
      <c r="P362" s="658">
        <v>0</v>
      </c>
      <c r="Q362" s="658">
        <v>0</v>
      </c>
      <c r="R362" s="658">
        <v>348.62</v>
      </c>
      <c r="S362" s="658">
        <v>0</v>
      </c>
      <c r="T362" s="659">
        <v>15.379999999999995</v>
      </c>
      <c r="U362" s="658">
        <v>0</v>
      </c>
      <c r="V362" s="658">
        <v>0</v>
      </c>
      <c r="W362" s="658">
        <v>15.379999999999995</v>
      </c>
      <c r="X362" s="658">
        <v>0.94843333333333024</v>
      </c>
      <c r="Y362" s="660">
        <v>14.431566666666665</v>
      </c>
      <c r="Z362" s="657">
        <v>0</v>
      </c>
      <c r="AA362" s="658">
        <v>0</v>
      </c>
      <c r="AB362" s="658">
        <v>0</v>
      </c>
      <c r="AC362" s="658">
        <v>0</v>
      </c>
      <c r="AD362" s="658">
        <v>0</v>
      </c>
      <c r="AE362" s="658">
        <v>0</v>
      </c>
      <c r="AF362" s="658">
        <v>0</v>
      </c>
      <c r="AG362" s="658">
        <v>0</v>
      </c>
      <c r="AH362" s="658">
        <v>0</v>
      </c>
      <c r="AI362" s="658">
        <v>0.30759999999999993</v>
      </c>
      <c r="AJ362" s="658">
        <v>6.9724000000000013</v>
      </c>
      <c r="AK362" s="661">
        <v>0</v>
      </c>
      <c r="AL362" s="661">
        <v>0.30759999999999887</v>
      </c>
      <c r="AM362" s="662">
        <v>-0.30759999999999899</v>
      </c>
      <c r="AN362" s="663">
        <v>364</v>
      </c>
      <c r="AO362" s="658">
        <v>0</v>
      </c>
      <c r="AP362" s="658">
        <v>0</v>
      </c>
      <c r="AQ362" s="658">
        <v>0</v>
      </c>
      <c r="AR362" s="658">
        <v>348.62</v>
      </c>
      <c r="AS362" s="658">
        <v>0</v>
      </c>
      <c r="AT362" s="659">
        <v>15.379999999999995</v>
      </c>
      <c r="AU362" s="658">
        <v>0</v>
      </c>
      <c r="AV362" s="658">
        <v>0</v>
      </c>
      <c r="AW362" s="658">
        <v>15.379999999999995</v>
      </c>
      <c r="AX362" s="658">
        <v>1.2560333333333291</v>
      </c>
      <c r="AY362" s="660">
        <v>14.123966666666666</v>
      </c>
      <c r="AZ362" s="644" t="s">
        <v>803</v>
      </c>
      <c r="BA362" s="664">
        <v>0</v>
      </c>
      <c r="BB362" s="665">
        <v>0</v>
      </c>
      <c r="BC362" s="665">
        <v>0</v>
      </c>
      <c r="BD362" s="665">
        <v>0</v>
      </c>
      <c r="BE362" s="665">
        <v>0</v>
      </c>
      <c r="BF362" s="665">
        <v>0</v>
      </c>
      <c r="BG362" s="665">
        <v>0</v>
      </c>
      <c r="BH362" s="665">
        <v>0</v>
      </c>
      <c r="BI362" s="665">
        <v>0</v>
      </c>
      <c r="BJ362" s="665">
        <v>0</v>
      </c>
      <c r="BK362" s="665">
        <v>0</v>
      </c>
      <c r="BL362" s="665">
        <v>0</v>
      </c>
      <c r="BM362" s="665">
        <v>0</v>
      </c>
      <c r="BN362" s="665">
        <v>0</v>
      </c>
      <c r="BO362" s="665">
        <v>0</v>
      </c>
      <c r="BP362" s="665">
        <v>14.123966666666666</v>
      </c>
      <c r="BQ362" s="665">
        <v>0</v>
      </c>
      <c r="BR362" s="665">
        <v>0</v>
      </c>
      <c r="BS362" s="666">
        <v>0</v>
      </c>
      <c r="BT362" s="667">
        <v>0</v>
      </c>
      <c r="BU362" s="649">
        <f t="shared" si="7"/>
        <v>0</v>
      </c>
    </row>
    <row r="363" spans="2:73" x14ac:dyDescent="0.2">
      <c r="B363" s="629">
        <v>353</v>
      </c>
      <c r="C363" s="630" t="s">
        <v>2076</v>
      </c>
      <c r="D363" s="630" t="s">
        <v>803</v>
      </c>
      <c r="E363" s="630" t="s">
        <v>1554</v>
      </c>
      <c r="F363" s="651">
        <v>230308</v>
      </c>
      <c r="G363" s="652">
        <v>44504</v>
      </c>
      <c r="H363" s="652" t="s">
        <v>535</v>
      </c>
      <c r="I363" s="652" t="s">
        <v>535</v>
      </c>
      <c r="J363" s="653">
        <v>50</v>
      </c>
      <c r="K363" s="654" t="s">
        <v>535</v>
      </c>
      <c r="L363" s="655" t="s">
        <v>535</v>
      </c>
      <c r="M363" s="656" t="s">
        <v>2041</v>
      </c>
      <c r="N363" s="657">
        <v>20055</v>
      </c>
      <c r="O363" s="658">
        <v>0</v>
      </c>
      <c r="P363" s="658">
        <v>0</v>
      </c>
      <c r="Q363" s="658">
        <v>0</v>
      </c>
      <c r="R363" s="658">
        <v>19172.490000000002</v>
      </c>
      <c r="S363" s="658">
        <v>0</v>
      </c>
      <c r="T363" s="659">
        <v>882.5099999999984</v>
      </c>
      <c r="U363" s="658">
        <v>0</v>
      </c>
      <c r="V363" s="658">
        <v>0</v>
      </c>
      <c r="W363" s="658">
        <v>882.5099999999984</v>
      </c>
      <c r="X363" s="658">
        <v>54.42144999999968</v>
      </c>
      <c r="Y363" s="660">
        <v>828.08854999999869</v>
      </c>
      <c r="Z363" s="657">
        <v>0</v>
      </c>
      <c r="AA363" s="658">
        <v>0</v>
      </c>
      <c r="AB363" s="658">
        <v>0</v>
      </c>
      <c r="AC363" s="658">
        <v>0</v>
      </c>
      <c r="AD363" s="658">
        <v>0</v>
      </c>
      <c r="AE363" s="658">
        <v>0</v>
      </c>
      <c r="AF363" s="658">
        <v>0</v>
      </c>
      <c r="AG363" s="658">
        <v>0</v>
      </c>
      <c r="AH363" s="658">
        <v>0</v>
      </c>
      <c r="AI363" s="658">
        <v>17.650199999999977</v>
      </c>
      <c r="AJ363" s="658">
        <v>383.44980000000015</v>
      </c>
      <c r="AK363" s="661">
        <v>0</v>
      </c>
      <c r="AL363" s="661">
        <v>17.650199999999899</v>
      </c>
      <c r="AM363" s="662">
        <v>-17.650199999999927</v>
      </c>
      <c r="AN363" s="663">
        <v>20055</v>
      </c>
      <c r="AO363" s="658">
        <v>0</v>
      </c>
      <c r="AP363" s="658">
        <v>0</v>
      </c>
      <c r="AQ363" s="658">
        <v>0</v>
      </c>
      <c r="AR363" s="658">
        <v>19172.490000000002</v>
      </c>
      <c r="AS363" s="658">
        <v>0</v>
      </c>
      <c r="AT363" s="659">
        <v>882.5099999999984</v>
      </c>
      <c r="AU363" s="658">
        <v>0</v>
      </c>
      <c r="AV363" s="658">
        <v>0</v>
      </c>
      <c r="AW363" s="658">
        <v>882.5099999999984</v>
      </c>
      <c r="AX363" s="658">
        <v>72.071649999999579</v>
      </c>
      <c r="AY363" s="660">
        <v>810.43834999999876</v>
      </c>
      <c r="AZ363" s="644" t="s">
        <v>803</v>
      </c>
      <c r="BA363" s="664">
        <v>0</v>
      </c>
      <c r="BB363" s="665">
        <v>0</v>
      </c>
      <c r="BC363" s="665">
        <v>0</v>
      </c>
      <c r="BD363" s="665">
        <v>0</v>
      </c>
      <c r="BE363" s="665">
        <v>0</v>
      </c>
      <c r="BF363" s="665">
        <v>0</v>
      </c>
      <c r="BG363" s="665">
        <v>0</v>
      </c>
      <c r="BH363" s="665">
        <v>0</v>
      </c>
      <c r="BI363" s="665">
        <v>0</v>
      </c>
      <c r="BJ363" s="665">
        <v>0</v>
      </c>
      <c r="BK363" s="665">
        <v>0</v>
      </c>
      <c r="BL363" s="665">
        <v>0</v>
      </c>
      <c r="BM363" s="665">
        <v>0</v>
      </c>
      <c r="BN363" s="665">
        <v>0</v>
      </c>
      <c r="BO363" s="665">
        <v>0</v>
      </c>
      <c r="BP363" s="665">
        <v>810.43834999999876</v>
      </c>
      <c r="BQ363" s="665">
        <v>0</v>
      </c>
      <c r="BR363" s="665">
        <v>0</v>
      </c>
      <c r="BS363" s="666">
        <v>0</v>
      </c>
      <c r="BT363" s="667">
        <v>0</v>
      </c>
      <c r="BU363" s="649">
        <f t="shared" si="7"/>
        <v>0</v>
      </c>
    </row>
    <row r="364" spans="2:73" x14ac:dyDescent="0.2">
      <c r="B364" s="650">
        <v>354</v>
      </c>
      <c r="C364" s="630" t="s">
        <v>2077</v>
      </c>
      <c r="D364" s="630" t="s">
        <v>803</v>
      </c>
      <c r="E364" s="630" t="s">
        <v>1554</v>
      </c>
      <c r="F364" s="651">
        <v>230334</v>
      </c>
      <c r="G364" s="652">
        <v>44504</v>
      </c>
      <c r="H364" s="652" t="s">
        <v>535</v>
      </c>
      <c r="I364" s="652" t="s">
        <v>535</v>
      </c>
      <c r="J364" s="653">
        <v>50</v>
      </c>
      <c r="K364" s="654" t="s">
        <v>535</v>
      </c>
      <c r="L364" s="655" t="s">
        <v>535</v>
      </c>
      <c r="M364" s="656" t="s">
        <v>2041</v>
      </c>
      <c r="N364" s="657">
        <v>124242</v>
      </c>
      <c r="O364" s="658">
        <v>0</v>
      </c>
      <c r="P364" s="658">
        <v>0</v>
      </c>
      <c r="Q364" s="658">
        <v>0</v>
      </c>
      <c r="R364" s="658">
        <v>117536.87</v>
      </c>
      <c r="S364" s="658">
        <v>0</v>
      </c>
      <c r="T364" s="659">
        <v>6705.1300000000047</v>
      </c>
      <c r="U364" s="658">
        <v>0</v>
      </c>
      <c r="V364" s="658">
        <v>0</v>
      </c>
      <c r="W364" s="658">
        <v>6705.1300000000047</v>
      </c>
      <c r="X364" s="658">
        <v>413.4830166666668</v>
      </c>
      <c r="Y364" s="660">
        <v>6291.6469833333376</v>
      </c>
      <c r="Z364" s="657">
        <v>0</v>
      </c>
      <c r="AA364" s="658">
        <v>0</v>
      </c>
      <c r="AB364" s="658">
        <v>0</v>
      </c>
      <c r="AC364" s="658">
        <v>0</v>
      </c>
      <c r="AD364" s="658">
        <v>0</v>
      </c>
      <c r="AE364" s="658">
        <v>0</v>
      </c>
      <c r="AF364" s="658">
        <v>0</v>
      </c>
      <c r="AG364" s="658">
        <v>0</v>
      </c>
      <c r="AH364" s="658">
        <v>0</v>
      </c>
      <c r="AI364" s="658">
        <v>134.10260000000011</v>
      </c>
      <c r="AJ364" s="658">
        <v>2350.7374</v>
      </c>
      <c r="AK364" s="661">
        <v>0</v>
      </c>
      <c r="AL364" s="661">
        <v>134.10259999999994</v>
      </c>
      <c r="AM364" s="662">
        <v>-134.10260000000017</v>
      </c>
      <c r="AN364" s="663">
        <v>124242</v>
      </c>
      <c r="AO364" s="658">
        <v>0</v>
      </c>
      <c r="AP364" s="658">
        <v>0</v>
      </c>
      <c r="AQ364" s="658">
        <v>0</v>
      </c>
      <c r="AR364" s="658">
        <v>117536.87</v>
      </c>
      <c r="AS364" s="658">
        <v>0</v>
      </c>
      <c r="AT364" s="659">
        <v>6705.1300000000047</v>
      </c>
      <c r="AU364" s="658">
        <v>0</v>
      </c>
      <c r="AV364" s="658">
        <v>0</v>
      </c>
      <c r="AW364" s="658">
        <v>6705.1300000000047</v>
      </c>
      <c r="AX364" s="658">
        <v>547.58561666666674</v>
      </c>
      <c r="AY364" s="660">
        <v>6157.5443833333375</v>
      </c>
      <c r="AZ364" s="644" t="s">
        <v>803</v>
      </c>
      <c r="BA364" s="664">
        <v>0</v>
      </c>
      <c r="BB364" s="665">
        <v>0</v>
      </c>
      <c r="BC364" s="665">
        <v>0</v>
      </c>
      <c r="BD364" s="665">
        <v>0</v>
      </c>
      <c r="BE364" s="665">
        <v>0</v>
      </c>
      <c r="BF364" s="665">
        <v>0</v>
      </c>
      <c r="BG364" s="665">
        <v>0</v>
      </c>
      <c r="BH364" s="665">
        <v>0</v>
      </c>
      <c r="BI364" s="665">
        <v>0</v>
      </c>
      <c r="BJ364" s="665">
        <v>0</v>
      </c>
      <c r="BK364" s="665">
        <v>0</v>
      </c>
      <c r="BL364" s="665">
        <v>0</v>
      </c>
      <c r="BM364" s="665">
        <v>0</v>
      </c>
      <c r="BN364" s="665">
        <v>0</v>
      </c>
      <c r="BO364" s="665">
        <v>0</v>
      </c>
      <c r="BP364" s="665">
        <v>6157.5443833333375</v>
      </c>
      <c r="BQ364" s="665">
        <v>0</v>
      </c>
      <c r="BR364" s="665">
        <v>0</v>
      </c>
      <c r="BS364" s="666">
        <v>0</v>
      </c>
      <c r="BT364" s="667">
        <v>0</v>
      </c>
      <c r="BU364" s="649">
        <f t="shared" si="7"/>
        <v>0</v>
      </c>
    </row>
    <row r="365" spans="2:73" x14ac:dyDescent="0.2">
      <c r="B365" s="629">
        <v>355</v>
      </c>
      <c r="C365" s="630" t="s">
        <v>2078</v>
      </c>
      <c r="D365" s="630" t="s">
        <v>803</v>
      </c>
      <c r="E365" s="630" t="s">
        <v>1554</v>
      </c>
      <c r="F365" s="651">
        <v>230265</v>
      </c>
      <c r="G365" s="652">
        <v>44255</v>
      </c>
      <c r="H365" s="652" t="s">
        <v>535</v>
      </c>
      <c r="I365" s="652" t="s">
        <v>535</v>
      </c>
      <c r="J365" s="653">
        <v>50</v>
      </c>
      <c r="K365" s="654" t="s">
        <v>535</v>
      </c>
      <c r="L365" s="655" t="s">
        <v>535</v>
      </c>
      <c r="M365" s="656" t="s">
        <v>1958</v>
      </c>
      <c r="N365" s="657">
        <v>12710.57</v>
      </c>
      <c r="O365" s="658">
        <v>12710.57</v>
      </c>
      <c r="P365" s="658">
        <v>0</v>
      </c>
      <c r="Q365" s="658">
        <v>0</v>
      </c>
      <c r="R365" s="658">
        <v>0</v>
      </c>
      <c r="S365" s="658">
        <v>0</v>
      </c>
      <c r="T365" s="659">
        <v>0</v>
      </c>
      <c r="U365" s="658">
        <v>0</v>
      </c>
      <c r="V365" s="658">
        <v>0</v>
      </c>
      <c r="W365" s="658">
        <v>0</v>
      </c>
      <c r="X365" s="658">
        <v>0</v>
      </c>
      <c r="Y365" s="660">
        <v>0</v>
      </c>
      <c r="Z365" s="657">
        <v>0</v>
      </c>
      <c r="AA365" s="658">
        <v>0</v>
      </c>
      <c r="AB365" s="658">
        <v>0</v>
      </c>
      <c r="AC365" s="658">
        <v>0</v>
      </c>
      <c r="AD365" s="658">
        <v>0</v>
      </c>
      <c r="AE365" s="658">
        <v>0</v>
      </c>
      <c r="AF365" s="658">
        <v>0</v>
      </c>
      <c r="AG365" s="658">
        <v>0</v>
      </c>
      <c r="AH365" s="658">
        <v>0</v>
      </c>
      <c r="AI365" s="658">
        <v>0</v>
      </c>
      <c r="AJ365" s="658">
        <v>254.21139999999997</v>
      </c>
      <c r="AK365" s="661">
        <v>0</v>
      </c>
      <c r="AL365" s="661">
        <v>0</v>
      </c>
      <c r="AM365" s="662">
        <v>0</v>
      </c>
      <c r="AN365" s="663">
        <v>12710.57</v>
      </c>
      <c r="AO365" s="658">
        <v>12710.57</v>
      </c>
      <c r="AP365" s="658">
        <v>0</v>
      </c>
      <c r="AQ365" s="658">
        <v>0</v>
      </c>
      <c r="AR365" s="658">
        <v>0</v>
      </c>
      <c r="AS365" s="658">
        <v>0</v>
      </c>
      <c r="AT365" s="659">
        <v>0</v>
      </c>
      <c r="AU365" s="658">
        <v>0</v>
      </c>
      <c r="AV365" s="658">
        <v>0</v>
      </c>
      <c r="AW365" s="658">
        <v>0</v>
      </c>
      <c r="AX365" s="658">
        <v>0</v>
      </c>
      <c r="AY365" s="660">
        <v>0</v>
      </c>
      <c r="AZ365" s="644" t="s">
        <v>803</v>
      </c>
      <c r="BA365" s="664">
        <v>0</v>
      </c>
      <c r="BB365" s="665">
        <v>0</v>
      </c>
      <c r="BC365" s="665">
        <v>0</v>
      </c>
      <c r="BD365" s="665">
        <v>0</v>
      </c>
      <c r="BE365" s="665">
        <v>0</v>
      </c>
      <c r="BF365" s="665">
        <v>0</v>
      </c>
      <c r="BG365" s="665">
        <v>0</v>
      </c>
      <c r="BH365" s="665">
        <v>0</v>
      </c>
      <c r="BI365" s="665">
        <v>0</v>
      </c>
      <c r="BJ365" s="665">
        <v>0</v>
      </c>
      <c r="BK365" s="665">
        <v>0</v>
      </c>
      <c r="BL365" s="665">
        <v>0</v>
      </c>
      <c r="BM365" s="665">
        <v>0</v>
      </c>
      <c r="BN365" s="665">
        <v>0</v>
      </c>
      <c r="BO365" s="665">
        <v>0</v>
      </c>
      <c r="BP365" s="665">
        <v>0</v>
      </c>
      <c r="BQ365" s="665">
        <v>0</v>
      </c>
      <c r="BR365" s="665">
        <v>0</v>
      </c>
      <c r="BS365" s="666">
        <v>0</v>
      </c>
      <c r="BT365" s="667">
        <v>0</v>
      </c>
      <c r="BU365" s="649">
        <f t="shared" si="7"/>
        <v>0</v>
      </c>
    </row>
    <row r="366" spans="2:73" x14ac:dyDescent="0.2">
      <c r="B366" s="650">
        <v>356</v>
      </c>
      <c r="C366" s="630" t="s">
        <v>2079</v>
      </c>
      <c r="D366" s="630" t="s">
        <v>803</v>
      </c>
      <c r="E366" s="630" t="s">
        <v>1554</v>
      </c>
      <c r="F366" s="651">
        <v>230266</v>
      </c>
      <c r="G366" s="652">
        <v>44255</v>
      </c>
      <c r="H366" s="652" t="s">
        <v>535</v>
      </c>
      <c r="I366" s="652" t="s">
        <v>535</v>
      </c>
      <c r="J366" s="653">
        <v>50</v>
      </c>
      <c r="K366" s="654" t="s">
        <v>535</v>
      </c>
      <c r="L366" s="655" t="s">
        <v>535</v>
      </c>
      <c r="M366" s="656" t="s">
        <v>1958</v>
      </c>
      <c r="N366" s="657">
        <v>7270.74</v>
      </c>
      <c r="O366" s="658">
        <v>7270.74</v>
      </c>
      <c r="P366" s="658">
        <v>0</v>
      </c>
      <c r="Q366" s="658">
        <v>0</v>
      </c>
      <c r="R366" s="658">
        <v>0</v>
      </c>
      <c r="S366" s="658">
        <v>0</v>
      </c>
      <c r="T366" s="659">
        <v>0</v>
      </c>
      <c r="U366" s="658">
        <v>0</v>
      </c>
      <c r="V366" s="658">
        <v>0</v>
      </c>
      <c r="W366" s="658">
        <v>0</v>
      </c>
      <c r="X366" s="658">
        <v>0</v>
      </c>
      <c r="Y366" s="660">
        <v>0</v>
      </c>
      <c r="Z366" s="657">
        <v>0</v>
      </c>
      <c r="AA366" s="658">
        <v>0</v>
      </c>
      <c r="AB366" s="658">
        <v>0</v>
      </c>
      <c r="AC366" s="658">
        <v>0</v>
      </c>
      <c r="AD366" s="658">
        <v>0</v>
      </c>
      <c r="AE366" s="658">
        <v>0</v>
      </c>
      <c r="AF366" s="658">
        <v>0</v>
      </c>
      <c r="AG366" s="658">
        <v>0</v>
      </c>
      <c r="AH366" s="658">
        <v>0</v>
      </c>
      <c r="AI366" s="658">
        <v>0</v>
      </c>
      <c r="AJ366" s="658">
        <v>145.41480000000001</v>
      </c>
      <c r="AK366" s="661">
        <v>0</v>
      </c>
      <c r="AL366" s="661">
        <v>0</v>
      </c>
      <c r="AM366" s="662">
        <v>0</v>
      </c>
      <c r="AN366" s="663">
        <v>7270.74</v>
      </c>
      <c r="AO366" s="658">
        <v>7270.74</v>
      </c>
      <c r="AP366" s="658">
        <v>0</v>
      </c>
      <c r="AQ366" s="658">
        <v>0</v>
      </c>
      <c r="AR366" s="658">
        <v>0</v>
      </c>
      <c r="AS366" s="658">
        <v>0</v>
      </c>
      <c r="AT366" s="659">
        <v>0</v>
      </c>
      <c r="AU366" s="658">
        <v>0</v>
      </c>
      <c r="AV366" s="658">
        <v>0</v>
      </c>
      <c r="AW366" s="658">
        <v>0</v>
      </c>
      <c r="AX366" s="658">
        <v>0</v>
      </c>
      <c r="AY366" s="660">
        <v>0</v>
      </c>
      <c r="AZ366" s="644" t="s">
        <v>803</v>
      </c>
      <c r="BA366" s="664">
        <v>0</v>
      </c>
      <c r="BB366" s="665">
        <v>0</v>
      </c>
      <c r="BC366" s="665">
        <v>0</v>
      </c>
      <c r="BD366" s="665">
        <v>0</v>
      </c>
      <c r="BE366" s="665">
        <v>0</v>
      </c>
      <c r="BF366" s="665">
        <v>0</v>
      </c>
      <c r="BG366" s="665">
        <v>0</v>
      </c>
      <c r="BH366" s="665">
        <v>0</v>
      </c>
      <c r="BI366" s="665">
        <v>0</v>
      </c>
      <c r="BJ366" s="665">
        <v>0</v>
      </c>
      <c r="BK366" s="665">
        <v>0</v>
      </c>
      <c r="BL366" s="665">
        <v>0</v>
      </c>
      <c r="BM366" s="665">
        <v>0</v>
      </c>
      <c r="BN366" s="665">
        <v>0</v>
      </c>
      <c r="BO366" s="665">
        <v>0</v>
      </c>
      <c r="BP366" s="665">
        <v>0</v>
      </c>
      <c r="BQ366" s="665">
        <v>0</v>
      </c>
      <c r="BR366" s="665">
        <v>0</v>
      </c>
      <c r="BS366" s="666">
        <v>0</v>
      </c>
      <c r="BT366" s="667">
        <v>0</v>
      </c>
      <c r="BU366" s="649">
        <f t="shared" si="7"/>
        <v>0</v>
      </c>
    </row>
    <row r="367" spans="2:73" x14ac:dyDescent="0.2">
      <c r="B367" s="629">
        <v>357</v>
      </c>
      <c r="C367" s="630" t="s">
        <v>2080</v>
      </c>
      <c r="D367" s="630" t="s">
        <v>803</v>
      </c>
      <c r="E367" s="630" t="s">
        <v>1554</v>
      </c>
      <c r="F367" s="651">
        <v>230267</v>
      </c>
      <c r="G367" s="652">
        <v>44255</v>
      </c>
      <c r="H367" s="652" t="s">
        <v>535</v>
      </c>
      <c r="I367" s="652" t="s">
        <v>535</v>
      </c>
      <c r="J367" s="653">
        <v>50</v>
      </c>
      <c r="K367" s="654" t="s">
        <v>535</v>
      </c>
      <c r="L367" s="655" t="s">
        <v>535</v>
      </c>
      <c r="M367" s="656" t="s">
        <v>1958</v>
      </c>
      <c r="N367" s="657">
        <v>13799.04</v>
      </c>
      <c r="O367" s="658">
        <v>13799.04</v>
      </c>
      <c r="P367" s="658">
        <v>0</v>
      </c>
      <c r="Q367" s="658">
        <v>0</v>
      </c>
      <c r="R367" s="658">
        <v>0</v>
      </c>
      <c r="S367" s="658">
        <v>0</v>
      </c>
      <c r="T367" s="659">
        <v>0</v>
      </c>
      <c r="U367" s="658">
        <v>0</v>
      </c>
      <c r="V367" s="658">
        <v>0</v>
      </c>
      <c r="W367" s="658">
        <v>0</v>
      </c>
      <c r="X367" s="658">
        <v>0</v>
      </c>
      <c r="Y367" s="660">
        <v>0</v>
      </c>
      <c r="Z367" s="657">
        <v>0</v>
      </c>
      <c r="AA367" s="658">
        <v>0</v>
      </c>
      <c r="AB367" s="658">
        <v>0</v>
      </c>
      <c r="AC367" s="658">
        <v>0</v>
      </c>
      <c r="AD367" s="658">
        <v>0</v>
      </c>
      <c r="AE367" s="658">
        <v>0</v>
      </c>
      <c r="AF367" s="658">
        <v>0</v>
      </c>
      <c r="AG367" s="658">
        <v>0</v>
      </c>
      <c r="AH367" s="658">
        <v>0</v>
      </c>
      <c r="AI367" s="658">
        <v>0</v>
      </c>
      <c r="AJ367" s="658">
        <v>275.98080000000004</v>
      </c>
      <c r="AK367" s="661">
        <v>0</v>
      </c>
      <c r="AL367" s="661">
        <v>0</v>
      </c>
      <c r="AM367" s="662">
        <v>0</v>
      </c>
      <c r="AN367" s="663">
        <v>13799.04</v>
      </c>
      <c r="AO367" s="658">
        <v>13799.04</v>
      </c>
      <c r="AP367" s="658">
        <v>0</v>
      </c>
      <c r="AQ367" s="658">
        <v>0</v>
      </c>
      <c r="AR367" s="658">
        <v>0</v>
      </c>
      <c r="AS367" s="658">
        <v>0</v>
      </c>
      <c r="AT367" s="659">
        <v>0</v>
      </c>
      <c r="AU367" s="658">
        <v>0</v>
      </c>
      <c r="AV367" s="658">
        <v>0</v>
      </c>
      <c r="AW367" s="658">
        <v>0</v>
      </c>
      <c r="AX367" s="658">
        <v>0</v>
      </c>
      <c r="AY367" s="660">
        <v>0</v>
      </c>
      <c r="AZ367" s="644" t="s">
        <v>803</v>
      </c>
      <c r="BA367" s="664">
        <v>0</v>
      </c>
      <c r="BB367" s="665">
        <v>0</v>
      </c>
      <c r="BC367" s="665">
        <v>0</v>
      </c>
      <c r="BD367" s="665">
        <v>0</v>
      </c>
      <c r="BE367" s="665">
        <v>0</v>
      </c>
      <c r="BF367" s="665">
        <v>0</v>
      </c>
      <c r="BG367" s="665">
        <v>0</v>
      </c>
      <c r="BH367" s="665">
        <v>0</v>
      </c>
      <c r="BI367" s="665">
        <v>0</v>
      </c>
      <c r="BJ367" s="665">
        <v>0</v>
      </c>
      <c r="BK367" s="665">
        <v>0</v>
      </c>
      <c r="BL367" s="665">
        <v>0</v>
      </c>
      <c r="BM367" s="665">
        <v>0</v>
      </c>
      <c r="BN367" s="665">
        <v>0</v>
      </c>
      <c r="BO367" s="665">
        <v>0</v>
      </c>
      <c r="BP367" s="665">
        <v>0</v>
      </c>
      <c r="BQ367" s="665">
        <v>0</v>
      </c>
      <c r="BR367" s="665">
        <v>0</v>
      </c>
      <c r="BS367" s="666">
        <v>0</v>
      </c>
      <c r="BT367" s="667">
        <v>0</v>
      </c>
      <c r="BU367" s="649">
        <f t="shared" si="7"/>
        <v>0</v>
      </c>
    </row>
    <row r="368" spans="2:73" x14ac:dyDescent="0.2">
      <c r="B368" s="650">
        <v>358</v>
      </c>
      <c r="C368" s="630" t="s">
        <v>2081</v>
      </c>
      <c r="D368" s="630" t="s">
        <v>803</v>
      </c>
      <c r="E368" s="630" t="s">
        <v>1554</v>
      </c>
      <c r="F368" s="651">
        <v>230268</v>
      </c>
      <c r="G368" s="652">
        <v>44255</v>
      </c>
      <c r="H368" s="652" t="s">
        <v>535</v>
      </c>
      <c r="I368" s="652" t="s">
        <v>535</v>
      </c>
      <c r="J368" s="653">
        <v>50</v>
      </c>
      <c r="K368" s="654" t="s">
        <v>535</v>
      </c>
      <c r="L368" s="655" t="s">
        <v>535</v>
      </c>
      <c r="M368" s="656" t="s">
        <v>1958</v>
      </c>
      <c r="N368" s="657">
        <v>55993.08</v>
      </c>
      <c r="O368" s="658">
        <v>55993.08</v>
      </c>
      <c r="P368" s="658">
        <v>0</v>
      </c>
      <c r="Q368" s="658">
        <v>0</v>
      </c>
      <c r="R368" s="658">
        <v>0</v>
      </c>
      <c r="S368" s="658">
        <v>0</v>
      </c>
      <c r="T368" s="659">
        <v>0</v>
      </c>
      <c r="U368" s="658">
        <v>0</v>
      </c>
      <c r="V368" s="658">
        <v>0</v>
      </c>
      <c r="W368" s="658">
        <v>0</v>
      </c>
      <c r="X368" s="658">
        <v>0</v>
      </c>
      <c r="Y368" s="660">
        <v>0</v>
      </c>
      <c r="Z368" s="657">
        <v>0</v>
      </c>
      <c r="AA368" s="658">
        <v>0</v>
      </c>
      <c r="AB368" s="658">
        <v>0</v>
      </c>
      <c r="AC368" s="658">
        <v>0</v>
      </c>
      <c r="AD368" s="658">
        <v>0</v>
      </c>
      <c r="AE368" s="658">
        <v>0</v>
      </c>
      <c r="AF368" s="658">
        <v>0</v>
      </c>
      <c r="AG368" s="658">
        <v>0</v>
      </c>
      <c r="AH368" s="658">
        <v>0</v>
      </c>
      <c r="AI368" s="658">
        <v>0</v>
      </c>
      <c r="AJ368" s="658">
        <v>1119.8616000000002</v>
      </c>
      <c r="AK368" s="661">
        <v>0</v>
      </c>
      <c r="AL368" s="661">
        <v>0</v>
      </c>
      <c r="AM368" s="662">
        <v>0</v>
      </c>
      <c r="AN368" s="663">
        <v>55993.08</v>
      </c>
      <c r="AO368" s="658">
        <v>55993.08</v>
      </c>
      <c r="AP368" s="658">
        <v>0</v>
      </c>
      <c r="AQ368" s="658">
        <v>0</v>
      </c>
      <c r="AR368" s="658">
        <v>0</v>
      </c>
      <c r="AS368" s="658">
        <v>0</v>
      </c>
      <c r="AT368" s="659">
        <v>0</v>
      </c>
      <c r="AU368" s="658">
        <v>0</v>
      </c>
      <c r="AV368" s="658">
        <v>0</v>
      </c>
      <c r="AW368" s="658">
        <v>0</v>
      </c>
      <c r="AX368" s="658">
        <v>0</v>
      </c>
      <c r="AY368" s="660">
        <v>0</v>
      </c>
      <c r="AZ368" s="644" t="s">
        <v>803</v>
      </c>
      <c r="BA368" s="664">
        <v>0</v>
      </c>
      <c r="BB368" s="665">
        <v>0</v>
      </c>
      <c r="BC368" s="665">
        <v>0</v>
      </c>
      <c r="BD368" s="665">
        <v>0</v>
      </c>
      <c r="BE368" s="665">
        <v>0</v>
      </c>
      <c r="BF368" s="665">
        <v>0</v>
      </c>
      <c r="BG368" s="665">
        <v>0</v>
      </c>
      <c r="BH368" s="665">
        <v>0</v>
      </c>
      <c r="BI368" s="665">
        <v>0</v>
      </c>
      <c r="BJ368" s="665">
        <v>0</v>
      </c>
      <c r="BK368" s="665">
        <v>0</v>
      </c>
      <c r="BL368" s="665">
        <v>0</v>
      </c>
      <c r="BM368" s="665">
        <v>0</v>
      </c>
      <c r="BN368" s="665">
        <v>0</v>
      </c>
      <c r="BO368" s="665">
        <v>0</v>
      </c>
      <c r="BP368" s="665">
        <v>0</v>
      </c>
      <c r="BQ368" s="665">
        <v>0</v>
      </c>
      <c r="BR368" s="665">
        <v>0</v>
      </c>
      <c r="BS368" s="666">
        <v>0</v>
      </c>
      <c r="BT368" s="667">
        <v>0</v>
      </c>
      <c r="BU368" s="649">
        <f t="shared" si="7"/>
        <v>0</v>
      </c>
    </row>
    <row r="369" spans="2:73" x14ac:dyDescent="0.2">
      <c r="B369" s="629">
        <v>359</v>
      </c>
      <c r="C369" s="630" t="s">
        <v>2082</v>
      </c>
      <c r="D369" s="630" t="s">
        <v>803</v>
      </c>
      <c r="E369" s="630" t="s">
        <v>1554</v>
      </c>
      <c r="F369" s="651">
        <v>230264</v>
      </c>
      <c r="G369" s="652">
        <v>44255</v>
      </c>
      <c r="H369" s="652" t="s">
        <v>535</v>
      </c>
      <c r="I369" s="652" t="s">
        <v>535</v>
      </c>
      <c r="J369" s="653">
        <v>50</v>
      </c>
      <c r="K369" s="654" t="s">
        <v>535</v>
      </c>
      <c r="L369" s="655" t="s">
        <v>535</v>
      </c>
      <c r="M369" s="656" t="s">
        <v>1958</v>
      </c>
      <c r="N369" s="657">
        <v>17559.32</v>
      </c>
      <c r="O369" s="658">
        <v>17559.32</v>
      </c>
      <c r="P369" s="658">
        <v>0</v>
      </c>
      <c r="Q369" s="658">
        <v>0</v>
      </c>
      <c r="R369" s="658">
        <v>0</v>
      </c>
      <c r="S369" s="658">
        <v>0</v>
      </c>
      <c r="T369" s="659">
        <v>0</v>
      </c>
      <c r="U369" s="658">
        <v>0</v>
      </c>
      <c r="V369" s="658">
        <v>0</v>
      </c>
      <c r="W369" s="658">
        <v>0</v>
      </c>
      <c r="X369" s="658">
        <v>0</v>
      </c>
      <c r="Y369" s="660">
        <v>0</v>
      </c>
      <c r="Z369" s="657">
        <v>0</v>
      </c>
      <c r="AA369" s="658">
        <v>0</v>
      </c>
      <c r="AB369" s="658">
        <v>0</v>
      </c>
      <c r="AC369" s="658">
        <v>0</v>
      </c>
      <c r="AD369" s="658">
        <v>0</v>
      </c>
      <c r="AE369" s="658">
        <v>0</v>
      </c>
      <c r="AF369" s="658">
        <v>0</v>
      </c>
      <c r="AG369" s="658">
        <v>0</v>
      </c>
      <c r="AH369" s="658">
        <v>0</v>
      </c>
      <c r="AI369" s="658">
        <v>0</v>
      </c>
      <c r="AJ369" s="658">
        <v>351.18640000000005</v>
      </c>
      <c r="AK369" s="661">
        <v>0</v>
      </c>
      <c r="AL369" s="661">
        <v>0</v>
      </c>
      <c r="AM369" s="662">
        <v>0</v>
      </c>
      <c r="AN369" s="663">
        <v>17559.32</v>
      </c>
      <c r="AO369" s="658">
        <v>17559.32</v>
      </c>
      <c r="AP369" s="658">
        <v>0</v>
      </c>
      <c r="AQ369" s="658">
        <v>0</v>
      </c>
      <c r="AR369" s="658">
        <v>0</v>
      </c>
      <c r="AS369" s="658">
        <v>0</v>
      </c>
      <c r="AT369" s="659">
        <v>0</v>
      </c>
      <c r="AU369" s="658">
        <v>0</v>
      </c>
      <c r="AV369" s="658">
        <v>0</v>
      </c>
      <c r="AW369" s="658">
        <v>0</v>
      </c>
      <c r="AX369" s="658">
        <v>0</v>
      </c>
      <c r="AY369" s="660">
        <v>0</v>
      </c>
      <c r="AZ369" s="644" t="s">
        <v>803</v>
      </c>
      <c r="BA369" s="664">
        <v>0</v>
      </c>
      <c r="BB369" s="665">
        <v>0</v>
      </c>
      <c r="BC369" s="665">
        <v>0</v>
      </c>
      <c r="BD369" s="665">
        <v>0</v>
      </c>
      <c r="BE369" s="665">
        <v>0</v>
      </c>
      <c r="BF369" s="665">
        <v>0</v>
      </c>
      <c r="BG369" s="665">
        <v>0</v>
      </c>
      <c r="BH369" s="665">
        <v>0</v>
      </c>
      <c r="BI369" s="665">
        <v>0</v>
      </c>
      <c r="BJ369" s="665">
        <v>0</v>
      </c>
      <c r="BK369" s="665">
        <v>0</v>
      </c>
      <c r="BL369" s="665">
        <v>0</v>
      </c>
      <c r="BM369" s="665">
        <v>0</v>
      </c>
      <c r="BN369" s="665">
        <v>0</v>
      </c>
      <c r="BO369" s="665">
        <v>0</v>
      </c>
      <c r="BP369" s="665">
        <v>0</v>
      </c>
      <c r="BQ369" s="665">
        <v>0</v>
      </c>
      <c r="BR369" s="665">
        <v>0</v>
      </c>
      <c r="BS369" s="666">
        <v>0</v>
      </c>
      <c r="BT369" s="667">
        <v>0</v>
      </c>
      <c r="BU369" s="649">
        <f t="shared" si="7"/>
        <v>0</v>
      </c>
    </row>
    <row r="370" spans="2:73" x14ac:dyDescent="0.2">
      <c r="B370" s="650">
        <v>360</v>
      </c>
      <c r="C370" s="630" t="s">
        <v>2083</v>
      </c>
      <c r="D370" s="630" t="s">
        <v>788</v>
      </c>
      <c r="E370" s="630" t="s">
        <v>1980</v>
      </c>
      <c r="F370" s="651" t="s">
        <v>2084</v>
      </c>
      <c r="G370" s="652">
        <v>44545</v>
      </c>
      <c r="H370" s="652" t="s">
        <v>535</v>
      </c>
      <c r="I370" s="652" t="s">
        <v>535</v>
      </c>
      <c r="J370" s="653">
        <v>16</v>
      </c>
      <c r="K370" s="654" t="s">
        <v>535</v>
      </c>
      <c r="L370" s="655" t="s">
        <v>535</v>
      </c>
      <c r="M370" s="656" t="s">
        <v>1694</v>
      </c>
      <c r="N370" s="657">
        <v>7036.31</v>
      </c>
      <c r="O370" s="658">
        <v>0</v>
      </c>
      <c r="P370" s="658">
        <v>0</v>
      </c>
      <c r="Q370" s="658">
        <v>0</v>
      </c>
      <c r="R370" s="658">
        <v>0</v>
      </c>
      <c r="S370" s="658">
        <v>0</v>
      </c>
      <c r="T370" s="659">
        <v>7036.31</v>
      </c>
      <c r="U370" s="658">
        <v>7036.31</v>
      </c>
      <c r="V370" s="658">
        <v>0</v>
      </c>
      <c r="W370" s="658">
        <v>0</v>
      </c>
      <c r="X370" s="658">
        <v>0</v>
      </c>
      <c r="Y370" s="660">
        <v>0</v>
      </c>
      <c r="Z370" s="657">
        <v>0</v>
      </c>
      <c r="AA370" s="658">
        <v>0</v>
      </c>
      <c r="AB370" s="658">
        <v>0</v>
      </c>
      <c r="AC370" s="658">
        <v>0</v>
      </c>
      <c r="AD370" s="658">
        <v>0</v>
      </c>
      <c r="AE370" s="658">
        <v>0</v>
      </c>
      <c r="AF370" s="658">
        <v>0</v>
      </c>
      <c r="AG370" s="658">
        <v>0</v>
      </c>
      <c r="AH370" s="658">
        <v>0</v>
      </c>
      <c r="AI370" s="658">
        <v>0</v>
      </c>
      <c r="AJ370" s="658">
        <v>439.76937500000008</v>
      </c>
      <c r="AK370" s="661">
        <v>0</v>
      </c>
      <c r="AL370" s="661">
        <v>0</v>
      </c>
      <c r="AM370" s="662">
        <v>0</v>
      </c>
      <c r="AN370" s="663">
        <v>7036.31</v>
      </c>
      <c r="AO370" s="658">
        <v>0</v>
      </c>
      <c r="AP370" s="658">
        <v>0</v>
      </c>
      <c r="AQ370" s="658">
        <v>0</v>
      </c>
      <c r="AR370" s="658">
        <v>0</v>
      </c>
      <c r="AS370" s="658">
        <v>0</v>
      </c>
      <c r="AT370" s="659">
        <v>7036.31</v>
      </c>
      <c r="AU370" s="658">
        <v>7036.31</v>
      </c>
      <c r="AV370" s="658">
        <v>0</v>
      </c>
      <c r="AW370" s="658">
        <v>0</v>
      </c>
      <c r="AX370" s="658">
        <v>0</v>
      </c>
      <c r="AY370" s="660">
        <v>0</v>
      </c>
      <c r="AZ370" s="644" t="s">
        <v>788</v>
      </c>
      <c r="BA370" s="664">
        <v>0</v>
      </c>
      <c r="BB370" s="665">
        <v>0</v>
      </c>
      <c r="BC370" s="665">
        <v>0</v>
      </c>
      <c r="BD370" s="665">
        <v>0</v>
      </c>
      <c r="BE370" s="665">
        <v>0</v>
      </c>
      <c r="BF370" s="665">
        <v>0</v>
      </c>
      <c r="BG370" s="665">
        <v>0</v>
      </c>
      <c r="BH370" s="665">
        <v>0</v>
      </c>
      <c r="BI370" s="665">
        <v>0</v>
      </c>
      <c r="BJ370" s="665">
        <v>0</v>
      </c>
      <c r="BK370" s="665">
        <v>0</v>
      </c>
      <c r="BL370" s="665">
        <v>0</v>
      </c>
      <c r="BM370" s="665">
        <v>0</v>
      </c>
      <c r="BN370" s="665">
        <v>0</v>
      </c>
      <c r="BO370" s="665">
        <v>0</v>
      </c>
      <c r="BP370" s="665">
        <v>0</v>
      </c>
      <c r="BQ370" s="665">
        <v>0</v>
      </c>
      <c r="BR370" s="665">
        <v>0</v>
      </c>
      <c r="BS370" s="666">
        <v>0</v>
      </c>
      <c r="BT370" s="667">
        <v>0</v>
      </c>
      <c r="BU370" s="649">
        <f t="shared" si="7"/>
        <v>0</v>
      </c>
    </row>
    <row r="371" spans="2:73" x14ac:dyDescent="0.2">
      <c r="B371" s="629">
        <v>361</v>
      </c>
      <c r="C371" s="630" t="s">
        <v>1850</v>
      </c>
      <c r="D371" s="630" t="s">
        <v>788</v>
      </c>
      <c r="E371" s="630" t="s">
        <v>1980</v>
      </c>
      <c r="F371" s="651" t="s">
        <v>2085</v>
      </c>
      <c r="G371" s="652">
        <v>44546</v>
      </c>
      <c r="H371" s="652" t="s">
        <v>535</v>
      </c>
      <c r="I371" s="652" t="s">
        <v>535</v>
      </c>
      <c r="J371" s="653">
        <v>16</v>
      </c>
      <c r="K371" s="654" t="s">
        <v>535</v>
      </c>
      <c r="L371" s="655" t="s">
        <v>535</v>
      </c>
      <c r="M371" s="656" t="s">
        <v>1694</v>
      </c>
      <c r="N371" s="657">
        <v>2050</v>
      </c>
      <c r="O371" s="658">
        <v>0</v>
      </c>
      <c r="P371" s="658">
        <v>0</v>
      </c>
      <c r="Q371" s="658">
        <v>0</v>
      </c>
      <c r="R371" s="658">
        <v>0</v>
      </c>
      <c r="S371" s="658">
        <v>0</v>
      </c>
      <c r="T371" s="659">
        <v>2050</v>
      </c>
      <c r="U371" s="658">
        <v>2050</v>
      </c>
      <c r="V371" s="658">
        <v>0</v>
      </c>
      <c r="W371" s="658">
        <v>0</v>
      </c>
      <c r="X371" s="658">
        <v>0</v>
      </c>
      <c r="Y371" s="660">
        <v>0</v>
      </c>
      <c r="Z371" s="657">
        <v>0</v>
      </c>
      <c r="AA371" s="658">
        <v>0</v>
      </c>
      <c r="AB371" s="658">
        <v>0</v>
      </c>
      <c r="AC371" s="658">
        <v>0</v>
      </c>
      <c r="AD371" s="658">
        <v>0</v>
      </c>
      <c r="AE371" s="658">
        <v>0</v>
      </c>
      <c r="AF371" s="658">
        <v>0</v>
      </c>
      <c r="AG371" s="658">
        <v>0</v>
      </c>
      <c r="AH371" s="658">
        <v>0</v>
      </c>
      <c r="AI371" s="658">
        <v>0</v>
      </c>
      <c r="AJ371" s="658">
        <v>128.125</v>
      </c>
      <c r="AK371" s="661">
        <v>0</v>
      </c>
      <c r="AL371" s="661">
        <v>0</v>
      </c>
      <c r="AM371" s="662">
        <v>0</v>
      </c>
      <c r="AN371" s="663">
        <v>2050</v>
      </c>
      <c r="AO371" s="658">
        <v>0</v>
      </c>
      <c r="AP371" s="658">
        <v>0</v>
      </c>
      <c r="AQ371" s="658">
        <v>0</v>
      </c>
      <c r="AR371" s="658">
        <v>0</v>
      </c>
      <c r="AS371" s="658">
        <v>0</v>
      </c>
      <c r="AT371" s="659">
        <v>2050</v>
      </c>
      <c r="AU371" s="658">
        <v>2050</v>
      </c>
      <c r="AV371" s="658">
        <v>0</v>
      </c>
      <c r="AW371" s="658">
        <v>0</v>
      </c>
      <c r="AX371" s="658">
        <v>0</v>
      </c>
      <c r="AY371" s="660">
        <v>0</v>
      </c>
      <c r="AZ371" s="644" t="s">
        <v>788</v>
      </c>
      <c r="BA371" s="664">
        <v>0</v>
      </c>
      <c r="BB371" s="665">
        <v>0</v>
      </c>
      <c r="BC371" s="665">
        <v>0</v>
      </c>
      <c r="BD371" s="665">
        <v>0</v>
      </c>
      <c r="BE371" s="665">
        <v>0</v>
      </c>
      <c r="BF371" s="665">
        <v>0</v>
      </c>
      <c r="BG371" s="665">
        <v>0</v>
      </c>
      <c r="BH371" s="665">
        <v>0</v>
      </c>
      <c r="BI371" s="665">
        <v>0</v>
      </c>
      <c r="BJ371" s="665">
        <v>0</v>
      </c>
      <c r="BK371" s="665">
        <v>0</v>
      </c>
      <c r="BL371" s="665">
        <v>0</v>
      </c>
      <c r="BM371" s="665">
        <v>0</v>
      </c>
      <c r="BN371" s="665">
        <v>0</v>
      </c>
      <c r="BO371" s="665">
        <v>0</v>
      </c>
      <c r="BP371" s="665">
        <v>0</v>
      </c>
      <c r="BQ371" s="665">
        <v>0</v>
      </c>
      <c r="BR371" s="665">
        <v>0</v>
      </c>
      <c r="BS371" s="666">
        <v>0</v>
      </c>
      <c r="BT371" s="667">
        <v>0</v>
      </c>
      <c r="BU371" s="649">
        <f t="shared" si="7"/>
        <v>0</v>
      </c>
    </row>
    <row r="372" spans="2:73" x14ac:dyDescent="0.2">
      <c r="B372" s="650">
        <v>362</v>
      </c>
      <c r="C372" s="630" t="s">
        <v>1857</v>
      </c>
      <c r="D372" s="630" t="s">
        <v>792</v>
      </c>
      <c r="E372" s="630" t="s">
        <v>1994</v>
      </c>
      <c r="F372" s="651" t="s">
        <v>2086</v>
      </c>
      <c r="G372" s="652">
        <v>44547</v>
      </c>
      <c r="H372" s="652" t="s">
        <v>535</v>
      </c>
      <c r="I372" s="652" t="s">
        <v>535</v>
      </c>
      <c r="J372" s="653">
        <v>30</v>
      </c>
      <c r="K372" s="654" t="s">
        <v>535</v>
      </c>
      <c r="L372" s="655" t="s">
        <v>535</v>
      </c>
      <c r="M372" s="656" t="s">
        <v>1694</v>
      </c>
      <c r="N372" s="657">
        <v>4370.47</v>
      </c>
      <c r="O372" s="658">
        <v>0</v>
      </c>
      <c r="P372" s="658">
        <v>0</v>
      </c>
      <c r="Q372" s="658">
        <v>0</v>
      </c>
      <c r="R372" s="658">
        <v>0</v>
      </c>
      <c r="S372" s="658">
        <v>0</v>
      </c>
      <c r="T372" s="659">
        <v>4370.47</v>
      </c>
      <c r="U372" s="658">
        <v>4370.47</v>
      </c>
      <c r="V372" s="658">
        <v>0</v>
      </c>
      <c r="W372" s="658">
        <v>0</v>
      </c>
      <c r="X372" s="658">
        <v>0</v>
      </c>
      <c r="Y372" s="660">
        <v>0</v>
      </c>
      <c r="Z372" s="657">
        <v>0</v>
      </c>
      <c r="AA372" s="658">
        <v>0</v>
      </c>
      <c r="AB372" s="658">
        <v>0</v>
      </c>
      <c r="AC372" s="658">
        <v>0</v>
      </c>
      <c r="AD372" s="658">
        <v>0</v>
      </c>
      <c r="AE372" s="658">
        <v>0</v>
      </c>
      <c r="AF372" s="658">
        <v>0</v>
      </c>
      <c r="AG372" s="658">
        <v>0</v>
      </c>
      <c r="AH372" s="658">
        <v>0</v>
      </c>
      <c r="AI372" s="658">
        <v>0</v>
      </c>
      <c r="AJ372" s="658">
        <v>145.68233333333336</v>
      </c>
      <c r="AK372" s="661">
        <v>0</v>
      </c>
      <c r="AL372" s="661">
        <v>0</v>
      </c>
      <c r="AM372" s="662">
        <v>0</v>
      </c>
      <c r="AN372" s="663">
        <v>4370.47</v>
      </c>
      <c r="AO372" s="658">
        <v>0</v>
      </c>
      <c r="AP372" s="658">
        <v>0</v>
      </c>
      <c r="AQ372" s="658">
        <v>0</v>
      </c>
      <c r="AR372" s="658">
        <v>0</v>
      </c>
      <c r="AS372" s="658">
        <v>0</v>
      </c>
      <c r="AT372" s="659">
        <v>4370.47</v>
      </c>
      <c r="AU372" s="658">
        <v>4370.47</v>
      </c>
      <c r="AV372" s="658">
        <v>0</v>
      </c>
      <c r="AW372" s="658">
        <v>0</v>
      </c>
      <c r="AX372" s="658">
        <v>0</v>
      </c>
      <c r="AY372" s="660">
        <v>0</v>
      </c>
      <c r="AZ372" s="644" t="s">
        <v>792</v>
      </c>
      <c r="BA372" s="664">
        <v>0</v>
      </c>
      <c r="BB372" s="665">
        <v>0</v>
      </c>
      <c r="BC372" s="665">
        <v>0</v>
      </c>
      <c r="BD372" s="665">
        <v>0</v>
      </c>
      <c r="BE372" s="665">
        <v>0</v>
      </c>
      <c r="BF372" s="665">
        <v>0</v>
      </c>
      <c r="BG372" s="665">
        <v>0</v>
      </c>
      <c r="BH372" s="665">
        <v>0</v>
      </c>
      <c r="BI372" s="665">
        <v>0</v>
      </c>
      <c r="BJ372" s="665">
        <v>0</v>
      </c>
      <c r="BK372" s="665">
        <v>0</v>
      </c>
      <c r="BL372" s="665">
        <v>0</v>
      </c>
      <c r="BM372" s="665">
        <v>0</v>
      </c>
      <c r="BN372" s="665">
        <v>0</v>
      </c>
      <c r="BO372" s="665">
        <v>0</v>
      </c>
      <c r="BP372" s="665">
        <v>0</v>
      </c>
      <c r="BQ372" s="665">
        <v>0</v>
      </c>
      <c r="BR372" s="665">
        <v>0</v>
      </c>
      <c r="BS372" s="666">
        <v>0</v>
      </c>
      <c r="BT372" s="667">
        <v>0</v>
      </c>
      <c r="BU372" s="649">
        <f t="shared" si="7"/>
        <v>0</v>
      </c>
    </row>
    <row r="373" spans="2:73" x14ac:dyDescent="0.2">
      <c r="B373" s="629">
        <v>363</v>
      </c>
      <c r="C373" s="630" t="s">
        <v>2087</v>
      </c>
      <c r="D373" s="630" t="s">
        <v>792</v>
      </c>
      <c r="E373" s="630" t="s">
        <v>1994</v>
      </c>
      <c r="F373" s="651" t="s">
        <v>2088</v>
      </c>
      <c r="G373" s="652">
        <v>44548</v>
      </c>
      <c r="H373" s="652" t="s">
        <v>535</v>
      </c>
      <c r="I373" s="652" t="s">
        <v>535</v>
      </c>
      <c r="J373" s="653">
        <v>30</v>
      </c>
      <c r="K373" s="654" t="s">
        <v>535</v>
      </c>
      <c r="L373" s="655" t="s">
        <v>535</v>
      </c>
      <c r="M373" s="656" t="s">
        <v>1694</v>
      </c>
      <c r="N373" s="657">
        <v>117780</v>
      </c>
      <c r="O373" s="658">
        <v>0</v>
      </c>
      <c r="P373" s="658">
        <v>0</v>
      </c>
      <c r="Q373" s="658">
        <v>0</v>
      </c>
      <c r="R373" s="658">
        <v>0</v>
      </c>
      <c r="S373" s="658">
        <v>0</v>
      </c>
      <c r="T373" s="659">
        <v>117780</v>
      </c>
      <c r="U373" s="658">
        <v>117780</v>
      </c>
      <c r="V373" s="658">
        <v>0</v>
      </c>
      <c r="W373" s="658">
        <v>0</v>
      </c>
      <c r="X373" s="658">
        <v>0</v>
      </c>
      <c r="Y373" s="660">
        <v>0</v>
      </c>
      <c r="Z373" s="657">
        <v>0</v>
      </c>
      <c r="AA373" s="658">
        <v>0</v>
      </c>
      <c r="AB373" s="658">
        <v>0</v>
      </c>
      <c r="AC373" s="658">
        <v>0</v>
      </c>
      <c r="AD373" s="658">
        <v>0</v>
      </c>
      <c r="AE373" s="658">
        <v>0</v>
      </c>
      <c r="AF373" s="658">
        <v>0</v>
      </c>
      <c r="AG373" s="658">
        <v>0</v>
      </c>
      <c r="AH373" s="658">
        <v>0</v>
      </c>
      <c r="AI373" s="658">
        <v>0</v>
      </c>
      <c r="AJ373" s="658">
        <v>3926</v>
      </c>
      <c r="AK373" s="661">
        <v>0</v>
      </c>
      <c r="AL373" s="661">
        <v>0</v>
      </c>
      <c r="AM373" s="662">
        <v>0</v>
      </c>
      <c r="AN373" s="663">
        <v>117780</v>
      </c>
      <c r="AO373" s="658">
        <v>0</v>
      </c>
      <c r="AP373" s="658">
        <v>0</v>
      </c>
      <c r="AQ373" s="658">
        <v>0</v>
      </c>
      <c r="AR373" s="658">
        <v>0</v>
      </c>
      <c r="AS373" s="658">
        <v>0</v>
      </c>
      <c r="AT373" s="659">
        <v>117780</v>
      </c>
      <c r="AU373" s="658">
        <v>117780</v>
      </c>
      <c r="AV373" s="658">
        <v>0</v>
      </c>
      <c r="AW373" s="658">
        <v>0</v>
      </c>
      <c r="AX373" s="658">
        <v>0</v>
      </c>
      <c r="AY373" s="660">
        <v>0</v>
      </c>
      <c r="AZ373" s="644" t="s">
        <v>792</v>
      </c>
      <c r="BA373" s="664">
        <v>0</v>
      </c>
      <c r="BB373" s="665">
        <v>0</v>
      </c>
      <c r="BC373" s="665">
        <v>0</v>
      </c>
      <c r="BD373" s="665">
        <v>0</v>
      </c>
      <c r="BE373" s="665">
        <v>0</v>
      </c>
      <c r="BF373" s="665">
        <v>0</v>
      </c>
      <c r="BG373" s="665">
        <v>0</v>
      </c>
      <c r="BH373" s="665">
        <v>0</v>
      </c>
      <c r="BI373" s="665">
        <v>0</v>
      </c>
      <c r="BJ373" s="665">
        <v>0</v>
      </c>
      <c r="BK373" s="665">
        <v>0</v>
      </c>
      <c r="BL373" s="665">
        <v>0</v>
      </c>
      <c r="BM373" s="665">
        <v>0</v>
      </c>
      <c r="BN373" s="665">
        <v>0</v>
      </c>
      <c r="BO373" s="665">
        <v>0</v>
      </c>
      <c r="BP373" s="665">
        <v>0</v>
      </c>
      <c r="BQ373" s="665">
        <v>0</v>
      </c>
      <c r="BR373" s="665">
        <v>0</v>
      </c>
      <c r="BS373" s="666">
        <v>0</v>
      </c>
      <c r="BT373" s="667">
        <v>0</v>
      </c>
      <c r="BU373" s="649">
        <f t="shared" si="7"/>
        <v>0</v>
      </c>
    </row>
    <row r="374" spans="2:73" x14ac:dyDescent="0.2">
      <c r="B374" s="650">
        <v>364</v>
      </c>
      <c r="C374" s="630" t="s">
        <v>2089</v>
      </c>
      <c r="D374" s="630" t="s">
        <v>1625</v>
      </c>
      <c r="E374" s="630" t="s">
        <v>2090</v>
      </c>
      <c r="F374" s="651">
        <v>230373</v>
      </c>
      <c r="G374" s="652">
        <v>44712</v>
      </c>
      <c r="H374" s="652" t="s">
        <v>535</v>
      </c>
      <c r="I374" s="652" t="s">
        <v>535</v>
      </c>
      <c r="J374" s="653">
        <v>3</v>
      </c>
      <c r="K374" s="654" t="b">
        <v>1</v>
      </c>
      <c r="L374" s="655" t="s">
        <v>535</v>
      </c>
      <c r="M374" s="656">
        <v>0</v>
      </c>
      <c r="N374" s="657">
        <v>1590.57</v>
      </c>
      <c r="O374" s="658">
        <v>0</v>
      </c>
      <c r="P374" s="658">
        <v>0</v>
      </c>
      <c r="Q374" s="658">
        <v>0</v>
      </c>
      <c r="R374" s="658">
        <v>0</v>
      </c>
      <c r="S374" s="658">
        <v>0</v>
      </c>
      <c r="T374" s="659">
        <v>1590.57</v>
      </c>
      <c r="U374" s="658">
        <v>1590.57</v>
      </c>
      <c r="V374" s="658">
        <v>0</v>
      </c>
      <c r="W374" s="658">
        <v>0</v>
      </c>
      <c r="X374" s="658">
        <v>0</v>
      </c>
      <c r="Y374" s="660">
        <v>0</v>
      </c>
      <c r="Z374" s="657">
        <v>0</v>
      </c>
      <c r="AA374" s="658">
        <v>0</v>
      </c>
      <c r="AB374" s="658">
        <v>0</v>
      </c>
      <c r="AC374" s="658">
        <v>0</v>
      </c>
      <c r="AD374" s="658">
        <v>0</v>
      </c>
      <c r="AE374" s="658">
        <v>0</v>
      </c>
      <c r="AF374" s="658">
        <v>0</v>
      </c>
      <c r="AG374" s="658">
        <v>0</v>
      </c>
      <c r="AH374" s="658">
        <v>0</v>
      </c>
      <c r="AI374" s="658">
        <v>0</v>
      </c>
      <c r="AJ374" s="658">
        <v>220.91250000000002</v>
      </c>
      <c r="AK374" s="661">
        <v>0</v>
      </c>
      <c r="AL374" s="661">
        <v>0</v>
      </c>
      <c r="AM374" s="662">
        <v>0</v>
      </c>
      <c r="AN374" s="663">
        <v>1590.57</v>
      </c>
      <c r="AO374" s="658">
        <v>0</v>
      </c>
      <c r="AP374" s="658">
        <v>0</v>
      </c>
      <c r="AQ374" s="658">
        <v>0</v>
      </c>
      <c r="AR374" s="658">
        <v>0</v>
      </c>
      <c r="AS374" s="658">
        <v>0</v>
      </c>
      <c r="AT374" s="659">
        <v>1590.57</v>
      </c>
      <c r="AU374" s="658">
        <v>1590.57</v>
      </c>
      <c r="AV374" s="658">
        <v>0</v>
      </c>
      <c r="AW374" s="658">
        <v>0</v>
      </c>
      <c r="AX374" s="658">
        <v>0</v>
      </c>
      <c r="AY374" s="660">
        <v>0</v>
      </c>
      <c r="AZ374" s="644" t="s">
        <v>1625</v>
      </c>
      <c r="BA374" s="664">
        <v>0</v>
      </c>
      <c r="BB374" s="665">
        <v>0</v>
      </c>
      <c r="BC374" s="665">
        <v>0</v>
      </c>
      <c r="BD374" s="665">
        <v>0</v>
      </c>
      <c r="BE374" s="665">
        <v>0</v>
      </c>
      <c r="BF374" s="665">
        <v>0</v>
      </c>
      <c r="BG374" s="665">
        <v>0</v>
      </c>
      <c r="BH374" s="665">
        <v>0</v>
      </c>
      <c r="BI374" s="665">
        <v>0</v>
      </c>
      <c r="BJ374" s="665">
        <v>0</v>
      </c>
      <c r="BK374" s="665">
        <v>0</v>
      </c>
      <c r="BL374" s="665">
        <v>0</v>
      </c>
      <c r="BM374" s="665">
        <v>0</v>
      </c>
      <c r="BN374" s="665">
        <v>0</v>
      </c>
      <c r="BO374" s="665">
        <v>0</v>
      </c>
      <c r="BP374" s="665">
        <v>0</v>
      </c>
      <c r="BQ374" s="665">
        <v>0</v>
      </c>
      <c r="BR374" s="665">
        <v>0</v>
      </c>
      <c r="BS374" s="666">
        <v>0</v>
      </c>
      <c r="BT374" s="667">
        <v>0</v>
      </c>
      <c r="BU374" s="649">
        <f t="shared" si="7"/>
        <v>0</v>
      </c>
    </row>
    <row r="375" spans="2:73" x14ac:dyDescent="0.2">
      <c r="B375" s="629">
        <v>365</v>
      </c>
      <c r="C375" s="630" t="s">
        <v>2091</v>
      </c>
      <c r="D375" s="630" t="s">
        <v>1625</v>
      </c>
      <c r="E375" s="630" t="s">
        <v>1626</v>
      </c>
      <c r="F375" s="651">
        <v>230411</v>
      </c>
      <c r="G375" s="652">
        <v>44853</v>
      </c>
      <c r="H375" s="652" t="s">
        <v>535</v>
      </c>
      <c r="I375" s="652" t="s">
        <v>535</v>
      </c>
      <c r="J375" s="653">
        <v>4</v>
      </c>
      <c r="K375" s="654" t="b">
        <v>1</v>
      </c>
      <c r="L375" s="655" t="s">
        <v>535</v>
      </c>
      <c r="M375" s="656">
        <v>0</v>
      </c>
      <c r="N375" s="657">
        <v>422.5</v>
      </c>
      <c r="O375" s="658">
        <v>0</v>
      </c>
      <c r="P375" s="658">
        <v>0</v>
      </c>
      <c r="Q375" s="658">
        <v>0</v>
      </c>
      <c r="R375" s="658">
        <v>0</v>
      </c>
      <c r="S375" s="658">
        <v>0</v>
      </c>
      <c r="T375" s="659">
        <v>422.5</v>
      </c>
      <c r="U375" s="658">
        <v>422.5</v>
      </c>
      <c r="V375" s="658">
        <v>0</v>
      </c>
      <c r="W375" s="658">
        <v>0</v>
      </c>
      <c r="X375" s="658">
        <v>0</v>
      </c>
      <c r="Y375" s="660">
        <v>0</v>
      </c>
      <c r="Z375" s="657">
        <v>0</v>
      </c>
      <c r="AA375" s="658">
        <v>0</v>
      </c>
      <c r="AB375" s="658">
        <v>0</v>
      </c>
      <c r="AC375" s="658">
        <v>0</v>
      </c>
      <c r="AD375" s="658">
        <v>0</v>
      </c>
      <c r="AE375" s="658">
        <v>0</v>
      </c>
      <c r="AF375" s="658">
        <v>0</v>
      </c>
      <c r="AG375" s="658">
        <v>0</v>
      </c>
      <c r="AH375" s="658">
        <v>0</v>
      </c>
      <c r="AI375" s="658">
        <v>0</v>
      </c>
      <c r="AJ375" s="658">
        <v>105.62499999999999</v>
      </c>
      <c r="AK375" s="661">
        <v>0</v>
      </c>
      <c r="AL375" s="661">
        <v>0</v>
      </c>
      <c r="AM375" s="662">
        <v>0</v>
      </c>
      <c r="AN375" s="663">
        <v>422.5</v>
      </c>
      <c r="AO375" s="658">
        <v>0</v>
      </c>
      <c r="AP375" s="658">
        <v>0</v>
      </c>
      <c r="AQ375" s="658">
        <v>0</v>
      </c>
      <c r="AR375" s="658">
        <v>0</v>
      </c>
      <c r="AS375" s="658">
        <v>0</v>
      </c>
      <c r="AT375" s="659">
        <v>422.5</v>
      </c>
      <c r="AU375" s="658">
        <v>422.5</v>
      </c>
      <c r="AV375" s="658">
        <v>0</v>
      </c>
      <c r="AW375" s="658">
        <v>0</v>
      </c>
      <c r="AX375" s="658">
        <v>0</v>
      </c>
      <c r="AY375" s="660">
        <v>0</v>
      </c>
      <c r="AZ375" s="644" t="s">
        <v>1625</v>
      </c>
      <c r="BA375" s="664">
        <v>0</v>
      </c>
      <c r="BB375" s="665">
        <v>0</v>
      </c>
      <c r="BC375" s="665">
        <v>0</v>
      </c>
      <c r="BD375" s="665">
        <v>0</v>
      </c>
      <c r="BE375" s="665">
        <v>0</v>
      </c>
      <c r="BF375" s="665">
        <v>0</v>
      </c>
      <c r="BG375" s="665">
        <v>0</v>
      </c>
      <c r="BH375" s="665">
        <v>0</v>
      </c>
      <c r="BI375" s="665">
        <v>0</v>
      </c>
      <c r="BJ375" s="665">
        <v>0</v>
      </c>
      <c r="BK375" s="665">
        <v>0</v>
      </c>
      <c r="BL375" s="665">
        <v>0</v>
      </c>
      <c r="BM375" s="665">
        <v>0</v>
      </c>
      <c r="BN375" s="665">
        <v>0</v>
      </c>
      <c r="BO375" s="665">
        <v>0</v>
      </c>
      <c r="BP375" s="665">
        <v>0</v>
      </c>
      <c r="BQ375" s="665">
        <v>0</v>
      </c>
      <c r="BR375" s="665">
        <v>0</v>
      </c>
      <c r="BS375" s="666">
        <v>0</v>
      </c>
      <c r="BT375" s="667">
        <v>0</v>
      </c>
      <c r="BU375" s="649">
        <f t="shared" si="7"/>
        <v>0</v>
      </c>
    </row>
    <row r="376" spans="2:73" x14ac:dyDescent="0.2">
      <c r="B376" s="650">
        <v>366</v>
      </c>
      <c r="C376" s="630" t="s">
        <v>2092</v>
      </c>
      <c r="D376" s="630" t="s">
        <v>1625</v>
      </c>
      <c r="E376" s="630" t="s">
        <v>1626</v>
      </c>
      <c r="F376" s="651">
        <v>230412</v>
      </c>
      <c r="G376" s="652">
        <v>44875</v>
      </c>
      <c r="H376" s="652" t="s">
        <v>535</v>
      </c>
      <c r="I376" s="652" t="s">
        <v>535</v>
      </c>
      <c r="J376" s="653">
        <v>4</v>
      </c>
      <c r="K376" s="654" t="b">
        <v>1</v>
      </c>
      <c r="L376" s="655" t="s">
        <v>535</v>
      </c>
      <c r="M376" s="656">
        <v>0</v>
      </c>
      <c r="N376" s="657">
        <v>10412</v>
      </c>
      <c r="O376" s="658">
        <v>0</v>
      </c>
      <c r="P376" s="658">
        <v>0</v>
      </c>
      <c r="Q376" s="658">
        <v>0</v>
      </c>
      <c r="R376" s="658">
        <v>0</v>
      </c>
      <c r="S376" s="658">
        <v>0</v>
      </c>
      <c r="T376" s="659">
        <v>10412</v>
      </c>
      <c r="U376" s="658">
        <v>10412</v>
      </c>
      <c r="V376" s="658">
        <v>0</v>
      </c>
      <c r="W376" s="658">
        <v>0</v>
      </c>
      <c r="X376" s="658">
        <v>0</v>
      </c>
      <c r="Y376" s="660">
        <v>0</v>
      </c>
      <c r="Z376" s="657">
        <v>0</v>
      </c>
      <c r="AA376" s="658">
        <v>0</v>
      </c>
      <c r="AB376" s="658">
        <v>0</v>
      </c>
      <c r="AC376" s="658">
        <v>0</v>
      </c>
      <c r="AD376" s="658">
        <v>0</v>
      </c>
      <c r="AE376" s="658">
        <v>0</v>
      </c>
      <c r="AF376" s="658">
        <v>0</v>
      </c>
      <c r="AG376" s="658">
        <v>0</v>
      </c>
      <c r="AH376" s="658">
        <v>0</v>
      </c>
      <c r="AI376" s="658">
        <v>0</v>
      </c>
      <c r="AJ376" s="658">
        <v>2603</v>
      </c>
      <c r="AK376" s="661">
        <v>0</v>
      </c>
      <c r="AL376" s="661">
        <v>0</v>
      </c>
      <c r="AM376" s="662">
        <v>0</v>
      </c>
      <c r="AN376" s="663">
        <v>10412</v>
      </c>
      <c r="AO376" s="658">
        <v>0</v>
      </c>
      <c r="AP376" s="658">
        <v>0</v>
      </c>
      <c r="AQ376" s="658">
        <v>0</v>
      </c>
      <c r="AR376" s="658">
        <v>0</v>
      </c>
      <c r="AS376" s="658">
        <v>0</v>
      </c>
      <c r="AT376" s="659">
        <v>10412</v>
      </c>
      <c r="AU376" s="658">
        <v>10412</v>
      </c>
      <c r="AV376" s="658">
        <v>0</v>
      </c>
      <c r="AW376" s="658">
        <v>0</v>
      </c>
      <c r="AX376" s="658">
        <v>0</v>
      </c>
      <c r="AY376" s="660">
        <v>0</v>
      </c>
      <c r="AZ376" s="644" t="s">
        <v>1625</v>
      </c>
      <c r="BA376" s="664">
        <v>0</v>
      </c>
      <c r="BB376" s="665">
        <v>0</v>
      </c>
      <c r="BC376" s="665">
        <v>0</v>
      </c>
      <c r="BD376" s="665">
        <v>0</v>
      </c>
      <c r="BE376" s="665">
        <v>0</v>
      </c>
      <c r="BF376" s="665">
        <v>0</v>
      </c>
      <c r="BG376" s="665">
        <v>0</v>
      </c>
      <c r="BH376" s="665">
        <v>0</v>
      </c>
      <c r="BI376" s="665">
        <v>0</v>
      </c>
      <c r="BJ376" s="665">
        <v>0</v>
      </c>
      <c r="BK376" s="665">
        <v>0</v>
      </c>
      <c r="BL376" s="665">
        <v>0</v>
      </c>
      <c r="BM376" s="665">
        <v>0</v>
      </c>
      <c r="BN376" s="665">
        <v>0</v>
      </c>
      <c r="BO376" s="665">
        <v>0</v>
      </c>
      <c r="BP376" s="665">
        <v>0</v>
      </c>
      <c r="BQ376" s="665">
        <v>0</v>
      </c>
      <c r="BR376" s="665">
        <v>0</v>
      </c>
      <c r="BS376" s="666">
        <v>0</v>
      </c>
      <c r="BT376" s="667">
        <v>0</v>
      </c>
      <c r="BU376" s="649">
        <f t="shared" si="7"/>
        <v>0</v>
      </c>
    </row>
    <row r="377" spans="2:73" x14ac:dyDescent="0.2">
      <c r="B377" s="629">
        <v>367</v>
      </c>
      <c r="C377" s="630" t="s">
        <v>2092</v>
      </c>
      <c r="D377" s="630" t="s">
        <v>1625</v>
      </c>
      <c r="E377" s="630" t="s">
        <v>1626</v>
      </c>
      <c r="F377" s="651">
        <v>230401</v>
      </c>
      <c r="G377" s="652">
        <v>44813</v>
      </c>
      <c r="H377" s="652" t="s">
        <v>535</v>
      </c>
      <c r="I377" s="652" t="s">
        <v>535</v>
      </c>
      <c r="J377" s="653">
        <v>4</v>
      </c>
      <c r="K377" s="654" t="b">
        <v>1</v>
      </c>
      <c r="L377" s="655" t="s">
        <v>535</v>
      </c>
      <c r="M377" s="656">
        <v>0</v>
      </c>
      <c r="N377" s="657">
        <v>9120</v>
      </c>
      <c r="O377" s="658">
        <v>0</v>
      </c>
      <c r="P377" s="658">
        <v>0</v>
      </c>
      <c r="Q377" s="658">
        <v>0</v>
      </c>
      <c r="R377" s="658">
        <v>0</v>
      </c>
      <c r="S377" s="658">
        <v>0</v>
      </c>
      <c r="T377" s="659">
        <v>9120</v>
      </c>
      <c r="U377" s="658">
        <v>9120</v>
      </c>
      <c r="V377" s="658">
        <v>0</v>
      </c>
      <c r="W377" s="658">
        <v>0</v>
      </c>
      <c r="X377" s="658">
        <v>0</v>
      </c>
      <c r="Y377" s="660">
        <v>0</v>
      </c>
      <c r="Z377" s="657">
        <v>0</v>
      </c>
      <c r="AA377" s="658">
        <v>0</v>
      </c>
      <c r="AB377" s="658">
        <v>0</v>
      </c>
      <c r="AC377" s="658">
        <v>0</v>
      </c>
      <c r="AD377" s="658">
        <v>0</v>
      </c>
      <c r="AE377" s="658">
        <v>0</v>
      </c>
      <c r="AF377" s="658">
        <v>0</v>
      </c>
      <c r="AG377" s="658">
        <v>0</v>
      </c>
      <c r="AH377" s="658">
        <v>0</v>
      </c>
      <c r="AI377" s="658">
        <v>0</v>
      </c>
      <c r="AJ377" s="658">
        <v>2280</v>
      </c>
      <c r="AK377" s="661">
        <v>0</v>
      </c>
      <c r="AL377" s="661">
        <v>0</v>
      </c>
      <c r="AM377" s="662">
        <v>0</v>
      </c>
      <c r="AN377" s="663">
        <v>9120</v>
      </c>
      <c r="AO377" s="658">
        <v>0</v>
      </c>
      <c r="AP377" s="658">
        <v>0</v>
      </c>
      <c r="AQ377" s="658">
        <v>0</v>
      </c>
      <c r="AR377" s="658">
        <v>0</v>
      </c>
      <c r="AS377" s="658">
        <v>0</v>
      </c>
      <c r="AT377" s="659">
        <v>9120</v>
      </c>
      <c r="AU377" s="658">
        <v>9120</v>
      </c>
      <c r="AV377" s="658">
        <v>0</v>
      </c>
      <c r="AW377" s="658">
        <v>0</v>
      </c>
      <c r="AX377" s="658">
        <v>0</v>
      </c>
      <c r="AY377" s="660">
        <v>0</v>
      </c>
      <c r="AZ377" s="644" t="s">
        <v>1625</v>
      </c>
      <c r="BA377" s="664">
        <v>0</v>
      </c>
      <c r="BB377" s="665">
        <v>0</v>
      </c>
      <c r="BC377" s="665">
        <v>0</v>
      </c>
      <c r="BD377" s="665">
        <v>0</v>
      </c>
      <c r="BE377" s="665">
        <v>0</v>
      </c>
      <c r="BF377" s="665">
        <v>0</v>
      </c>
      <c r="BG377" s="665">
        <v>0</v>
      </c>
      <c r="BH377" s="665">
        <v>0</v>
      </c>
      <c r="BI377" s="665">
        <v>0</v>
      </c>
      <c r="BJ377" s="665">
        <v>0</v>
      </c>
      <c r="BK377" s="665">
        <v>0</v>
      </c>
      <c r="BL377" s="665">
        <v>0</v>
      </c>
      <c r="BM377" s="665">
        <v>0</v>
      </c>
      <c r="BN377" s="665">
        <v>0</v>
      </c>
      <c r="BO377" s="665">
        <v>0</v>
      </c>
      <c r="BP377" s="665">
        <v>0</v>
      </c>
      <c r="BQ377" s="665">
        <v>0</v>
      </c>
      <c r="BR377" s="665">
        <v>0</v>
      </c>
      <c r="BS377" s="666">
        <v>0</v>
      </c>
      <c r="BT377" s="667">
        <v>0</v>
      </c>
      <c r="BU377" s="649">
        <f t="shared" si="7"/>
        <v>0</v>
      </c>
    </row>
    <row r="378" spans="2:73" x14ac:dyDescent="0.2">
      <c r="B378" s="650">
        <v>368</v>
      </c>
      <c r="C378" s="630" t="s">
        <v>2093</v>
      </c>
      <c r="D378" s="630" t="s">
        <v>788</v>
      </c>
      <c r="E378" s="630" t="s">
        <v>1957</v>
      </c>
      <c r="F378" s="651">
        <v>230371</v>
      </c>
      <c r="G378" s="652">
        <v>44697</v>
      </c>
      <c r="H378" s="652" t="s">
        <v>535</v>
      </c>
      <c r="I378" s="652" t="s">
        <v>535</v>
      </c>
      <c r="J378" s="653">
        <v>4</v>
      </c>
      <c r="K378" s="654" t="s">
        <v>535</v>
      </c>
      <c r="L378" s="655" t="s">
        <v>535</v>
      </c>
      <c r="M378" s="656">
        <v>0</v>
      </c>
      <c r="N378" s="657">
        <v>1402.31</v>
      </c>
      <c r="O378" s="658">
        <v>0</v>
      </c>
      <c r="P378" s="658">
        <v>0</v>
      </c>
      <c r="Q378" s="658">
        <v>0</v>
      </c>
      <c r="R378" s="658">
        <v>0</v>
      </c>
      <c r="S378" s="658">
        <v>0</v>
      </c>
      <c r="T378" s="659">
        <v>1402.31</v>
      </c>
      <c r="U378" s="658">
        <v>1402.31</v>
      </c>
      <c r="V378" s="658">
        <v>0</v>
      </c>
      <c r="W378" s="658">
        <v>0</v>
      </c>
      <c r="X378" s="658">
        <v>0</v>
      </c>
      <c r="Y378" s="660">
        <v>0</v>
      </c>
      <c r="Z378" s="657">
        <v>0</v>
      </c>
      <c r="AA378" s="658">
        <v>0</v>
      </c>
      <c r="AB378" s="658">
        <v>0</v>
      </c>
      <c r="AC378" s="658">
        <v>0</v>
      </c>
      <c r="AD378" s="658">
        <v>0</v>
      </c>
      <c r="AE378" s="658">
        <v>0</v>
      </c>
      <c r="AF378" s="658">
        <v>0</v>
      </c>
      <c r="AG378" s="658">
        <v>0</v>
      </c>
      <c r="AH378" s="658">
        <v>0</v>
      </c>
      <c r="AI378" s="658">
        <v>0</v>
      </c>
      <c r="AJ378" s="658">
        <v>350.57749999999999</v>
      </c>
      <c r="AK378" s="661">
        <v>0</v>
      </c>
      <c r="AL378" s="661">
        <v>0</v>
      </c>
      <c r="AM378" s="662">
        <v>0</v>
      </c>
      <c r="AN378" s="663">
        <v>1402.31</v>
      </c>
      <c r="AO378" s="658">
        <v>0</v>
      </c>
      <c r="AP378" s="658">
        <v>0</v>
      </c>
      <c r="AQ378" s="658">
        <v>0</v>
      </c>
      <c r="AR378" s="658">
        <v>0</v>
      </c>
      <c r="AS378" s="658">
        <v>0</v>
      </c>
      <c r="AT378" s="659">
        <v>1402.31</v>
      </c>
      <c r="AU378" s="658">
        <v>1402.31</v>
      </c>
      <c r="AV378" s="658">
        <v>0</v>
      </c>
      <c r="AW378" s="658">
        <v>0</v>
      </c>
      <c r="AX378" s="658">
        <v>0</v>
      </c>
      <c r="AY378" s="660">
        <v>0</v>
      </c>
      <c r="AZ378" s="644" t="s">
        <v>788</v>
      </c>
      <c r="BA378" s="664">
        <v>0</v>
      </c>
      <c r="BB378" s="665">
        <v>0</v>
      </c>
      <c r="BC378" s="665">
        <v>0</v>
      </c>
      <c r="BD378" s="665">
        <v>0</v>
      </c>
      <c r="BE378" s="665">
        <v>0</v>
      </c>
      <c r="BF378" s="665">
        <v>0</v>
      </c>
      <c r="BG378" s="665">
        <v>0</v>
      </c>
      <c r="BH378" s="665">
        <v>0</v>
      </c>
      <c r="BI378" s="665">
        <v>0</v>
      </c>
      <c r="BJ378" s="665">
        <v>0</v>
      </c>
      <c r="BK378" s="665">
        <v>0</v>
      </c>
      <c r="BL378" s="665">
        <v>0</v>
      </c>
      <c r="BM378" s="665">
        <v>0</v>
      </c>
      <c r="BN378" s="665">
        <v>0</v>
      </c>
      <c r="BO378" s="665">
        <v>0</v>
      </c>
      <c r="BP378" s="665">
        <v>0</v>
      </c>
      <c r="BQ378" s="665">
        <v>0</v>
      </c>
      <c r="BR378" s="665">
        <v>0</v>
      </c>
      <c r="BS378" s="666">
        <v>0</v>
      </c>
      <c r="BT378" s="667">
        <v>0</v>
      </c>
      <c r="BU378" s="649">
        <f t="shared" si="7"/>
        <v>0</v>
      </c>
    </row>
    <row r="379" spans="2:73" x14ac:dyDescent="0.2">
      <c r="B379" s="629">
        <v>369</v>
      </c>
      <c r="C379" s="630" t="s">
        <v>2094</v>
      </c>
      <c r="D379" s="630" t="s">
        <v>788</v>
      </c>
      <c r="E379" s="630" t="s">
        <v>1803</v>
      </c>
      <c r="F379" s="651">
        <v>230347</v>
      </c>
      <c r="G379" s="652">
        <v>44602</v>
      </c>
      <c r="H379" s="652" t="s">
        <v>535</v>
      </c>
      <c r="I379" s="652" t="s">
        <v>535</v>
      </c>
      <c r="J379" s="653">
        <v>6</v>
      </c>
      <c r="K379" s="654" t="s">
        <v>535</v>
      </c>
      <c r="L379" s="655" t="s">
        <v>535</v>
      </c>
      <c r="M379" s="656" t="s">
        <v>1794</v>
      </c>
      <c r="N379" s="657">
        <v>1250</v>
      </c>
      <c r="O379" s="658">
        <v>0</v>
      </c>
      <c r="P379" s="658">
        <v>0</v>
      </c>
      <c r="Q379" s="658">
        <v>0</v>
      </c>
      <c r="R379" s="658">
        <v>0</v>
      </c>
      <c r="S379" s="658">
        <v>0</v>
      </c>
      <c r="T379" s="659">
        <v>1250</v>
      </c>
      <c r="U379" s="658">
        <v>0</v>
      </c>
      <c r="V379" s="658">
        <v>0</v>
      </c>
      <c r="W379" s="658">
        <v>1250</v>
      </c>
      <c r="X379" s="658">
        <v>590.27777777777771</v>
      </c>
      <c r="Y379" s="660">
        <v>659.72222222222229</v>
      </c>
      <c r="Z379" s="657">
        <v>0</v>
      </c>
      <c r="AA379" s="658">
        <v>0</v>
      </c>
      <c r="AB379" s="658">
        <v>0</v>
      </c>
      <c r="AC379" s="658">
        <v>0</v>
      </c>
      <c r="AD379" s="658">
        <v>0</v>
      </c>
      <c r="AE379" s="658">
        <v>0</v>
      </c>
      <c r="AF379" s="658">
        <v>0</v>
      </c>
      <c r="AG379" s="658">
        <v>0</v>
      </c>
      <c r="AH379" s="658">
        <v>0</v>
      </c>
      <c r="AI379" s="658">
        <v>208.33333333333337</v>
      </c>
      <c r="AJ379" s="658">
        <v>0</v>
      </c>
      <c r="AK379" s="661">
        <v>0</v>
      </c>
      <c r="AL379" s="661">
        <v>208.33333333333337</v>
      </c>
      <c r="AM379" s="662">
        <v>-208.33333333333337</v>
      </c>
      <c r="AN379" s="663">
        <v>1250</v>
      </c>
      <c r="AO379" s="658">
        <v>0</v>
      </c>
      <c r="AP379" s="658">
        <v>0</v>
      </c>
      <c r="AQ379" s="658">
        <v>0</v>
      </c>
      <c r="AR379" s="658">
        <v>0</v>
      </c>
      <c r="AS379" s="658">
        <v>0</v>
      </c>
      <c r="AT379" s="659">
        <v>1250</v>
      </c>
      <c r="AU379" s="658">
        <v>0</v>
      </c>
      <c r="AV379" s="658">
        <v>0</v>
      </c>
      <c r="AW379" s="658">
        <v>1250</v>
      </c>
      <c r="AX379" s="658">
        <v>798.61111111111109</v>
      </c>
      <c r="AY379" s="660">
        <v>451.38888888888891</v>
      </c>
      <c r="AZ379" s="644" t="s">
        <v>788</v>
      </c>
      <c r="BA379" s="664">
        <v>451.38888888888891</v>
      </c>
      <c r="BB379" s="665">
        <v>0</v>
      </c>
      <c r="BC379" s="665">
        <v>0</v>
      </c>
      <c r="BD379" s="665">
        <v>0</v>
      </c>
      <c r="BE379" s="665">
        <v>0</v>
      </c>
      <c r="BF379" s="665">
        <v>0</v>
      </c>
      <c r="BG379" s="665">
        <v>0</v>
      </c>
      <c r="BH379" s="665">
        <v>0</v>
      </c>
      <c r="BI379" s="665">
        <v>0</v>
      </c>
      <c r="BJ379" s="665">
        <v>0</v>
      </c>
      <c r="BK379" s="665">
        <v>0</v>
      </c>
      <c r="BL379" s="665">
        <v>0</v>
      </c>
      <c r="BM379" s="665">
        <v>0</v>
      </c>
      <c r="BN379" s="665">
        <v>0</v>
      </c>
      <c r="BO379" s="665">
        <v>0</v>
      </c>
      <c r="BP379" s="665">
        <v>0</v>
      </c>
      <c r="BQ379" s="665">
        <v>0</v>
      </c>
      <c r="BR379" s="665">
        <v>0</v>
      </c>
      <c r="BS379" s="666">
        <v>0</v>
      </c>
      <c r="BT379" s="667">
        <v>0</v>
      </c>
      <c r="BU379" s="649">
        <f t="shared" si="7"/>
        <v>0</v>
      </c>
    </row>
    <row r="380" spans="2:73" x14ac:dyDescent="0.2">
      <c r="B380" s="650">
        <v>370</v>
      </c>
      <c r="C380" s="630" t="s">
        <v>2095</v>
      </c>
      <c r="D380" s="630" t="s">
        <v>788</v>
      </c>
      <c r="E380" s="630" t="s">
        <v>1803</v>
      </c>
      <c r="F380" s="651">
        <v>230354</v>
      </c>
      <c r="G380" s="652">
        <v>44616</v>
      </c>
      <c r="H380" s="652" t="s">
        <v>535</v>
      </c>
      <c r="I380" s="652" t="s">
        <v>535</v>
      </c>
      <c r="J380" s="653">
        <v>5</v>
      </c>
      <c r="K380" s="654" t="s">
        <v>535</v>
      </c>
      <c r="L380" s="655" t="s">
        <v>535</v>
      </c>
      <c r="M380" s="656" t="s">
        <v>1794</v>
      </c>
      <c r="N380" s="657">
        <v>13148</v>
      </c>
      <c r="O380" s="658">
        <v>0</v>
      </c>
      <c r="P380" s="658">
        <v>0</v>
      </c>
      <c r="Q380" s="658">
        <v>0</v>
      </c>
      <c r="R380" s="658">
        <v>0</v>
      </c>
      <c r="S380" s="658">
        <v>0</v>
      </c>
      <c r="T380" s="659">
        <v>13148</v>
      </c>
      <c r="U380" s="658">
        <v>0</v>
      </c>
      <c r="V380" s="658">
        <v>0</v>
      </c>
      <c r="W380" s="658">
        <v>13148</v>
      </c>
      <c r="X380" s="658">
        <v>7450.5333333333328</v>
      </c>
      <c r="Y380" s="660">
        <v>5697.4666666666672</v>
      </c>
      <c r="Z380" s="657">
        <v>0</v>
      </c>
      <c r="AA380" s="658">
        <v>0</v>
      </c>
      <c r="AB380" s="658">
        <v>0</v>
      </c>
      <c r="AC380" s="658">
        <v>0</v>
      </c>
      <c r="AD380" s="658">
        <v>0</v>
      </c>
      <c r="AE380" s="658">
        <v>0</v>
      </c>
      <c r="AF380" s="658">
        <v>0</v>
      </c>
      <c r="AG380" s="658">
        <v>0</v>
      </c>
      <c r="AH380" s="658">
        <v>0</v>
      </c>
      <c r="AI380" s="658">
        <v>2629.6000000000004</v>
      </c>
      <c r="AJ380" s="658">
        <v>0</v>
      </c>
      <c r="AK380" s="661">
        <v>0</v>
      </c>
      <c r="AL380" s="661">
        <v>2629.6000000000004</v>
      </c>
      <c r="AM380" s="662">
        <v>-2629.6000000000004</v>
      </c>
      <c r="AN380" s="663">
        <v>13148</v>
      </c>
      <c r="AO380" s="658">
        <v>0</v>
      </c>
      <c r="AP380" s="658">
        <v>0</v>
      </c>
      <c r="AQ380" s="658">
        <v>0</v>
      </c>
      <c r="AR380" s="658">
        <v>0</v>
      </c>
      <c r="AS380" s="658">
        <v>0</v>
      </c>
      <c r="AT380" s="659">
        <v>13148</v>
      </c>
      <c r="AU380" s="658">
        <v>0</v>
      </c>
      <c r="AV380" s="658">
        <v>0</v>
      </c>
      <c r="AW380" s="658">
        <v>13148</v>
      </c>
      <c r="AX380" s="658">
        <v>10080.133333333333</v>
      </c>
      <c r="AY380" s="660">
        <v>3067.8666666666668</v>
      </c>
      <c r="AZ380" s="644" t="s">
        <v>788</v>
      </c>
      <c r="BA380" s="664">
        <v>3067.8666666666668</v>
      </c>
      <c r="BB380" s="665">
        <v>0</v>
      </c>
      <c r="BC380" s="665">
        <v>0</v>
      </c>
      <c r="BD380" s="665">
        <v>0</v>
      </c>
      <c r="BE380" s="665">
        <v>0</v>
      </c>
      <c r="BF380" s="665">
        <v>0</v>
      </c>
      <c r="BG380" s="665">
        <v>0</v>
      </c>
      <c r="BH380" s="665">
        <v>0</v>
      </c>
      <c r="BI380" s="665">
        <v>0</v>
      </c>
      <c r="BJ380" s="665">
        <v>0</v>
      </c>
      <c r="BK380" s="665">
        <v>0</v>
      </c>
      <c r="BL380" s="665">
        <v>0</v>
      </c>
      <c r="BM380" s="665">
        <v>0</v>
      </c>
      <c r="BN380" s="665">
        <v>0</v>
      </c>
      <c r="BO380" s="665">
        <v>0</v>
      </c>
      <c r="BP380" s="665">
        <v>0</v>
      </c>
      <c r="BQ380" s="665">
        <v>0</v>
      </c>
      <c r="BR380" s="665">
        <v>0</v>
      </c>
      <c r="BS380" s="666">
        <v>0</v>
      </c>
      <c r="BT380" s="667">
        <v>0</v>
      </c>
      <c r="BU380" s="649">
        <f t="shared" si="7"/>
        <v>0</v>
      </c>
    </row>
    <row r="381" spans="2:73" x14ac:dyDescent="0.2">
      <c r="B381" s="629">
        <v>371</v>
      </c>
      <c r="C381" s="630" t="s">
        <v>2096</v>
      </c>
      <c r="D381" s="630" t="s">
        <v>792</v>
      </c>
      <c r="E381" s="630" t="s">
        <v>1879</v>
      </c>
      <c r="F381" s="651">
        <v>230372</v>
      </c>
      <c r="G381" s="652">
        <v>44704</v>
      </c>
      <c r="H381" s="652" t="s">
        <v>535</v>
      </c>
      <c r="I381" s="652" t="s">
        <v>535</v>
      </c>
      <c r="J381" s="653">
        <v>7</v>
      </c>
      <c r="K381" s="654" t="s">
        <v>535</v>
      </c>
      <c r="L381" s="655" t="s">
        <v>535</v>
      </c>
      <c r="M381" s="656">
        <v>0</v>
      </c>
      <c r="N381" s="657">
        <v>3000</v>
      </c>
      <c r="O381" s="658">
        <v>0</v>
      </c>
      <c r="P381" s="658">
        <v>0</v>
      </c>
      <c r="Q381" s="658">
        <v>0</v>
      </c>
      <c r="R381" s="658">
        <v>0</v>
      </c>
      <c r="S381" s="658">
        <v>0</v>
      </c>
      <c r="T381" s="659">
        <v>3000</v>
      </c>
      <c r="U381" s="658">
        <v>3000</v>
      </c>
      <c r="V381" s="658">
        <v>0</v>
      </c>
      <c r="W381" s="658">
        <v>0</v>
      </c>
      <c r="X381" s="658">
        <v>0</v>
      </c>
      <c r="Y381" s="660">
        <v>0</v>
      </c>
      <c r="Z381" s="657">
        <v>0</v>
      </c>
      <c r="AA381" s="658">
        <v>0</v>
      </c>
      <c r="AB381" s="658">
        <v>0</v>
      </c>
      <c r="AC381" s="658">
        <v>0</v>
      </c>
      <c r="AD381" s="658">
        <v>0</v>
      </c>
      <c r="AE381" s="658">
        <v>0</v>
      </c>
      <c r="AF381" s="658">
        <v>0</v>
      </c>
      <c r="AG381" s="658">
        <v>0</v>
      </c>
      <c r="AH381" s="658">
        <v>0</v>
      </c>
      <c r="AI381" s="658">
        <v>0</v>
      </c>
      <c r="AJ381" s="658">
        <v>428.57142857142867</v>
      </c>
      <c r="AK381" s="661">
        <v>0</v>
      </c>
      <c r="AL381" s="661">
        <v>0</v>
      </c>
      <c r="AM381" s="662">
        <v>0</v>
      </c>
      <c r="AN381" s="663">
        <v>3000</v>
      </c>
      <c r="AO381" s="658">
        <v>0</v>
      </c>
      <c r="AP381" s="658">
        <v>0</v>
      </c>
      <c r="AQ381" s="658">
        <v>0</v>
      </c>
      <c r="AR381" s="658">
        <v>0</v>
      </c>
      <c r="AS381" s="658">
        <v>0</v>
      </c>
      <c r="AT381" s="659">
        <v>3000</v>
      </c>
      <c r="AU381" s="658">
        <v>3000</v>
      </c>
      <c r="AV381" s="658">
        <v>0</v>
      </c>
      <c r="AW381" s="658">
        <v>0</v>
      </c>
      <c r="AX381" s="658">
        <v>0</v>
      </c>
      <c r="AY381" s="660">
        <v>0</v>
      </c>
      <c r="AZ381" s="644" t="s">
        <v>792</v>
      </c>
      <c r="BA381" s="664">
        <v>0</v>
      </c>
      <c r="BB381" s="665">
        <v>0</v>
      </c>
      <c r="BC381" s="665">
        <v>0</v>
      </c>
      <c r="BD381" s="665">
        <v>0</v>
      </c>
      <c r="BE381" s="665">
        <v>0</v>
      </c>
      <c r="BF381" s="665">
        <v>0</v>
      </c>
      <c r="BG381" s="665">
        <v>0</v>
      </c>
      <c r="BH381" s="665">
        <v>0</v>
      </c>
      <c r="BI381" s="665">
        <v>0</v>
      </c>
      <c r="BJ381" s="665">
        <v>0</v>
      </c>
      <c r="BK381" s="665">
        <v>0</v>
      </c>
      <c r="BL381" s="665">
        <v>0</v>
      </c>
      <c r="BM381" s="665">
        <v>0</v>
      </c>
      <c r="BN381" s="665">
        <v>0</v>
      </c>
      <c r="BO381" s="665">
        <v>0</v>
      </c>
      <c r="BP381" s="665">
        <v>0</v>
      </c>
      <c r="BQ381" s="665">
        <v>0</v>
      </c>
      <c r="BR381" s="665">
        <v>0</v>
      </c>
      <c r="BS381" s="666">
        <v>0</v>
      </c>
      <c r="BT381" s="667">
        <v>0</v>
      </c>
      <c r="BU381" s="649">
        <f t="shared" si="7"/>
        <v>0</v>
      </c>
    </row>
    <row r="382" spans="2:73" x14ac:dyDescent="0.2">
      <c r="B382" s="650">
        <v>372</v>
      </c>
      <c r="C382" s="630" t="s">
        <v>2097</v>
      </c>
      <c r="D382" s="630" t="s">
        <v>788</v>
      </c>
      <c r="E382" s="630" t="s">
        <v>1790</v>
      </c>
      <c r="F382" s="651">
        <v>230413</v>
      </c>
      <c r="G382" s="652">
        <v>44862</v>
      </c>
      <c r="H382" s="652" t="s">
        <v>535</v>
      </c>
      <c r="I382" s="652" t="s">
        <v>535</v>
      </c>
      <c r="J382" s="653">
        <v>16</v>
      </c>
      <c r="K382" s="654" t="s">
        <v>535</v>
      </c>
      <c r="L382" s="655" t="s">
        <v>535</v>
      </c>
      <c r="M382" s="656">
        <v>0</v>
      </c>
      <c r="N382" s="657">
        <v>13600</v>
      </c>
      <c r="O382" s="658">
        <v>0</v>
      </c>
      <c r="P382" s="658">
        <v>0</v>
      </c>
      <c r="Q382" s="658">
        <v>0</v>
      </c>
      <c r="R382" s="658">
        <v>0</v>
      </c>
      <c r="S382" s="658">
        <v>0</v>
      </c>
      <c r="T382" s="659">
        <v>13600</v>
      </c>
      <c r="U382" s="658">
        <v>13600</v>
      </c>
      <c r="V382" s="658">
        <v>0</v>
      </c>
      <c r="W382" s="658">
        <v>0</v>
      </c>
      <c r="X382" s="658">
        <v>0</v>
      </c>
      <c r="Y382" s="660">
        <v>0</v>
      </c>
      <c r="Z382" s="657">
        <v>0</v>
      </c>
      <c r="AA382" s="658">
        <v>0</v>
      </c>
      <c r="AB382" s="658">
        <v>0</v>
      </c>
      <c r="AC382" s="658">
        <v>0</v>
      </c>
      <c r="AD382" s="658">
        <v>0</v>
      </c>
      <c r="AE382" s="658">
        <v>0</v>
      </c>
      <c r="AF382" s="658">
        <v>0</v>
      </c>
      <c r="AG382" s="658">
        <v>0</v>
      </c>
      <c r="AH382" s="658">
        <v>0</v>
      </c>
      <c r="AI382" s="658">
        <v>0</v>
      </c>
      <c r="AJ382" s="658">
        <v>850.00000000000011</v>
      </c>
      <c r="AK382" s="661">
        <v>0</v>
      </c>
      <c r="AL382" s="661">
        <v>0</v>
      </c>
      <c r="AM382" s="662">
        <v>0</v>
      </c>
      <c r="AN382" s="663">
        <v>13600</v>
      </c>
      <c r="AO382" s="658">
        <v>0</v>
      </c>
      <c r="AP382" s="658">
        <v>0</v>
      </c>
      <c r="AQ382" s="658">
        <v>0</v>
      </c>
      <c r="AR382" s="658">
        <v>0</v>
      </c>
      <c r="AS382" s="658">
        <v>0</v>
      </c>
      <c r="AT382" s="659">
        <v>13600</v>
      </c>
      <c r="AU382" s="658">
        <v>13600</v>
      </c>
      <c r="AV382" s="658">
        <v>0</v>
      </c>
      <c r="AW382" s="658">
        <v>0</v>
      </c>
      <c r="AX382" s="658">
        <v>0</v>
      </c>
      <c r="AY382" s="660">
        <v>0</v>
      </c>
      <c r="AZ382" s="644" t="s">
        <v>788</v>
      </c>
      <c r="BA382" s="664">
        <v>0</v>
      </c>
      <c r="BB382" s="665">
        <v>0</v>
      </c>
      <c r="BC382" s="665">
        <v>0</v>
      </c>
      <c r="BD382" s="665">
        <v>0</v>
      </c>
      <c r="BE382" s="665">
        <v>0</v>
      </c>
      <c r="BF382" s="665">
        <v>0</v>
      </c>
      <c r="BG382" s="665">
        <v>0</v>
      </c>
      <c r="BH382" s="665">
        <v>0</v>
      </c>
      <c r="BI382" s="665">
        <v>0</v>
      </c>
      <c r="BJ382" s="665">
        <v>0</v>
      </c>
      <c r="BK382" s="665">
        <v>0</v>
      </c>
      <c r="BL382" s="665">
        <v>0</v>
      </c>
      <c r="BM382" s="665">
        <v>0</v>
      </c>
      <c r="BN382" s="665">
        <v>0</v>
      </c>
      <c r="BO382" s="665">
        <v>0</v>
      </c>
      <c r="BP382" s="665">
        <v>0</v>
      </c>
      <c r="BQ382" s="665">
        <v>0</v>
      </c>
      <c r="BR382" s="665">
        <v>0</v>
      </c>
      <c r="BS382" s="666">
        <v>0</v>
      </c>
      <c r="BT382" s="667">
        <v>0</v>
      </c>
      <c r="BU382" s="649">
        <f t="shared" si="7"/>
        <v>0</v>
      </c>
    </row>
    <row r="383" spans="2:73" x14ac:dyDescent="0.2">
      <c r="B383" s="629">
        <v>373</v>
      </c>
      <c r="C383" s="630" t="s">
        <v>2098</v>
      </c>
      <c r="D383" s="630" t="s">
        <v>788</v>
      </c>
      <c r="E383" s="630" t="s">
        <v>1790</v>
      </c>
      <c r="F383" s="651">
        <v>230414</v>
      </c>
      <c r="G383" s="652">
        <v>44895</v>
      </c>
      <c r="H383" s="652" t="s">
        <v>535</v>
      </c>
      <c r="I383" s="652" t="s">
        <v>535</v>
      </c>
      <c r="J383" s="653">
        <v>16</v>
      </c>
      <c r="K383" s="654" t="s">
        <v>535</v>
      </c>
      <c r="L383" s="655" t="s">
        <v>535</v>
      </c>
      <c r="M383" s="656">
        <v>0</v>
      </c>
      <c r="N383" s="657">
        <v>775</v>
      </c>
      <c r="O383" s="658">
        <v>0</v>
      </c>
      <c r="P383" s="658">
        <v>0</v>
      </c>
      <c r="Q383" s="658">
        <v>0</v>
      </c>
      <c r="R383" s="658">
        <v>0</v>
      </c>
      <c r="S383" s="658">
        <v>0</v>
      </c>
      <c r="T383" s="659">
        <v>775</v>
      </c>
      <c r="U383" s="658">
        <v>775</v>
      </c>
      <c r="V383" s="658">
        <v>0</v>
      </c>
      <c r="W383" s="658">
        <v>0</v>
      </c>
      <c r="X383" s="658">
        <v>0</v>
      </c>
      <c r="Y383" s="660">
        <v>0</v>
      </c>
      <c r="Z383" s="657">
        <v>0</v>
      </c>
      <c r="AA383" s="658">
        <v>0</v>
      </c>
      <c r="AB383" s="658">
        <v>0</v>
      </c>
      <c r="AC383" s="658">
        <v>0</v>
      </c>
      <c r="AD383" s="658">
        <v>0</v>
      </c>
      <c r="AE383" s="658">
        <v>0</v>
      </c>
      <c r="AF383" s="658">
        <v>0</v>
      </c>
      <c r="AG383" s="658">
        <v>0</v>
      </c>
      <c r="AH383" s="658">
        <v>0</v>
      </c>
      <c r="AI383" s="658">
        <v>0</v>
      </c>
      <c r="AJ383" s="658">
        <v>48.4375</v>
      </c>
      <c r="AK383" s="661">
        <v>0</v>
      </c>
      <c r="AL383" s="661">
        <v>0</v>
      </c>
      <c r="AM383" s="662">
        <v>0</v>
      </c>
      <c r="AN383" s="663">
        <v>775</v>
      </c>
      <c r="AO383" s="658">
        <v>0</v>
      </c>
      <c r="AP383" s="658">
        <v>0</v>
      </c>
      <c r="AQ383" s="658">
        <v>0</v>
      </c>
      <c r="AR383" s="658">
        <v>0</v>
      </c>
      <c r="AS383" s="658">
        <v>0</v>
      </c>
      <c r="AT383" s="659">
        <v>775</v>
      </c>
      <c r="AU383" s="658">
        <v>775</v>
      </c>
      <c r="AV383" s="658">
        <v>0</v>
      </c>
      <c r="AW383" s="658">
        <v>0</v>
      </c>
      <c r="AX383" s="658">
        <v>0</v>
      </c>
      <c r="AY383" s="660">
        <v>0</v>
      </c>
      <c r="AZ383" s="644" t="s">
        <v>788</v>
      </c>
      <c r="BA383" s="664">
        <v>0</v>
      </c>
      <c r="BB383" s="665">
        <v>0</v>
      </c>
      <c r="BC383" s="665">
        <v>0</v>
      </c>
      <c r="BD383" s="665">
        <v>0</v>
      </c>
      <c r="BE383" s="665">
        <v>0</v>
      </c>
      <c r="BF383" s="665">
        <v>0</v>
      </c>
      <c r="BG383" s="665">
        <v>0</v>
      </c>
      <c r="BH383" s="665">
        <v>0</v>
      </c>
      <c r="BI383" s="665">
        <v>0</v>
      </c>
      <c r="BJ383" s="665">
        <v>0</v>
      </c>
      <c r="BK383" s="665">
        <v>0</v>
      </c>
      <c r="BL383" s="665">
        <v>0</v>
      </c>
      <c r="BM383" s="665">
        <v>0</v>
      </c>
      <c r="BN383" s="665">
        <v>0</v>
      </c>
      <c r="BO383" s="665">
        <v>0</v>
      </c>
      <c r="BP383" s="665">
        <v>0</v>
      </c>
      <c r="BQ383" s="665">
        <v>0</v>
      </c>
      <c r="BR383" s="665">
        <v>0</v>
      </c>
      <c r="BS383" s="666">
        <v>0</v>
      </c>
      <c r="BT383" s="667">
        <v>0</v>
      </c>
      <c r="BU383" s="649">
        <f t="shared" si="7"/>
        <v>0</v>
      </c>
    </row>
    <row r="384" spans="2:73" x14ac:dyDescent="0.2">
      <c r="B384" s="650">
        <v>374</v>
      </c>
      <c r="C384" s="630" t="s">
        <v>2099</v>
      </c>
      <c r="D384" s="630" t="s">
        <v>788</v>
      </c>
      <c r="E384" s="630" t="s">
        <v>1790</v>
      </c>
      <c r="F384" s="651">
        <v>230415</v>
      </c>
      <c r="G384" s="652">
        <v>44886</v>
      </c>
      <c r="H384" s="652" t="s">
        <v>535</v>
      </c>
      <c r="I384" s="652" t="s">
        <v>535</v>
      </c>
      <c r="J384" s="653">
        <v>16</v>
      </c>
      <c r="K384" s="654" t="s">
        <v>535</v>
      </c>
      <c r="L384" s="655" t="s">
        <v>535</v>
      </c>
      <c r="M384" s="656">
        <v>0</v>
      </c>
      <c r="N384" s="657">
        <v>4410.33</v>
      </c>
      <c r="O384" s="658">
        <v>0</v>
      </c>
      <c r="P384" s="658">
        <v>0</v>
      </c>
      <c r="Q384" s="658">
        <v>0</v>
      </c>
      <c r="R384" s="658">
        <v>0</v>
      </c>
      <c r="S384" s="658">
        <v>0</v>
      </c>
      <c r="T384" s="659">
        <v>4410.33</v>
      </c>
      <c r="U384" s="658">
        <v>4410.33</v>
      </c>
      <c r="V384" s="658">
        <v>0</v>
      </c>
      <c r="W384" s="658">
        <v>0</v>
      </c>
      <c r="X384" s="658">
        <v>0</v>
      </c>
      <c r="Y384" s="660">
        <v>0</v>
      </c>
      <c r="Z384" s="657">
        <v>0</v>
      </c>
      <c r="AA384" s="658">
        <v>0</v>
      </c>
      <c r="AB384" s="658">
        <v>0</v>
      </c>
      <c r="AC384" s="658">
        <v>0</v>
      </c>
      <c r="AD384" s="658">
        <v>0</v>
      </c>
      <c r="AE384" s="658">
        <v>0</v>
      </c>
      <c r="AF384" s="658">
        <v>0</v>
      </c>
      <c r="AG384" s="658">
        <v>0</v>
      </c>
      <c r="AH384" s="658">
        <v>0</v>
      </c>
      <c r="AI384" s="658">
        <v>0</v>
      </c>
      <c r="AJ384" s="658">
        <v>275.645625</v>
      </c>
      <c r="AK384" s="661">
        <v>0</v>
      </c>
      <c r="AL384" s="661">
        <v>0</v>
      </c>
      <c r="AM384" s="662">
        <v>0</v>
      </c>
      <c r="AN384" s="663">
        <v>4410.33</v>
      </c>
      <c r="AO384" s="658">
        <v>0</v>
      </c>
      <c r="AP384" s="658">
        <v>0</v>
      </c>
      <c r="AQ384" s="658">
        <v>0</v>
      </c>
      <c r="AR384" s="658">
        <v>0</v>
      </c>
      <c r="AS384" s="658">
        <v>0</v>
      </c>
      <c r="AT384" s="659">
        <v>4410.33</v>
      </c>
      <c r="AU384" s="658">
        <v>4410.33</v>
      </c>
      <c r="AV384" s="658">
        <v>0</v>
      </c>
      <c r="AW384" s="658">
        <v>0</v>
      </c>
      <c r="AX384" s="658">
        <v>0</v>
      </c>
      <c r="AY384" s="660">
        <v>0</v>
      </c>
      <c r="AZ384" s="644" t="s">
        <v>788</v>
      </c>
      <c r="BA384" s="664">
        <v>0</v>
      </c>
      <c r="BB384" s="665">
        <v>0</v>
      </c>
      <c r="BC384" s="665">
        <v>0</v>
      </c>
      <c r="BD384" s="665">
        <v>0</v>
      </c>
      <c r="BE384" s="665">
        <v>0</v>
      </c>
      <c r="BF384" s="665">
        <v>0</v>
      </c>
      <c r="BG384" s="665">
        <v>0</v>
      </c>
      <c r="BH384" s="665">
        <v>0</v>
      </c>
      <c r="BI384" s="665">
        <v>0</v>
      </c>
      <c r="BJ384" s="665">
        <v>0</v>
      </c>
      <c r="BK384" s="665">
        <v>0</v>
      </c>
      <c r="BL384" s="665">
        <v>0</v>
      </c>
      <c r="BM384" s="665">
        <v>0</v>
      </c>
      <c r="BN384" s="665">
        <v>0</v>
      </c>
      <c r="BO384" s="665">
        <v>0</v>
      </c>
      <c r="BP384" s="665">
        <v>0</v>
      </c>
      <c r="BQ384" s="665">
        <v>0</v>
      </c>
      <c r="BR384" s="665">
        <v>0</v>
      </c>
      <c r="BS384" s="666">
        <v>0</v>
      </c>
      <c r="BT384" s="667">
        <v>0</v>
      </c>
      <c r="BU384" s="649">
        <f t="shared" si="7"/>
        <v>0</v>
      </c>
    </row>
    <row r="385" spans="2:73" x14ac:dyDescent="0.2">
      <c r="B385" s="629">
        <v>375</v>
      </c>
      <c r="C385" s="630" t="s">
        <v>2100</v>
      </c>
      <c r="D385" s="630" t="s">
        <v>788</v>
      </c>
      <c r="E385" s="630" t="s">
        <v>1790</v>
      </c>
      <c r="F385" s="651">
        <v>230418</v>
      </c>
      <c r="G385" s="652">
        <v>44918</v>
      </c>
      <c r="H385" s="652" t="s">
        <v>535</v>
      </c>
      <c r="I385" s="652" t="s">
        <v>535</v>
      </c>
      <c r="J385" s="653">
        <v>16</v>
      </c>
      <c r="K385" s="654" t="s">
        <v>535</v>
      </c>
      <c r="L385" s="655" t="s">
        <v>535</v>
      </c>
      <c r="M385" s="656">
        <v>0</v>
      </c>
      <c r="N385" s="657">
        <v>4600</v>
      </c>
      <c r="O385" s="658">
        <v>0</v>
      </c>
      <c r="P385" s="658">
        <v>0</v>
      </c>
      <c r="Q385" s="658">
        <v>0</v>
      </c>
      <c r="R385" s="658">
        <v>0</v>
      </c>
      <c r="S385" s="658">
        <v>0</v>
      </c>
      <c r="T385" s="659">
        <v>4600</v>
      </c>
      <c r="U385" s="658">
        <v>4600</v>
      </c>
      <c r="V385" s="658">
        <v>0</v>
      </c>
      <c r="W385" s="658">
        <v>0</v>
      </c>
      <c r="X385" s="658">
        <v>0</v>
      </c>
      <c r="Y385" s="660">
        <v>0</v>
      </c>
      <c r="Z385" s="657">
        <v>0</v>
      </c>
      <c r="AA385" s="658">
        <v>0</v>
      </c>
      <c r="AB385" s="658">
        <v>0</v>
      </c>
      <c r="AC385" s="658">
        <v>0</v>
      </c>
      <c r="AD385" s="658">
        <v>0</v>
      </c>
      <c r="AE385" s="658">
        <v>0</v>
      </c>
      <c r="AF385" s="658">
        <v>0</v>
      </c>
      <c r="AG385" s="658">
        <v>0</v>
      </c>
      <c r="AH385" s="658">
        <v>0</v>
      </c>
      <c r="AI385" s="658">
        <v>0</v>
      </c>
      <c r="AJ385" s="658">
        <v>287.5</v>
      </c>
      <c r="AK385" s="661">
        <v>0</v>
      </c>
      <c r="AL385" s="661">
        <v>0</v>
      </c>
      <c r="AM385" s="662">
        <v>0</v>
      </c>
      <c r="AN385" s="663">
        <v>4600</v>
      </c>
      <c r="AO385" s="658">
        <v>0</v>
      </c>
      <c r="AP385" s="658">
        <v>0</v>
      </c>
      <c r="AQ385" s="658">
        <v>0</v>
      </c>
      <c r="AR385" s="658">
        <v>0</v>
      </c>
      <c r="AS385" s="658">
        <v>0</v>
      </c>
      <c r="AT385" s="659">
        <v>4600</v>
      </c>
      <c r="AU385" s="658">
        <v>4600</v>
      </c>
      <c r="AV385" s="658">
        <v>0</v>
      </c>
      <c r="AW385" s="658">
        <v>0</v>
      </c>
      <c r="AX385" s="658">
        <v>0</v>
      </c>
      <c r="AY385" s="660">
        <v>0</v>
      </c>
      <c r="AZ385" s="644" t="s">
        <v>788</v>
      </c>
      <c r="BA385" s="664">
        <v>0</v>
      </c>
      <c r="BB385" s="665">
        <v>0</v>
      </c>
      <c r="BC385" s="665">
        <v>0</v>
      </c>
      <c r="BD385" s="665">
        <v>0</v>
      </c>
      <c r="BE385" s="665">
        <v>0</v>
      </c>
      <c r="BF385" s="665">
        <v>0</v>
      </c>
      <c r="BG385" s="665">
        <v>0</v>
      </c>
      <c r="BH385" s="665">
        <v>0</v>
      </c>
      <c r="BI385" s="665">
        <v>0</v>
      </c>
      <c r="BJ385" s="665">
        <v>0</v>
      </c>
      <c r="BK385" s="665">
        <v>0</v>
      </c>
      <c r="BL385" s="665">
        <v>0</v>
      </c>
      <c r="BM385" s="665">
        <v>0</v>
      </c>
      <c r="BN385" s="665">
        <v>0</v>
      </c>
      <c r="BO385" s="665">
        <v>0</v>
      </c>
      <c r="BP385" s="665">
        <v>0</v>
      </c>
      <c r="BQ385" s="665">
        <v>0</v>
      </c>
      <c r="BR385" s="665">
        <v>0</v>
      </c>
      <c r="BS385" s="666">
        <v>0</v>
      </c>
      <c r="BT385" s="667">
        <v>0</v>
      </c>
      <c r="BU385" s="649">
        <f t="shared" si="7"/>
        <v>0</v>
      </c>
    </row>
    <row r="386" spans="2:73" x14ac:dyDescent="0.2">
      <c r="B386" s="650">
        <v>376</v>
      </c>
      <c r="C386" s="630" t="s">
        <v>2101</v>
      </c>
      <c r="D386" s="630" t="s">
        <v>803</v>
      </c>
      <c r="E386" s="630" t="s">
        <v>1803</v>
      </c>
      <c r="F386" s="651">
        <v>230353</v>
      </c>
      <c r="G386" s="652">
        <v>44613</v>
      </c>
      <c r="H386" s="652" t="s">
        <v>535</v>
      </c>
      <c r="I386" s="652" t="s">
        <v>535</v>
      </c>
      <c r="J386" s="653">
        <v>4</v>
      </c>
      <c r="K386" s="654" t="s">
        <v>535</v>
      </c>
      <c r="L386" s="655" t="s">
        <v>535</v>
      </c>
      <c r="M386" s="656" t="s">
        <v>2102</v>
      </c>
      <c r="N386" s="657">
        <v>496.41</v>
      </c>
      <c r="O386" s="658">
        <v>0</v>
      </c>
      <c r="P386" s="658">
        <v>0</v>
      </c>
      <c r="Q386" s="658">
        <v>0</v>
      </c>
      <c r="R386" s="658">
        <v>0</v>
      </c>
      <c r="S386" s="658">
        <v>0</v>
      </c>
      <c r="T386" s="659">
        <v>496.41</v>
      </c>
      <c r="U386" s="658">
        <v>0</v>
      </c>
      <c r="V386" s="658">
        <v>0</v>
      </c>
      <c r="W386" s="658">
        <v>496.41</v>
      </c>
      <c r="X386" s="658">
        <v>351.62374999999997</v>
      </c>
      <c r="Y386" s="660">
        <v>144.78625000000005</v>
      </c>
      <c r="Z386" s="657">
        <v>0</v>
      </c>
      <c r="AA386" s="658">
        <v>0</v>
      </c>
      <c r="AB386" s="658">
        <v>0</v>
      </c>
      <c r="AC386" s="658">
        <v>0</v>
      </c>
      <c r="AD386" s="658">
        <v>0</v>
      </c>
      <c r="AE386" s="658">
        <v>0</v>
      </c>
      <c r="AF386" s="658">
        <v>0</v>
      </c>
      <c r="AG386" s="658">
        <v>0</v>
      </c>
      <c r="AH386" s="658">
        <v>0</v>
      </c>
      <c r="AI386" s="658">
        <v>124.10250000000002</v>
      </c>
      <c r="AJ386" s="658">
        <v>0</v>
      </c>
      <c r="AK386" s="661">
        <v>0</v>
      </c>
      <c r="AL386" s="661">
        <v>124.10250000000008</v>
      </c>
      <c r="AM386" s="662">
        <v>-124.10250000000008</v>
      </c>
      <c r="AN386" s="663">
        <v>496.41</v>
      </c>
      <c r="AO386" s="658">
        <v>0</v>
      </c>
      <c r="AP386" s="658">
        <v>0</v>
      </c>
      <c r="AQ386" s="658">
        <v>0</v>
      </c>
      <c r="AR386" s="658">
        <v>0</v>
      </c>
      <c r="AS386" s="658">
        <v>0</v>
      </c>
      <c r="AT386" s="659">
        <v>496.41</v>
      </c>
      <c r="AU386" s="658">
        <v>0</v>
      </c>
      <c r="AV386" s="658">
        <v>0</v>
      </c>
      <c r="AW386" s="658">
        <v>496.41</v>
      </c>
      <c r="AX386" s="658">
        <v>475.72625000000005</v>
      </c>
      <c r="AY386" s="660">
        <v>20.683749999999975</v>
      </c>
      <c r="AZ386" s="644" t="s">
        <v>803</v>
      </c>
      <c r="BA386" s="664">
        <v>0</v>
      </c>
      <c r="BB386" s="665">
        <v>0</v>
      </c>
      <c r="BC386" s="665">
        <v>0</v>
      </c>
      <c r="BD386" s="665">
        <v>0</v>
      </c>
      <c r="BE386" s="665">
        <v>0</v>
      </c>
      <c r="BF386" s="665">
        <v>0</v>
      </c>
      <c r="BG386" s="665">
        <v>0</v>
      </c>
      <c r="BH386" s="665">
        <v>0</v>
      </c>
      <c r="BI386" s="665">
        <v>0</v>
      </c>
      <c r="BJ386" s="665">
        <v>0</v>
      </c>
      <c r="BK386" s="665">
        <v>0</v>
      </c>
      <c r="BL386" s="665">
        <v>0</v>
      </c>
      <c r="BM386" s="665">
        <v>0</v>
      </c>
      <c r="BN386" s="665">
        <v>0</v>
      </c>
      <c r="BO386" s="665">
        <v>0</v>
      </c>
      <c r="BP386" s="665">
        <v>20.683749999999975</v>
      </c>
      <c r="BQ386" s="665">
        <v>0</v>
      </c>
      <c r="BR386" s="665">
        <v>0</v>
      </c>
      <c r="BS386" s="666">
        <v>0</v>
      </c>
      <c r="BT386" s="667">
        <v>0</v>
      </c>
      <c r="BU386" s="649">
        <f t="shared" si="7"/>
        <v>0</v>
      </c>
    </row>
    <row r="387" spans="2:73" x14ac:dyDescent="0.2">
      <c r="B387" s="629">
        <v>377</v>
      </c>
      <c r="C387" s="630" t="s">
        <v>2103</v>
      </c>
      <c r="D387" s="630" t="s">
        <v>1625</v>
      </c>
      <c r="E387" s="630" t="s">
        <v>1957</v>
      </c>
      <c r="F387" s="651">
        <v>230359</v>
      </c>
      <c r="G387" s="652">
        <v>44643</v>
      </c>
      <c r="H387" s="652" t="s">
        <v>535</v>
      </c>
      <c r="I387" s="652" t="s">
        <v>535</v>
      </c>
      <c r="J387" s="653">
        <v>4</v>
      </c>
      <c r="K387" s="654" t="b">
        <v>1</v>
      </c>
      <c r="L387" s="655" t="s">
        <v>535</v>
      </c>
      <c r="M387" s="656" t="s">
        <v>2102</v>
      </c>
      <c r="N387" s="657">
        <v>697.75</v>
      </c>
      <c r="O387" s="658">
        <v>0</v>
      </c>
      <c r="P387" s="658">
        <v>0</v>
      </c>
      <c r="Q387" s="658">
        <v>0</v>
      </c>
      <c r="R387" s="658">
        <v>0</v>
      </c>
      <c r="S387" s="658">
        <v>0</v>
      </c>
      <c r="T387" s="659">
        <v>697.75</v>
      </c>
      <c r="U387" s="658">
        <v>0</v>
      </c>
      <c r="V387" s="658">
        <v>0</v>
      </c>
      <c r="W387" s="658">
        <v>697.75</v>
      </c>
      <c r="X387" s="658">
        <v>479.703125</v>
      </c>
      <c r="Y387" s="660">
        <v>218.046875</v>
      </c>
      <c r="Z387" s="657">
        <v>0</v>
      </c>
      <c r="AA387" s="658">
        <v>0</v>
      </c>
      <c r="AB387" s="658">
        <v>0</v>
      </c>
      <c r="AC387" s="658">
        <v>0</v>
      </c>
      <c r="AD387" s="658">
        <v>0</v>
      </c>
      <c r="AE387" s="658">
        <v>0</v>
      </c>
      <c r="AF387" s="658">
        <v>0</v>
      </c>
      <c r="AG387" s="658">
        <v>0</v>
      </c>
      <c r="AH387" s="658">
        <v>0</v>
      </c>
      <c r="AI387" s="658">
        <v>174.4375</v>
      </c>
      <c r="AJ387" s="658">
        <v>0</v>
      </c>
      <c r="AK387" s="661">
        <v>0</v>
      </c>
      <c r="AL387" s="661">
        <v>174.4375</v>
      </c>
      <c r="AM387" s="662">
        <v>-174.4375</v>
      </c>
      <c r="AN387" s="663">
        <v>697.75</v>
      </c>
      <c r="AO387" s="658">
        <v>0</v>
      </c>
      <c r="AP387" s="658">
        <v>0</v>
      </c>
      <c r="AQ387" s="658">
        <v>0</v>
      </c>
      <c r="AR387" s="658">
        <v>0</v>
      </c>
      <c r="AS387" s="658">
        <v>0</v>
      </c>
      <c r="AT387" s="659">
        <v>697.75</v>
      </c>
      <c r="AU387" s="658">
        <v>0</v>
      </c>
      <c r="AV387" s="658">
        <v>0</v>
      </c>
      <c r="AW387" s="658">
        <v>697.75</v>
      </c>
      <c r="AX387" s="658">
        <v>654.140625</v>
      </c>
      <c r="AY387" s="660">
        <v>43.609375</v>
      </c>
      <c r="AZ387" s="644" t="s">
        <v>1625</v>
      </c>
      <c r="BA387" s="664">
        <v>6.7931993419108787</v>
      </c>
      <c r="BB387" s="665">
        <v>0</v>
      </c>
      <c r="BC387" s="665">
        <v>0</v>
      </c>
      <c r="BD387" s="665">
        <v>0</v>
      </c>
      <c r="BE387" s="665">
        <v>4.6305583686521432</v>
      </c>
      <c r="BF387" s="665">
        <v>0</v>
      </c>
      <c r="BG387" s="665">
        <v>0</v>
      </c>
      <c r="BH387" s="665">
        <v>0.6272969248912813</v>
      </c>
      <c r="BI387" s="665">
        <v>0</v>
      </c>
      <c r="BJ387" s="665">
        <v>0</v>
      </c>
      <c r="BK387" s="665">
        <v>0</v>
      </c>
      <c r="BL387" s="665">
        <v>0</v>
      </c>
      <c r="BM387" s="665">
        <v>0.11894162234747901</v>
      </c>
      <c r="BN387" s="665">
        <v>0</v>
      </c>
      <c r="BO387" s="665">
        <v>0</v>
      </c>
      <c r="BP387" s="665">
        <v>17.094566663557945</v>
      </c>
      <c r="BQ387" s="665">
        <v>0</v>
      </c>
      <c r="BR387" s="665">
        <v>0</v>
      </c>
      <c r="BS387" s="666">
        <v>14.344812078640276</v>
      </c>
      <c r="BT387" s="667">
        <v>0</v>
      </c>
      <c r="BU387" s="649">
        <f t="shared" si="7"/>
        <v>0</v>
      </c>
    </row>
    <row r="388" spans="2:73" x14ac:dyDescent="0.2">
      <c r="B388" s="650">
        <v>378</v>
      </c>
      <c r="C388" s="630" t="s">
        <v>2104</v>
      </c>
      <c r="D388" s="630" t="s">
        <v>803</v>
      </c>
      <c r="E388" s="630" t="s">
        <v>1865</v>
      </c>
      <c r="F388" s="651">
        <v>230416</v>
      </c>
      <c r="G388" s="652">
        <v>44907</v>
      </c>
      <c r="H388" s="652" t="s">
        <v>535</v>
      </c>
      <c r="I388" s="652" t="s">
        <v>535</v>
      </c>
      <c r="J388" s="653">
        <v>10</v>
      </c>
      <c r="K388" s="654" t="s">
        <v>535</v>
      </c>
      <c r="L388" s="655" t="s">
        <v>535</v>
      </c>
      <c r="M388" s="656" t="s">
        <v>2102</v>
      </c>
      <c r="N388" s="657">
        <v>2220</v>
      </c>
      <c r="O388" s="658">
        <v>0</v>
      </c>
      <c r="P388" s="658">
        <v>0</v>
      </c>
      <c r="Q388" s="658">
        <v>0</v>
      </c>
      <c r="R388" s="658">
        <v>0</v>
      </c>
      <c r="S388" s="658">
        <v>0</v>
      </c>
      <c r="T388" s="659">
        <v>2220</v>
      </c>
      <c r="U388" s="658">
        <v>0</v>
      </c>
      <c r="V388" s="658">
        <v>0</v>
      </c>
      <c r="W388" s="658">
        <v>2220</v>
      </c>
      <c r="X388" s="658">
        <v>444</v>
      </c>
      <c r="Y388" s="660">
        <v>1776</v>
      </c>
      <c r="Z388" s="657">
        <v>0</v>
      </c>
      <c r="AA388" s="658">
        <v>0</v>
      </c>
      <c r="AB388" s="658">
        <v>0</v>
      </c>
      <c r="AC388" s="658">
        <v>0</v>
      </c>
      <c r="AD388" s="658">
        <v>0</v>
      </c>
      <c r="AE388" s="658">
        <v>0</v>
      </c>
      <c r="AF388" s="658">
        <v>0</v>
      </c>
      <c r="AG388" s="658">
        <v>0</v>
      </c>
      <c r="AH388" s="658">
        <v>0</v>
      </c>
      <c r="AI388" s="658">
        <v>222</v>
      </c>
      <c r="AJ388" s="658">
        <v>0</v>
      </c>
      <c r="AK388" s="661">
        <v>0</v>
      </c>
      <c r="AL388" s="661">
        <v>222</v>
      </c>
      <c r="AM388" s="662">
        <v>-222</v>
      </c>
      <c r="AN388" s="663">
        <v>2220</v>
      </c>
      <c r="AO388" s="658">
        <v>0</v>
      </c>
      <c r="AP388" s="658">
        <v>0</v>
      </c>
      <c r="AQ388" s="658">
        <v>0</v>
      </c>
      <c r="AR388" s="658">
        <v>0</v>
      </c>
      <c r="AS388" s="658">
        <v>0</v>
      </c>
      <c r="AT388" s="659">
        <v>2220</v>
      </c>
      <c r="AU388" s="658">
        <v>0</v>
      </c>
      <c r="AV388" s="658">
        <v>0</v>
      </c>
      <c r="AW388" s="658">
        <v>2220</v>
      </c>
      <c r="AX388" s="658">
        <v>666</v>
      </c>
      <c r="AY388" s="660">
        <v>1554</v>
      </c>
      <c r="AZ388" s="644" t="s">
        <v>803</v>
      </c>
      <c r="BA388" s="664">
        <v>0</v>
      </c>
      <c r="BB388" s="665">
        <v>0</v>
      </c>
      <c r="BC388" s="665">
        <v>0</v>
      </c>
      <c r="BD388" s="665">
        <v>0</v>
      </c>
      <c r="BE388" s="665">
        <v>0</v>
      </c>
      <c r="BF388" s="665">
        <v>0</v>
      </c>
      <c r="BG388" s="665">
        <v>0</v>
      </c>
      <c r="BH388" s="665">
        <v>0</v>
      </c>
      <c r="BI388" s="665">
        <v>0</v>
      </c>
      <c r="BJ388" s="665">
        <v>0</v>
      </c>
      <c r="BK388" s="665">
        <v>0</v>
      </c>
      <c r="BL388" s="665">
        <v>0</v>
      </c>
      <c r="BM388" s="665">
        <v>0</v>
      </c>
      <c r="BN388" s="665">
        <v>0</v>
      </c>
      <c r="BO388" s="665">
        <v>0</v>
      </c>
      <c r="BP388" s="665">
        <v>1554</v>
      </c>
      <c r="BQ388" s="665">
        <v>0</v>
      </c>
      <c r="BR388" s="665">
        <v>0</v>
      </c>
      <c r="BS388" s="666">
        <v>0</v>
      </c>
      <c r="BT388" s="667">
        <v>0</v>
      </c>
      <c r="BU388" s="649">
        <f t="shared" si="7"/>
        <v>0</v>
      </c>
    </row>
    <row r="389" spans="2:73" x14ac:dyDescent="0.2">
      <c r="B389" s="629">
        <v>379</v>
      </c>
      <c r="C389" s="630" t="s">
        <v>2105</v>
      </c>
      <c r="D389" s="630" t="s">
        <v>803</v>
      </c>
      <c r="E389" s="630" t="s">
        <v>1865</v>
      </c>
      <c r="F389" s="651">
        <v>230386</v>
      </c>
      <c r="G389" s="652">
        <v>44767</v>
      </c>
      <c r="H389" s="652" t="s">
        <v>535</v>
      </c>
      <c r="I389" s="652" t="s">
        <v>535</v>
      </c>
      <c r="J389" s="653">
        <v>10</v>
      </c>
      <c r="K389" s="654" t="s">
        <v>535</v>
      </c>
      <c r="L389" s="655" t="s">
        <v>535</v>
      </c>
      <c r="M389" s="656" t="s">
        <v>2102</v>
      </c>
      <c r="N389" s="657">
        <v>848.06</v>
      </c>
      <c r="O389" s="658">
        <v>0</v>
      </c>
      <c r="P389" s="658">
        <v>0</v>
      </c>
      <c r="Q389" s="658">
        <v>0</v>
      </c>
      <c r="R389" s="658">
        <v>0</v>
      </c>
      <c r="S389" s="658">
        <v>0</v>
      </c>
      <c r="T389" s="659">
        <v>848.06</v>
      </c>
      <c r="U389" s="658">
        <v>0</v>
      </c>
      <c r="V389" s="658">
        <v>0</v>
      </c>
      <c r="W389" s="658">
        <v>848.06</v>
      </c>
      <c r="X389" s="658">
        <v>204.94783333333339</v>
      </c>
      <c r="Y389" s="660">
        <v>643.11216666666655</v>
      </c>
      <c r="Z389" s="657">
        <v>0</v>
      </c>
      <c r="AA389" s="658">
        <v>0</v>
      </c>
      <c r="AB389" s="658">
        <v>0</v>
      </c>
      <c r="AC389" s="658">
        <v>0</v>
      </c>
      <c r="AD389" s="658">
        <v>0</v>
      </c>
      <c r="AE389" s="658">
        <v>0</v>
      </c>
      <c r="AF389" s="658">
        <v>0</v>
      </c>
      <c r="AG389" s="658">
        <v>0</v>
      </c>
      <c r="AH389" s="658">
        <v>0</v>
      </c>
      <c r="AI389" s="658">
        <v>84.805999999999983</v>
      </c>
      <c r="AJ389" s="658">
        <v>0</v>
      </c>
      <c r="AK389" s="661">
        <v>0</v>
      </c>
      <c r="AL389" s="661">
        <v>84.80600000000004</v>
      </c>
      <c r="AM389" s="662">
        <v>-84.80600000000004</v>
      </c>
      <c r="AN389" s="663">
        <v>848.06</v>
      </c>
      <c r="AO389" s="658">
        <v>0</v>
      </c>
      <c r="AP389" s="658">
        <v>0</v>
      </c>
      <c r="AQ389" s="658">
        <v>0</v>
      </c>
      <c r="AR389" s="658">
        <v>0</v>
      </c>
      <c r="AS389" s="658">
        <v>0</v>
      </c>
      <c r="AT389" s="659">
        <v>848.06</v>
      </c>
      <c r="AU389" s="658">
        <v>0</v>
      </c>
      <c r="AV389" s="658">
        <v>0</v>
      </c>
      <c r="AW389" s="658">
        <v>848.06</v>
      </c>
      <c r="AX389" s="658">
        <v>289.75383333333343</v>
      </c>
      <c r="AY389" s="660">
        <v>558.30616666666651</v>
      </c>
      <c r="AZ389" s="644" t="s">
        <v>803</v>
      </c>
      <c r="BA389" s="664">
        <v>0</v>
      </c>
      <c r="BB389" s="665">
        <v>0</v>
      </c>
      <c r="BC389" s="665">
        <v>0</v>
      </c>
      <c r="BD389" s="665">
        <v>0</v>
      </c>
      <c r="BE389" s="665">
        <v>0</v>
      </c>
      <c r="BF389" s="665">
        <v>0</v>
      </c>
      <c r="BG389" s="665">
        <v>0</v>
      </c>
      <c r="BH389" s="665">
        <v>0</v>
      </c>
      <c r="BI389" s="665">
        <v>0</v>
      </c>
      <c r="BJ389" s="665">
        <v>0</v>
      </c>
      <c r="BK389" s="665">
        <v>0</v>
      </c>
      <c r="BL389" s="665">
        <v>0</v>
      </c>
      <c r="BM389" s="665">
        <v>0</v>
      </c>
      <c r="BN389" s="665">
        <v>0</v>
      </c>
      <c r="BO389" s="665">
        <v>0</v>
      </c>
      <c r="BP389" s="665">
        <v>558.30616666666651</v>
      </c>
      <c r="BQ389" s="665">
        <v>0</v>
      </c>
      <c r="BR389" s="665">
        <v>0</v>
      </c>
      <c r="BS389" s="666">
        <v>0</v>
      </c>
      <c r="BT389" s="667">
        <v>0</v>
      </c>
      <c r="BU389" s="649">
        <f t="shared" si="7"/>
        <v>0</v>
      </c>
    </row>
    <row r="390" spans="2:73" x14ac:dyDescent="0.2">
      <c r="B390" s="650">
        <v>380</v>
      </c>
      <c r="C390" s="630" t="s">
        <v>2106</v>
      </c>
      <c r="D390" s="630" t="s">
        <v>803</v>
      </c>
      <c r="E390" s="630" t="s">
        <v>1632</v>
      </c>
      <c r="F390" s="651">
        <v>230364</v>
      </c>
      <c r="G390" s="652">
        <v>44651</v>
      </c>
      <c r="H390" s="652" t="s">
        <v>535</v>
      </c>
      <c r="I390" s="652" t="s">
        <v>535</v>
      </c>
      <c r="J390" s="653">
        <v>50</v>
      </c>
      <c r="K390" s="654" t="s">
        <v>535</v>
      </c>
      <c r="L390" s="655" t="s">
        <v>535</v>
      </c>
      <c r="M390" s="656" t="s">
        <v>2041</v>
      </c>
      <c r="N390" s="657">
        <v>247</v>
      </c>
      <c r="O390" s="658">
        <v>0</v>
      </c>
      <c r="P390" s="658">
        <v>0</v>
      </c>
      <c r="Q390" s="658">
        <v>0</v>
      </c>
      <c r="R390" s="658">
        <v>247</v>
      </c>
      <c r="S390" s="658">
        <v>0</v>
      </c>
      <c r="T390" s="659">
        <v>0</v>
      </c>
      <c r="U390" s="658">
        <v>0</v>
      </c>
      <c r="V390" s="658">
        <v>0</v>
      </c>
      <c r="W390" s="658">
        <v>0</v>
      </c>
      <c r="X390" s="658">
        <v>0</v>
      </c>
      <c r="Y390" s="660">
        <v>0</v>
      </c>
      <c r="Z390" s="657">
        <v>0</v>
      </c>
      <c r="AA390" s="658">
        <v>0</v>
      </c>
      <c r="AB390" s="658">
        <v>0</v>
      </c>
      <c r="AC390" s="658">
        <v>0</v>
      </c>
      <c r="AD390" s="658">
        <v>0</v>
      </c>
      <c r="AE390" s="658">
        <v>0</v>
      </c>
      <c r="AF390" s="658">
        <v>0</v>
      </c>
      <c r="AG390" s="658">
        <v>0</v>
      </c>
      <c r="AH390" s="658">
        <v>0</v>
      </c>
      <c r="AI390" s="658">
        <v>0</v>
      </c>
      <c r="AJ390" s="658">
        <v>4.9399999999999995</v>
      </c>
      <c r="AK390" s="661">
        <v>0</v>
      </c>
      <c r="AL390" s="661">
        <v>0</v>
      </c>
      <c r="AM390" s="662">
        <v>0</v>
      </c>
      <c r="AN390" s="663">
        <v>247</v>
      </c>
      <c r="AO390" s="658">
        <v>0</v>
      </c>
      <c r="AP390" s="658">
        <v>0</v>
      </c>
      <c r="AQ390" s="658">
        <v>0</v>
      </c>
      <c r="AR390" s="658">
        <v>247</v>
      </c>
      <c r="AS390" s="658">
        <v>0</v>
      </c>
      <c r="AT390" s="659">
        <v>0</v>
      </c>
      <c r="AU390" s="658">
        <v>0</v>
      </c>
      <c r="AV390" s="658">
        <v>0</v>
      </c>
      <c r="AW390" s="658">
        <v>0</v>
      </c>
      <c r="AX390" s="658">
        <v>0</v>
      </c>
      <c r="AY390" s="660">
        <v>0</v>
      </c>
      <c r="AZ390" s="644" t="s">
        <v>803</v>
      </c>
      <c r="BA390" s="664">
        <v>0</v>
      </c>
      <c r="BB390" s="665">
        <v>0</v>
      </c>
      <c r="BC390" s="665">
        <v>0</v>
      </c>
      <c r="BD390" s="665">
        <v>0</v>
      </c>
      <c r="BE390" s="665">
        <v>0</v>
      </c>
      <c r="BF390" s="665">
        <v>0</v>
      </c>
      <c r="BG390" s="665">
        <v>0</v>
      </c>
      <c r="BH390" s="665">
        <v>0</v>
      </c>
      <c r="BI390" s="665">
        <v>0</v>
      </c>
      <c r="BJ390" s="665">
        <v>0</v>
      </c>
      <c r="BK390" s="665">
        <v>0</v>
      </c>
      <c r="BL390" s="665">
        <v>0</v>
      </c>
      <c r="BM390" s="665">
        <v>0</v>
      </c>
      <c r="BN390" s="665">
        <v>0</v>
      </c>
      <c r="BO390" s="665">
        <v>0</v>
      </c>
      <c r="BP390" s="665">
        <v>0</v>
      </c>
      <c r="BQ390" s="665">
        <v>0</v>
      </c>
      <c r="BR390" s="665">
        <v>0</v>
      </c>
      <c r="BS390" s="666">
        <v>0</v>
      </c>
      <c r="BT390" s="667">
        <v>0</v>
      </c>
      <c r="BU390" s="649">
        <f t="shared" si="7"/>
        <v>0</v>
      </c>
    </row>
    <row r="391" spans="2:73" x14ac:dyDescent="0.2">
      <c r="B391" s="629">
        <v>381</v>
      </c>
      <c r="C391" s="630" t="s">
        <v>2107</v>
      </c>
      <c r="D391" s="630" t="s">
        <v>803</v>
      </c>
      <c r="E391" s="630" t="s">
        <v>1632</v>
      </c>
      <c r="F391" s="651">
        <v>230379</v>
      </c>
      <c r="G391" s="652">
        <v>44742</v>
      </c>
      <c r="H391" s="652" t="s">
        <v>535</v>
      </c>
      <c r="I391" s="652" t="s">
        <v>535</v>
      </c>
      <c r="J391" s="653">
        <v>33</v>
      </c>
      <c r="K391" s="654" t="s">
        <v>535</v>
      </c>
      <c r="L391" s="655" t="s">
        <v>535</v>
      </c>
      <c r="M391" s="656" t="s">
        <v>2041</v>
      </c>
      <c r="N391" s="657">
        <v>7500</v>
      </c>
      <c r="O391" s="658">
        <v>0</v>
      </c>
      <c r="P391" s="658">
        <v>0</v>
      </c>
      <c r="Q391" s="658">
        <v>0</v>
      </c>
      <c r="R391" s="658">
        <v>7500</v>
      </c>
      <c r="S391" s="658">
        <v>0</v>
      </c>
      <c r="T391" s="659">
        <v>0</v>
      </c>
      <c r="U391" s="658">
        <v>0</v>
      </c>
      <c r="V391" s="658">
        <v>0</v>
      </c>
      <c r="W391" s="658">
        <v>0</v>
      </c>
      <c r="X391" s="658">
        <v>0</v>
      </c>
      <c r="Y391" s="660">
        <v>0</v>
      </c>
      <c r="Z391" s="657">
        <v>0</v>
      </c>
      <c r="AA391" s="658">
        <v>0</v>
      </c>
      <c r="AB391" s="658">
        <v>0</v>
      </c>
      <c r="AC391" s="658">
        <v>0</v>
      </c>
      <c r="AD391" s="658">
        <v>0</v>
      </c>
      <c r="AE391" s="658">
        <v>0</v>
      </c>
      <c r="AF391" s="658">
        <v>0</v>
      </c>
      <c r="AG391" s="658">
        <v>0</v>
      </c>
      <c r="AH391" s="658">
        <v>0</v>
      </c>
      <c r="AI391" s="658">
        <v>0</v>
      </c>
      <c r="AJ391" s="658">
        <v>227.27272727272731</v>
      </c>
      <c r="AK391" s="661">
        <v>0</v>
      </c>
      <c r="AL391" s="661">
        <v>0</v>
      </c>
      <c r="AM391" s="662">
        <v>0</v>
      </c>
      <c r="AN391" s="663">
        <v>7500</v>
      </c>
      <c r="AO391" s="658">
        <v>0</v>
      </c>
      <c r="AP391" s="658">
        <v>0</v>
      </c>
      <c r="AQ391" s="658">
        <v>0</v>
      </c>
      <c r="AR391" s="658">
        <v>7500</v>
      </c>
      <c r="AS391" s="658">
        <v>0</v>
      </c>
      <c r="AT391" s="659">
        <v>0</v>
      </c>
      <c r="AU391" s="658">
        <v>0</v>
      </c>
      <c r="AV391" s="658">
        <v>0</v>
      </c>
      <c r="AW391" s="658">
        <v>0</v>
      </c>
      <c r="AX391" s="658">
        <v>0</v>
      </c>
      <c r="AY391" s="660">
        <v>0</v>
      </c>
      <c r="AZ391" s="644" t="s">
        <v>803</v>
      </c>
      <c r="BA391" s="664">
        <v>0</v>
      </c>
      <c r="BB391" s="665">
        <v>0</v>
      </c>
      <c r="BC391" s="665">
        <v>0</v>
      </c>
      <c r="BD391" s="665">
        <v>0</v>
      </c>
      <c r="BE391" s="665">
        <v>0</v>
      </c>
      <c r="BF391" s="665">
        <v>0</v>
      </c>
      <c r="BG391" s="665">
        <v>0</v>
      </c>
      <c r="BH391" s="665">
        <v>0</v>
      </c>
      <c r="BI391" s="665">
        <v>0</v>
      </c>
      <c r="BJ391" s="665">
        <v>0</v>
      </c>
      <c r="BK391" s="665">
        <v>0</v>
      </c>
      <c r="BL391" s="665">
        <v>0</v>
      </c>
      <c r="BM391" s="665">
        <v>0</v>
      </c>
      <c r="BN391" s="665">
        <v>0</v>
      </c>
      <c r="BO391" s="665">
        <v>0</v>
      </c>
      <c r="BP391" s="665">
        <v>0</v>
      </c>
      <c r="BQ391" s="665">
        <v>0</v>
      </c>
      <c r="BR391" s="665">
        <v>0</v>
      </c>
      <c r="BS391" s="666">
        <v>0</v>
      </c>
      <c r="BT391" s="667">
        <v>0</v>
      </c>
      <c r="BU391" s="649">
        <f t="shared" si="7"/>
        <v>0</v>
      </c>
    </row>
    <row r="392" spans="2:73" x14ac:dyDescent="0.2">
      <c r="B392" s="650">
        <v>382</v>
      </c>
      <c r="C392" s="630" t="s">
        <v>2108</v>
      </c>
      <c r="D392" s="630" t="s">
        <v>803</v>
      </c>
      <c r="E392" s="630" t="s">
        <v>1632</v>
      </c>
      <c r="F392" s="651">
        <v>230380</v>
      </c>
      <c r="G392" s="652">
        <v>44742</v>
      </c>
      <c r="H392" s="652" t="s">
        <v>535</v>
      </c>
      <c r="I392" s="652" t="s">
        <v>535</v>
      </c>
      <c r="J392" s="653">
        <v>50</v>
      </c>
      <c r="K392" s="654" t="s">
        <v>535</v>
      </c>
      <c r="L392" s="655" t="s">
        <v>535</v>
      </c>
      <c r="M392" s="656" t="s">
        <v>2041</v>
      </c>
      <c r="N392" s="657">
        <v>18000</v>
      </c>
      <c r="O392" s="658">
        <v>0</v>
      </c>
      <c r="P392" s="658">
        <v>0</v>
      </c>
      <c r="Q392" s="658">
        <v>0</v>
      </c>
      <c r="R392" s="658">
        <v>17979.29</v>
      </c>
      <c r="S392" s="658">
        <v>0</v>
      </c>
      <c r="T392" s="659">
        <v>20.709999999999127</v>
      </c>
      <c r="U392" s="658">
        <v>0</v>
      </c>
      <c r="V392" s="658">
        <v>0</v>
      </c>
      <c r="W392" s="658">
        <v>20.709999999999127</v>
      </c>
      <c r="X392" s="658">
        <v>1.0354999999999563</v>
      </c>
      <c r="Y392" s="660">
        <v>19.674499999999171</v>
      </c>
      <c r="Z392" s="657">
        <v>0</v>
      </c>
      <c r="AA392" s="658">
        <v>0</v>
      </c>
      <c r="AB392" s="658">
        <v>0</v>
      </c>
      <c r="AC392" s="658">
        <v>0</v>
      </c>
      <c r="AD392" s="658">
        <v>0</v>
      </c>
      <c r="AE392" s="658">
        <v>0</v>
      </c>
      <c r="AF392" s="658">
        <v>0</v>
      </c>
      <c r="AG392" s="658">
        <v>0</v>
      </c>
      <c r="AH392" s="658">
        <v>0</v>
      </c>
      <c r="AI392" s="658">
        <v>0.41419999999998258</v>
      </c>
      <c r="AJ392" s="658">
        <v>359.58580000000001</v>
      </c>
      <c r="AK392" s="661">
        <v>0</v>
      </c>
      <c r="AL392" s="661">
        <v>0.41419999999998258</v>
      </c>
      <c r="AM392" s="662">
        <v>-0.41419999999998325</v>
      </c>
      <c r="AN392" s="663">
        <v>18000</v>
      </c>
      <c r="AO392" s="658">
        <v>0</v>
      </c>
      <c r="AP392" s="658">
        <v>0</v>
      </c>
      <c r="AQ392" s="658">
        <v>0</v>
      </c>
      <c r="AR392" s="658">
        <v>17979.29</v>
      </c>
      <c r="AS392" s="658">
        <v>0</v>
      </c>
      <c r="AT392" s="659">
        <v>20.709999999999127</v>
      </c>
      <c r="AU392" s="658">
        <v>0</v>
      </c>
      <c r="AV392" s="658">
        <v>0</v>
      </c>
      <c r="AW392" s="658">
        <v>20.709999999999127</v>
      </c>
      <c r="AX392" s="658">
        <v>1.4496999999999389</v>
      </c>
      <c r="AY392" s="660">
        <v>19.260299999999187</v>
      </c>
      <c r="AZ392" s="644" t="s">
        <v>803</v>
      </c>
      <c r="BA392" s="664">
        <v>0</v>
      </c>
      <c r="BB392" s="665">
        <v>0</v>
      </c>
      <c r="BC392" s="665">
        <v>0</v>
      </c>
      <c r="BD392" s="665">
        <v>0</v>
      </c>
      <c r="BE392" s="665">
        <v>0</v>
      </c>
      <c r="BF392" s="665">
        <v>0</v>
      </c>
      <c r="BG392" s="665">
        <v>0</v>
      </c>
      <c r="BH392" s="665">
        <v>0</v>
      </c>
      <c r="BI392" s="665">
        <v>0</v>
      </c>
      <c r="BJ392" s="665">
        <v>0</v>
      </c>
      <c r="BK392" s="665">
        <v>0</v>
      </c>
      <c r="BL392" s="665">
        <v>0</v>
      </c>
      <c r="BM392" s="665">
        <v>0</v>
      </c>
      <c r="BN392" s="665">
        <v>0</v>
      </c>
      <c r="BO392" s="665">
        <v>0</v>
      </c>
      <c r="BP392" s="665">
        <v>19.260299999999187</v>
      </c>
      <c r="BQ392" s="665">
        <v>0</v>
      </c>
      <c r="BR392" s="665">
        <v>0</v>
      </c>
      <c r="BS392" s="666">
        <v>0</v>
      </c>
      <c r="BT392" s="667">
        <v>0</v>
      </c>
      <c r="BU392" s="649">
        <f t="shared" si="7"/>
        <v>0</v>
      </c>
    </row>
    <row r="393" spans="2:73" x14ac:dyDescent="0.2">
      <c r="B393" s="629">
        <v>383</v>
      </c>
      <c r="C393" s="630" t="s">
        <v>2109</v>
      </c>
      <c r="D393" s="630" t="s">
        <v>803</v>
      </c>
      <c r="E393" s="630" t="s">
        <v>1632</v>
      </c>
      <c r="F393" s="651">
        <v>230381</v>
      </c>
      <c r="G393" s="652">
        <v>44742</v>
      </c>
      <c r="H393" s="652" t="s">
        <v>535</v>
      </c>
      <c r="I393" s="652" t="s">
        <v>535</v>
      </c>
      <c r="J393" s="653">
        <v>50</v>
      </c>
      <c r="K393" s="654" t="s">
        <v>535</v>
      </c>
      <c r="L393" s="655" t="s">
        <v>535</v>
      </c>
      <c r="M393" s="656" t="s">
        <v>2041</v>
      </c>
      <c r="N393" s="657">
        <v>7846</v>
      </c>
      <c r="O393" s="658">
        <v>0</v>
      </c>
      <c r="P393" s="658">
        <v>0</v>
      </c>
      <c r="Q393" s="658">
        <v>0</v>
      </c>
      <c r="R393" s="658">
        <v>2433.8999999999996</v>
      </c>
      <c r="S393" s="658">
        <v>0</v>
      </c>
      <c r="T393" s="659">
        <v>5412.1</v>
      </c>
      <c r="U393" s="658">
        <v>0</v>
      </c>
      <c r="V393" s="658">
        <v>0</v>
      </c>
      <c r="W393" s="658">
        <v>5412.1</v>
      </c>
      <c r="X393" s="658">
        <v>270.60500000000013</v>
      </c>
      <c r="Y393" s="660">
        <v>5141.4949999999999</v>
      </c>
      <c r="Z393" s="657">
        <v>0</v>
      </c>
      <c r="AA393" s="658">
        <v>0</v>
      </c>
      <c r="AB393" s="658">
        <v>0</v>
      </c>
      <c r="AC393" s="658">
        <v>0</v>
      </c>
      <c r="AD393" s="658">
        <v>0</v>
      </c>
      <c r="AE393" s="658">
        <v>0</v>
      </c>
      <c r="AF393" s="658">
        <v>0</v>
      </c>
      <c r="AG393" s="658">
        <v>0</v>
      </c>
      <c r="AH393" s="658">
        <v>0</v>
      </c>
      <c r="AI393" s="658">
        <v>108.24199999999999</v>
      </c>
      <c r="AJ393" s="658">
        <v>48.677999999999997</v>
      </c>
      <c r="AK393" s="661">
        <v>0</v>
      </c>
      <c r="AL393" s="661">
        <v>108.24200000000008</v>
      </c>
      <c r="AM393" s="662">
        <v>-108.24199999999928</v>
      </c>
      <c r="AN393" s="663">
        <v>7846</v>
      </c>
      <c r="AO393" s="658">
        <v>0</v>
      </c>
      <c r="AP393" s="658">
        <v>0</v>
      </c>
      <c r="AQ393" s="658">
        <v>0</v>
      </c>
      <c r="AR393" s="658">
        <v>2433.8999999999996</v>
      </c>
      <c r="AS393" s="658">
        <v>0</v>
      </c>
      <c r="AT393" s="659">
        <v>5412.1</v>
      </c>
      <c r="AU393" s="658">
        <v>0</v>
      </c>
      <c r="AV393" s="658">
        <v>0</v>
      </c>
      <c r="AW393" s="658">
        <v>5412.1</v>
      </c>
      <c r="AX393" s="658">
        <v>378.84700000000021</v>
      </c>
      <c r="AY393" s="660">
        <v>5033.2530000000006</v>
      </c>
      <c r="AZ393" s="644" t="s">
        <v>803</v>
      </c>
      <c r="BA393" s="664">
        <v>0</v>
      </c>
      <c r="BB393" s="665">
        <v>0</v>
      </c>
      <c r="BC393" s="665">
        <v>0</v>
      </c>
      <c r="BD393" s="665">
        <v>0</v>
      </c>
      <c r="BE393" s="665">
        <v>0</v>
      </c>
      <c r="BF393" s="665">
        <v>0</v>
      </c>
      <c r="BG393" s="665">
        <v>0</v>
      </c>
      <c r="BH393" s="665">
        <v>0</v>
      </c>
      <c r="BI393" s="665">
        <v>0</v>
      </c>
      <c r="BJ393" s="665">
        <v>0</v>
      </c>
      <c r="BK393" s="665">
        <v>0</v>
      </c>
      <c r="BL393" s="665">
        <v>0</v>
      </c>
      <c r="BM393" s="665">
        <v>0</v>
      </c>
      <c r="BN393" s="665">
        <v>0</v>
      </c>
      <c r="BO393" s="665">
        <v>0</v>
      </c>
      <c r="BP393" s="665">
        <v>5033.2530000000006</v>
      </c>
      <c r="BQ393" s="665">
        <v>0</v>
      </c>
      <c r="BR393" s="665">
        <v>0</v>
      </c>
      <c r="BS393" s="666">
        <v>0</v>
      </c>
      <c r="BT393" s="667">
        <v>0</v>
      </c>
      <c r="BU393" s="649">
        <f t="shared" si="7"/>
        <v>0</v>
      </c>
    </row>
    <row r="394" spans="2:73" x14ac:dyDescent="0.2">
      <c r="B394" s="650">
        <v>384</v>
      </c>
      <c r="C394" s="630" t="s">
        <v>2110</v>
      </c>
      <c r="D394" s="630" t="s">
        <v>803</v>
      </c>
      <c r="E394" s="630" t="s">
        <v>1554</v>
      </c>
      <c r="F394" s="651">
        <v>230382</v>
      </c>
      <c r="G394" s="652">
        <v>44742</v>
      </c>
      <c r="H394" s="652" t="s">
        <v>535</v>
      </c>
      <c r="I394" s="652" t="s">
        <v>535</v>
      </c>
      <c r="J394" s="653">
        <v>33</v>
      </c>
      <c r="K394" s="654" t="s">
        <v>535</v>
      </c>
      <c r="L394" s="655" t="s">
        <v>535</v>
      </c>
      <c r="M394" s="656" t="s">
        <v>2041</v>
      </c>
      <c r="N394" s="657">
        <v>13069</v>
      </c>
      <c r="O394" s="658">
        <v>0</v>
      </c>
      <c r="P394" s="658">
        <v>0</v>
      </c>
      <c r="Q394" s="658">
        <v>0</v>
      </c>
      <c r="R394" s="658">
        <v>-11650.09</v>
      </c>
      <c r="S394" s="658">
        <v>0</v>
      </c>
      <c r="T394" s="659">
        <v>24719.09</v>
      </c>
      <c r="U394" s="658">
        <v>0</v>
      </c>
      <c r="V394" s="658">
        <v>0</v>
      </c>
      <c r="W394" s="658">
        <v>24719.09</v>
      </c>
      <c r="X394" s="658">
        <v>1872.6583333333342</v>
      </c>
      <c r="Y394" s="660">
        <v>22846.431666666667</v>
      </c>
      <c r="Z394" s="657">
        <v>0</v>
      </c>
      <c r="AA394" s="658">
        <v>0</v>
      </c>
      <c r="AB394" s="658">
        <v>0</v>
      </c>
      <c r="AC394" s="658">
        <v>0</v>
      </c>
      <c r="AD394" s="658">
        <v>0</v>
      </c>
      <c r="AE394" s="658">
        <v>0</v>
      </c>
      <c r="AF394" s="658">
        <v>0</v>
      </c>
      <c r="AG394" s="658">
        <v>0</v>
      </c>
      <c r="AH394" s="658">
        <v>0</v>
      </c>
      <c r="AI394" s="658">
        <v>749.06333333333328</v>
      </c>
      <c r="AJ394" s="658">
        <v>-353.03303030303027</v>
      </c>
      <c r="AK394" s="661">
        <v>0</v>
      </c>
      <c r="AL394" s="661">
        <v>749.06333333333168</v>
      </c>
      <c r="AM394" s="662">
        <v>-749.06333333333168</v>
      </c>
      <c r="AN394" s="663">
        <v>13069</v>
      </c>
      <c r="AO394" s="658">
        <v>0</v>
      </c>
      <c r="AP394" s="658">
        <v>0</v>
      </c>
      <c r="AQ394" s="658">
        <v>0</v>
      </c>
      <c r="AR394" s="658">
        <v>-11650.09</v>
      </c>
      <c r="AS394" s="658">
        <v>0</v>
      </c>
      <c r="AT394" s="659">
        <v>24719.09</v>
      </c>
      <c r="AU394" s="658">
        <v>0</v>
      </c>
      <c r="AV394" s="658">
        <v>0</v>
      </c>
      <c r="AW394" s="658">
        <v>24719.09</v>
      </c>
      <c r="AX394" s="658">
        <v>2621.7216666666659</v>
      </c>
      <c r="AY394" s="660">
        <v>22097.368333333336</v>
      </c>
      <c r="AZ394" s="644" t="s">
        <v>803</v>
      </c>
      <c r="BA394" s="664">
        <v>0</v>
      </c>
      <c r="BB394" s="665">
        <v>0</v>
      </c>
      <c r="BC394" s="665">
        <v>0</v>
      </c>
      <c r="BD394" s="665">
        <v>0</v>
      </c>
      <c r="BE394" s="665">
        <v>0</v>
      </c>
      <c r="BF394" s="665">
        <v>0</v>
      </c>
      <c r="BG394" s="665">
        <v>0</v>
      </c>
      <c r="BH394" s="665">
        <v>0</v>
      </c>
      <c r="BI394" s="665">
        <v>0</v>
      </c>
      <c r="BJ394" s="665">
        <v>0</v>
      </c>
      <c r="BK394" s="665">
        <v>0</v>
      </c>
      <c r="BL394" s="665">
        <v>0</v>
      </c>
      <c r="BM394" s="665">
        <v>0</v>
      </c>
      <c r="BN394" s="665">
        <v>0</v>
      </c>
      <c r="BO394" s="665">
        <v>0</v>
      </c>
      <c r="BP394" s="665">
        <v>22097.368333333336</v>
      </c>
      <c r="BQ394" s="665">
        <v>0</v>
      </c>
      <c r="BR394" s="665">
        <v>0</v>
      </c>
      <c r="BS394" s="666">
        <v>0</v>
      </c>
      <c r="BT394" s="667">
        <v>0</v>
      </c>
      <c r="BU394" s="649">
        <f t="shared" si="7"/>
        <v>0</v>
      </c>
    </row>
    <row r="395" spans="2:73" x14ac:dyDescent="0.2">
      <c r="B395" s="629">
        <v>385</v>
      </c>
      <c r="C395" s="630" t="s">
        <v>2111</v>
      </c>
      <c r="D395" s="630" t="s">
        <v>803</v>
      </c>
      <c r="E395" s="630" t="s">
        <v>1629</v>
      </c>
      <c r="F395" s="651">
        <v>230362</v>
      </c>
      <c r="G395" s="652">
        <v>44651</v>
      </c>
      <c r="H395" s="652" t="s">
        <v>535</v>
      </c>
      <c r="I395" s="652" t="s">
        <v>535</v>
      </c>
      <c r="J395" s="653">
        <v>0</v>
      </c>
      <c r="K395" s="654" t="s">
        <v>535</v>
      </c>
      <c r="L395" s="655" t="s">
        <v>535</v>
      </c>
      <c r="M395" s="656">
        <v>0</v>
      </c>
      <c r="N395" s="657">
        <v>442</v>
      </c>
      <c r="O395" s="658">
        <v>0</v>
      </c>
      <c r="P395" s="658">
        <v>0</v>
      </c>
      <c r="Q395" s="658">
        <v>0</v>
      </c>
      <c r="R395" s="658">
        <v>0</v>
      </c>
      <c r="S395" s="658">
        <v>0</v>
      </c>
      <c r="T395" s="659">
        <v>442</v>
      </c>
      <c r="U395" s="658">
        <v>0</v>
      </c>
      <c r="V395" s="658">
        <v>0</v>
      </c>
      <c r="W395" s="658">
        <v>442</v>
      </c>
      <c r="X395" s="658">
        <v>0</v>
      </c>
      <c r="Y395" s="660">
        <v>442</v>
      </c>
      <c r="Z395" s="657">
        <v>0</v>
      </c>
      <c r="AA395" s="658">
        <v>0</v>
      </c>
      <c r="AB395" s="658">
        <v>0</v>
      </c>
      <c r="AC395" s="658">
        <v>0</v>
      </c>
      <c r="AD395" s="658">
        <v>0</v>
      </c>
      <c r="AE395" s="658">
        <v>0</v>
      </c>
      <c r="AF395" s="658">
        <v>0</v>
      </c>
      <c r="AG395" s="658">
        <v>442</v>
      </c>
      <c r="AH395" s="658">
        <v>0</v>
      </c>
      <c r="AI395" s="658">
        <v>0</v>
      </c>
      <c r="AJ395" s="658">
        <v>0</v>
      </c>
      <c r="AK395" s="661">
        <v>-442</v>
      </c>
      <c r="AL395" s="661">
        <v>0</v>
      </c>
      <c r="AM395" s="662">
        <v>-442</v>
      </c>
      <c r="AN395" s="663">
        <v>442</v>
      </c>
      <c r="AO395" s="658">
        <v>0</v>
      </c>
      <c r="AP395" s="658">
        <v>0</v>
      </c>
      <c r="AQ395" s="658">
        <v>0</v>
      </c>
      <c r="AR395" s="658">
        <v>0</v>
      </c>
      <c r="AS395" s="658">
        <v>0</v>
      </c>
      <c r="AT395" s="659">
        <v>442</v>
      </c>
      <c r="AU395" s="658">
        <v>442</v>
      </c>
      <c r="AV395" s="658">
        <v>0</v>
      </c>
      <c r="AW395" s="658">
        <v>0</v>
      </c>
      <c r="AX395" s="658">
        <v>0</v>
      </c>
      <c r="AY395" s="660">
        <v>0</v>
      </c>
      <c r="AZ395" s="644" t="s">
        <v>803</v>
      </c>
      <c r="BA395" s="664">
        <v>0</v>
      </c>
      <c r="BB395" s="665">
        <v>0</v>
      </c>
      <c r="BC395" s="665">
        <v>0</v>
      </c>
      <c r="BD395" s="665">
        <v>0</v>
      </c>
      <c r="BE395" s="665">
        <v>0</v>
      </c>
      <c r="BF395" s="665">
        <v>0</v>
      </c>
      <c r="BG395" s="665">
        <v>0</v>
      </c>
      <c r="BH395" s="665">
        <v>0</v>
      </c>
      <c r="BI395" s="665">
        <v>0</v>
      </c>
      <c r="BJ395" s="665">
        <v>0</v>
      </c>
      <c r="BK395" s="665">
        <v>0</v>
      </c>
      <c r="BL395" s="665">
        <v>0</v>
      </c>
      <c r="BM395" s="665">
        <v>0</v>
      </c>
      <c r="BN395" s="665">
        <v>0</v>
      </c>
      <c r="BO395" s="665">
        <v>0</v>
      </c>
      <c r="BP395" s="665">
        <v>0</v>
      </c>
      <c r="BQ395" s="665">
        <v>0</v>
      </c>
      <c r="BR395" s="665">
        <v>0</v>
      </c>
      <c r="BS395" s="666">
        <v>0</v>
      </c>
      <c r="BT395" s="667">
        <v>0</v>
      </c>
      <c r="BU395" s="649">
        <f t="shared" si="7"/>
        <v>0</v>
      </c>
    </row>
    <row r="396" spans="2:73" x14ac:dyDescent="0.2">
      <c r="B396" s="650">
        <v>386</v>
      </c>
      <c r="C396" s="630" t="s">
        <v>2112</v>
      </c>
      <c r="D396" s="630" t="s">
        <v>803</v>
      </c>
      <c r="E396" s="630" t="s">
        <v>1629</v>
      </c>
      <c r="F396" s="651">
        <v>230363</v>
      </c>
      <c r="G396" s="652">
        <v>44651</v>
      </c>
      <c r="H396" s="652" t="s">
        <v>535</v>
      </c>
      <c r="I396" s="652" t="s">
        <v>535</v>
      </c>
      <c r="J396" s="653">
        <v>0</v>
      </c>
      <c r="K396" s="654" t="s">
        <v>535</v>
      </c>
      <c r="L396" s="655" t="s">
        <v>535</v>
      </c>
      <c r="M396" s="656">
        <v>0</v>
      </c>
      <c r="N396" s="657">
        <v>306</v>
      </c>
      <c r="O396" s="658">
        <v>0</v>
      </c>
      <c r="P396" s="658">
        <v>0</v>
      </c>
      <c r="Q396" s="658">
        <v>0</v>
      </c>
      <c r="R396" s="658">
        <v>0</v>
      </c>
      <c r="S396" s="658">
        <v>0</v>
      </c>
      <c r="T396" s="659">
        <v>306</v>
      </c>
      <c r="U396" s="658">
        <v>0</v>
      </c>
      <c r="V396" s="658">
        <v>0</v>
      </c>
      <c r="W396" s="658">
        <v>306</v>
      </c>
      <c r="X396" s="658">
        <v>0</v>
      </c>
      <c r="Y396" s="660">
        <v>306</v>
      </c>
      <c r="Z396" s="657">
        <v>0</v>
      </c>
      <c r="AA396" s="658">
        <v>0</v>
      </c>
      <c r="AB396" s="658">
        <v>0</v>
      </c>
      <c r="AC396" s="658">
        <v>0</v>
      </c>
      <c r="AD396" s="658">
        <v>0</v>
      </c>
      <c r="AE396" s="658">
        <v>0</v>
      </c>
      <c r="AF396" s="658">
        <v>0</v>
      </c>
      <c r="AG396" s="658">
        <v>306</v>
      </c>
      <c r="AH396" s="658">
        <v>0</v>
      </c>
      <c r="AI396" s="658">
        <v>0</v>
      </c>
      <c r="AJ396" s="658">
        <v>0</v>
      </c>
      <c r="AK396" s="661">
        <v>-306</v>
      </c>
      <c r="AL396" s="661">
        <v>0</v>
      </c>
      <c r="AM396" s="662">
        <v>-306</v>
      </c>
      <c r="AN396" s="663">
        <v>306</v>
      </c>
      <c r="AO396" s="658">
        <v>0</v>
      </c>
      <c r="AP396" s="658">
        <v>0</v>
      </c>
      <c r="AQ396" s="658">
        <v>0</v>
      </c>
      <c r="AR396" s="658">
        <v>0</v>
      </c>
      <c r="AS396" s="658">
        <v>0</v>
      </c>
      <c r="AT396" s="659">
        <v>306</v>
      </c>
      <c r="AU396" s="658">
        <v>306</v>
      </c>
      <c r="AV396" s="658">
        <v>0</v>
      </c>
      <c r="AW396" s="658">
        <v>0</v>
      </c>
      <c r="AX396" s="658">
        <v>0</v>
      </c>
      <c r="AY396" s="660">
        <v>0</v>
      </c>
      <c r="AZ396" s="644" t="s">
        <v>803</v>
      </c>
      <c r="BA396" s="664">
        <v>0</v>
      </c>
      <c r="BB396" s="665">
        <v>0</v>
      </c>
      <c r="BC396" s="665">
        <v>0</v>
      </c>
      <c r="BD396" s="665">
        <v>0</v>
      </c>
      <c r="BE396" s="665">
        <v>0</v>
      </c>
      <c r="BF396" s="665">
        <v>0</v>
      </c>
      <c r="BG396" s="665">
        <v>0</v>
      </c>
      <c r="BH396" s="665">
        <v>0</v>
      </c>
      <c r="BI396" s="665">
        <v>0</v>
      </c>
      <c r="BJ396" s="665">
        <v>0</v>
      </c>
      <c r="BK396" s="665">
        <v>0</v>
      </c>
      <c r="BL396" s="665">
        <v>0</v>
      </c>
      <c r="BM396" s="665">
        <v>0</v>
      </c>
      <c r="BN396" s="665">
        <v>0</v>
      </c>
      <c r="BO396" s="665">
        <v>0</v>
      </c>
      <c r="BP396" s="665">
        <v>0</v>
      </c>
      <c r="BQ396" s="665">
        <v>0</v>
      </c>
      <c r="BR396" s="665">
        <v>0</v>
      </c>
      <c r="BS396" s="666">
        <v>0</v>
      </c>
      <c r="BT396" s="667">
        <v>0</v>
      </c>
      <c r="BU396" s="649">
        <f t="shared" ref="BU396:BU459" si="8">+AY396-SUM(BA396:BT396)</f>
        <v>0</v>
      </c>
    </row>
    <row r="397" spans="2:73" x14ac:dyDescent="0.2">
      <c r="B397" s="629">
        <v>387</v>
      </c>
      <c r="C397" s="630" t="s">
        <v>2109</v>
      </c>
      <c r="D397" s="630" t="s">
        <v>803</v>
      </c>
      <c r="E397" s="630" t="s">
        <v>1632</v>
      </c>
      <c r="F397" s="651" t="s">
        <v>2113</v>
      </c>
      <c r="G397" s="652">
        <v>44925</v>
      </c>
      <c r="H397" s="652" t="s">
        <v>535</v>
      </c>
      <c r="I397" s="652" t="s">
        <v>535</v>
      </c>
      <c r="J397" s="653">
        <v>34.5</v>
      </c>
      <c r="K397" s="654" t="s">
        <v>535</v>
      </c>
      <c r="L397" s="655" t="s">
        <v>535</v>
      </c>
      <c r="M397" s="656">
        <v>0</v>
      </c>
      <c r="N397" s="657">
        <v>17705</v>
      </c>
      <c r="O397" s="658">
        <v>0</v>
      </c>
      <c r="P397" s="658">
        <v>0</v>
      </c>
      <c r="Q397" s="658">
        <v>0</v>
      </c>
      <c r="R397" s="658">
        <v>0</v>
      </c>
      <c r="S397" s="658">
        <v>0</v>
      </c>
      <c r="T397" s="659">
        <v>17705</v>
      </c>
      <c r="U397" s="658">
        <v>0</v>
      </c>
      <c r="V397" s="658">
        <v>0</v>
      </c>
      <c r="W397" s="658">
        <v>17705</v>
      </c>
      <c r="X397" s="658">
        <v>1026.3768115942003</v>
      </c>
      <c r="Y397" s="660">
        <v>16678.6231884058</v>
      </c>
      <c r="Z397" s="657">
        <v>0</v>
      </c>
      <c r="AA397" s="658">
        <v>0</v>
      </c>
      <c r="AB397" s="658">
        <v>0</v>
      </c>
      <c r="AC397" s="658">
        <v>0</v>
      </c>
      <c r="AD397" s="658">
        <v>0</v>
      </c>
      <c r="AE397" s="658">
        <v>0</v>
      </c>
      <c r="AF397" s="658">
        <v>0</v>
      </c>
      <c r="AG397" s="658">
        <v>17705</v>
      </c>
      <c r="AH397" s="658">
        <v>0</v>
      </c>
      <c r="AI397" s="658">
        <v>0</v>
      </c>
      <c r="AJ397" s="658">
        <v>513.1884057971015</v>
      </c>
      <c r="AK397" s="661">
        <v>-17705</v>
      </c>
      <c r="AL397" s="661">
        <v>-1026.3768115942003</v>
      </c>
      <c r="AM397" s="662">
        <v>-16678.6231884058</v>
      </c>
      <c r="AN397" s="663">
        <v>17705</v>
      </c>
      <c r="AO397" s="658">
        <v>0</v>
      </c>
      <c r="AP397" s="658">
        <v>0</v>
      </c>
      <c r="AQ397" s="658">
        <v>0</v>
      </c>
      <c r="AR397" s="658">
        <v>0</v>
      </c>
      <c r="AS397" s="658">
        <v>0</v>
      </c>
      <c r="AT397" s="659">
        <v>17705</v>
      </c>
      <c r="AU397" s="658">
        <v>17705</v>
      </c>
      <c r="AV397" s="658">
        <v>0</v>
      </c>
      <c r="AW397" s="658">
        <v>0</v>
      </c>
      <c r="AX397" s="658">
        <v>0</v>
      </c>
      <c r="AY397" s="660">
        <v>0</v>
      </c>
      <c r="AZ397" s="644" t="s">
        <v>803</v>
      </c>
      <c r="BA397" s="664">
        <v>0</v>
      </c>
      <c r="BB397" s="665">
        <v>0</v>
      </c>
      <c r="BC397" s="665">
        <v>0</v>
      </c>
      <c r="BD397" s="665">
        <v>0</v>
      </c>
      <c r="BE397" s="665">
        <v>0</v>
      </c>
      <c r="BF397" s="665">
        <v>0</v>
      </c>
      <c r="BG397" s="665">
        <v>0</v>
      </c>
      <c r="BH397" s="665">
        <v>0</v>
      </c>
      <c r="BI397" s="665">
        <v>0</v>
      </c>
      <c r="BJ397" s="665">
        <v>0</v>
      </c>
      <c r="BK397" s="665">
        <v>0</v>
      </c>
      <c r="BL397" s="665">
        <v>0</v>
      </c>
      <c r="BM397" s="665">
        <v>0</v>
      </c>
      <c r="BN397" s="665">
        <v>0</v>
      </c>
      <c r="BO397" s="665">
        <v>0</v>
      </c>
      <c r="BP397" s="665">
        <v>0</v>
      </c>
      <c r="BQ397" s="665">
        <v>0</v>
      </c>
      <c r="BR397" s="665">
        <v>0</v>
      </c>
      <c r="BS397" s="666">
        <v>0</v>
      </c>
      <c r="BT397" s="667">
        <v>0</v>
      </c>
      <c r="BU397" s="649">
        <f t="shared" si="8"/>
        <v>0</v>
      </c>
    </row>
    <row r="398" spans="2:73" x14ac:dyDescent="0.2">
      <c r="B398" s="650">
        <v>388</v>
      </c>
      <c r="C398" s="630" t="s">
        <v>1774</v>
      </c>
      <c r="D398" s="630" t="s">
        <v>792</v>
      </c>
      <c r="E398" s="630" t="s">
        <v>1632</v>
      </c>
      <c r="F398" s="651" t="s">
        <v>2114</v>
      </c>
      <c r="G398" s="652">
        <v>44925</v>
      </c>
      <c r="H398" s="652" t="s">
        <v>535</v>
      </c>
      <c r="I398" s="652" t="s">
        <v>535</v>
      </c>
      <c r="J398" s="653">
        <v>43.333333333333336</v>
      </c>
      <c r="K398" s="654" t="s">
        <v>535</v>
      </c>
      <c r="L398" s="655" t="s">
        <v>535</v>
      </c>
      <c r="M398" s="656">
        <v>0</v>
      </c>
      <c r="N398" s="657">
        <v>72000</v>
      </c>
      <c r="O398" s="658">
        <v>0</v>
      </c>
      <c r="P398" s="658">
        <v>0</v>
      </c>
      <c r="Q398" s="658">
        <v>0</v>
      </c>
      <c r="R398" s="658">
        <v>0</v>
      </c>
      <c r="S398" s="658">
        <v>0</v>
      </c>
      <c r="T398" s="659">
        <v>72000</v>
      </c>
      <c r="U398" s="658">
        <v>72000</v>
      </c>
      <c r="V398" s="658">
        <v>0</v>
      </c>
      <c r="W398" s="658">
        <v>0</v>
      </c>
      <c r="X398" s="658">
        <v>0</v>
      </c>
      <c r="Y398" s="660">
        <v>0</v>
      </c>
      <c r="Z398" s="657">
        <v>0</v>
      </c>
      <c r="AA398" s="658">
        <v>0</v>
      </c>
      <c r="AB398" s="658">
        <v>0</v>
      </c>
      <c r="AC398" s="658">
        <v>0</v>
      </c>
      <c r="AD398" s="658">
        <v>0</v>
      </c>
      <c r="AE398" s="658">
        <v>0</v>
      </c>
      <c r="AF398" s="658">
        <v>0</v>
      </c>
      <c r="AG398" s="658">
        <v>0</v>
      </c>
      <c r="AH398" s="658">
        <v>0</v>
      </c>
      <c r="AI398" s="658">
        <v>0</v>
      </c>
      <c r="AJ398" s="658">
        <v>1661.538461538461</v>
      </c>
      <c r="AK398" s="661">
        <v>0</v>
      </c>
      <c r="AL398" s="661">
        <v>0</v>
      </c>
      <c r="AM398" s="662">
        <v>0</v>
      </c>
      <c r="AN398" s="663">
        <v>72000</v>
      </c>
      <c r="AO398" s="658">
        <v>0</v>
      </c>
      <c r="AP398" s="658">
        <v>0</v>
      </c>
      <c r="AQ398" s="658">
        <v>0</v>
      </c>
      <c r="AR398" s="658">
        <v>0</v>
      </c>
      <c r="AS398" s="658">
        <v>0</v>
      </c>
      <c r="AT398" s="659">
        <v>72000</v>
      </c>
      <c r="AU398" s="658">
        <v>72000</v>
      </c>
      <c r="AV398" s="658">
        <v>0</v>
      </c>
      <c r="AW398" s="658">
        <v>0</v>
      </c>
      <c r="AX398" s="658">
        <v>0</v>
      </c>
      <c r="AY398" s="660">
        <v>0</v>
      </c>
      <c r="AZ398" s="644" t="s">
        <v>792</v>
      </c>
      <c r="BA398" s="664">
        <v>0</v>
      </c>
      <c r="BB398" s="665">
        <v>0</v>
      </c>
      <c r="BC398" s="665">
        <v>0</v>
      </c>
      <c r="BD398" s="665">
        <v>0</v>
      </c>
      <c r="BE398" s="665">
        <v>0</v>
      </c>
      <c r="BF398" s="665">
        <v>0</v>
      </c>
      <c r="BG398" s="665">
        <v>0</v>
      </c>
      <c r="BH398" s="665">
        <v>0</v>
      </c>
      <c r="BI398" s="665">
        <v>0</v>
      </c>
      <c r="BJ398" s="665">
        <v>0</v>
      </c>
      <c r="BK398" s="665">
        <v>0</v>
      </c>
      <c r="BL398" s="665">
        <v>0</v>
      </c>
      <c r="BM398" s="665">
        <v>0</v>
      </c>
      <c r="BN398" s="665">
        <v>0</v>
      </c>
      <c r="BO398" s="665">
        <v>0</v>
      </c>
      <c r="BP398" s="665">
        <v>0</v>
      </c>
      <c r="BQ398" s="665">
        <v>0</v>
      </c>
      <c r="BR398" s="665">
        <v>0</v>
      </c>
      <c r="BS398" s="666">
        <v>0</v>
      </c>
      <c r="BT398" s="667">
        <v>0</v>
      </c>
      <c r="BU398" s="649">
        <f t="shared" si="8"/>
        <v>0</v>
      </c>
    </row>
    <row r="399" spans="2:73" x14ac:dyDescent="0.2">
      <c r="B399" s="629">
        <v>389</v>
      </c>
      <c r="C399" s="630" t="s">
        <v>1993</v>
      </c>
      <c r="D399" s="630" t="s">
        <v>792</v>
      </c>
      <c r="E399" s="630" t="s">
        <v>1632</v>
      </c>
      <c r="F399" s="651" t="s">
        <v>2115</v>
      </c>
      <c r="G399" s="652">
        <v>44925</v>
      </c>
      <c r="H399" s="652" t="s">
        <v>535</v>
      </c>
      <c r="I399" s="652" t="s">
        <v>535</v>
      </c>
      <c r="J399" s="653">
        <v>48</v>
      </c>
      <c r="K399" s="654" t="s">
        <v>535</v>
      </c>
      <c r="L399" s="655" t="s">
        <v>535</v>
      </c>
      <c r="M399" s="656">
        <v>0</v>
      </c>
      <c r="N399" s="657">
        <v>109985</v>
      </c>
      <c r="O399" s="658">
        <v>0</v>
      </c>
      <c r="P399" s="658">
        <v>0</v>
      </c>
      <c r="Q399" s="658">
        <v>0</v>
      </c>
      <c r="R399" s="658">
        <v>0</v>
      </c>
      <c r="S399" s="658">
        <v>0</v>
      </c>
      <c r="T399" s="659">
        <v>109985</v>
      </c>
      <c r="U399" s="658">
        <v>109985</v>
      </c>
      <c r="V399" s="658">
        <v>0</v>
      </c>
      <c r="W399" s="658">
        <v>0</v>
      </c>
      <c r="X399" s="658">
        <v>0</v>
      </c>
      <c r="Y399" s="660">
        <v>0</v>
      </c>
      <c r="Z399" s="657">
        <v>0</v>
      </c>
      <c r="AA399" s="658">
        <v>0</v>
      </c>
      <c r="AB399" s="658">
        <v>0</v>
      </c>
      <c r="AC399" s="658">
        <v>0</v>
      </c>
      <c r="AD399" s="658">
        <v>0</v>
      </c>
      <c r="AE399" s="658">
        <v>0</v>
      </c>
      <c r="AF399" s="658">
        <v>0</v>
      </c>
      <c r="AG399" s="658">
        <v>0</v>
      </c>
      <c r="AH399" s="658">
        <v>0</v>
      </c>
      <c r="AI399" s="658">
        <v>0</v>
      </c>
      <c r="AJ399" s="658">
        <v>2291.3541666666665</v>
      </c>
      <c r="AK399" s="661">
        <v>0</v>
      </c>
      <c r="AL399" s="661">
        <v>0</v>
      </c>
      <c r="AM399" s="662">
        <v>0</v>
      </c>
      <c r="AN399" s="663">
        <v>109985</v>
      </c>
      <c r="AO399" s="658">
        <v>0</v>
      </c>
      <c r="AP399" s="658">
        <v>0</v>
      </c>
      <c r="AQ399" s="658">
        <v>0</v>
      </c>
      <c r="AR399" s="658">
        <v>0</v>
      </c>
      <c r="AS399" s="658">
        <v>0</v>
      </c>
      <c r="AT399" s="659">
        <v>109985</v>
      </c>
      <c r="AU399" s="658">
        <v>109985</v>
      </c>
      <c r="AV399" s="658">
        <v>0</v>
      </c>
      <c r="AW399" s="658">
        <v>0</v>
      </c>
      <c r="AX399" s="658">
        <v>0</v>
      </c>
      <c r="AY399" s="660">
        <v>0</v>
      </c>
      <c r="AZ399" s="644" t="s">
        <v>792</v>
      </c>
      <c r="BA399" s="664">
        <v>0</v>
      </c>
      <c r="BB399" s="665">
        <v>0</v>
      </c>
      <c r="BC399" s="665">
        <v>0</v>
      </c>
      <c r="BD399" s="665">
        <v>0</v>
      </c>
      <c r="BE399" s="665">
        <v>0</v>
      </c>
      <c r="BF399" s="665">
        <v>0</v>
      </c>
      <c r="BG399" s="665">
        <v>0</v>
      </c>
      <c r="BH399" s="665">
        <v>0</v>
      </c>
      <c r="BI399" s="665">
        <v>0</v>
      </c>
      <c r="BJ399" s="665">
        <v>0</v>
      </c>
      <c r="BK399" s="665">
        <v>0</v>
      </c>
      <c r="BL399" s="665">
        <v>0</v>
      </c>
      <c r="BM399" s="665">
        <v>0</v>
      </c>
      <c r="BN399" s="665">
        <v>0</v>
      </c>
      <c r="BO399" s="665">
        <v>0</v>
      </c>
      <c r="BP399" s="665">
        <v>0</v>
      </c>
      <c r="BQ399" s="665">
        <v>0</v>
      </c>
      <c r="BR399" s="665">
        <v>0</v>
      </c>
      <c r="BS399" s="666">
        <v>0</v>
      </c>
      <c r="BT399" s="667">
        <v>0</v>
      </c>
      <c r="BU399" s="649">
        <f t="shared" si="8"/>
        <v>0</v>
      </c>
    </row>
    <row r="400" spans="2:73" x14ac:dyDescent="0.2">
      <c r="B400" s="650">
        <v>390</v>
      </c>
      <c r="C400" s="630" t="s">
        <v>2116</v>
      </c>
      <c r="D400" s="630" t="s">
        <v>803</v>
      </c>
      <c r="E400" s="630" t="s">
        <v>1554</v>
      </c>
      <c r="F400" s="651">
        <v>230421</v>
      </c>
      <c r="G400" s="652">
        <v>44957</v>
      </c>
      <c r="H400" s="652" t="s">
        <v>535</v>
      </c>
      <c r="I400" s="652" t="s">
        <v>535</v>
      </c>
      <c r="J400" s="653">
        <v>50</v>
      </c>
      <c r="K400" s="654" t="s">
        <v>535</v>
      </c>
      <c r="L400" s="655" t="s">
        <v>535</v>
      </c>
      <c r="M400" s="656" t="s">
        <v>2102</v>
      </c>
      <c r="N400" s="657">
        <v>15031.69</v>
      </c>
      <c r="O400" s="658">
        <v>0</v>
      </c>
      <c r="P400" s="658">
        <v>0</v>
      </c>
      <c r="Q400" s="658">
        <v>0</v>
      </c>
      <c r="R400" s="658">
        <v>0</v>
      </c>
      <c r="S400" s="658">
        <v>0</v>
      </c>
      <c r="T400" s="659">
        <v>15031.69</v>
      </c>
      <c r="U400" s="658">
        <v>2031.6900000000005</v>
      </c>
      <c r="V400" s="658">
        <v>0</v>
      </c>
      <c r="W400" s="658">
        <v>13000</v>
      </c>
      <c r="X400" s="658">
        <v>498.33333333333292</v>
      </c>
      <c r="Y400" s="660">
        <v>12501.666666666668</v>
      </c>
      <c r="Z400" s="657">
        <v>0</v>
      </c>
      <c r="AA400" s="658">
        <v>0</v>
      </c>
      <c r="AB400" s="658">
        <v>0</v>
      </c>
      <c r="AC400" s="658">
        <v>0</v>
      </c>
      <c r="AD400" s="658">
        <v>0</v>
      </c>
      <c r="AE400" s="658">
        <v>0</v>
      </c>
      <c r="AF400" s="658">
        <v>0</v>
      </c>
      <c r="AG400" s="658">
        <v>0</v>
      </c>
      <c r="AH400" s="658">
        <v>0</v>
      </c>
      <c r="AI400" s="658">
        <v>260</v>
      </c>
      <c r="AJ400" s="658">
        <v>40.633800000000008</v>
      </c>
      <c r="AK400" s="661">
        <v>0</v>
      </c>
      <c r="AL400" s="661">
        <v>259.99999999999966</v>
      </c>
      <c r="AM400" s="662">
        <v>-260</v>
      </c>
      <c r="AN400" s="663">
        <v>15031.69</v>
      </c>
      <c r="AO400" s="658">
        <v>0</v>
      </c>
      <c r="AP400" s="658">
        <v>0</v>
      </c>
      <c r="AQ400" s="658">
        <v>0</v>
      </c>
      <c r="AR400" s="658">
        <v>0</v>
      </c>
      <c r="AS400" s="658">
        <v>0</v>
      </c>
      <c r="AT400" s="659">
        <v>15031.69</v>
      </c>
      <c r="AU400" s="658">
        <v>2031.6900000000005</v>
      </c>
      <c r="AV400" s="658">
        <v>0</v>
      </c>
      <c r="AW400" s="658">
        <v>13000</v>
      </c>
      <c r="AX400" s="658">
        <v>758.33333333333258</v>
      </c>
      <c r="AY400" s="660">
        <v>12241.666666666668</v>
      </c>
      <c r="AZ400" s="644" t="s">
        <v>803</v>
      </c>
      <c r="BA400" s="664">
        <v>0</v>
      </c>
      <c r="BB400" s="665">
        <v>0</v>
      </c>
      <c r="BC400" s="665">
        <v>0</v>
      </c>
      <c r="BD400" s="665">
        <v>0</v>
      </c>
      <c r="BE400" s="665">
        <v>0</v>
      </c>
      <c r="BF400" s="665">
        <v>0</v>
      </c>
      <c r="BG400" s="665">
        <v>0</v>
      </c>
      <c r="BH400" s="665">
        <v>0</v>
      </c>
      <c r="BI400" s="665">
        <v>0</v>
      </c>
      <c r="BJ400" s="665">
        <v>0</v>
      </c>
      <c r="BK400" s="665">
        <v>0</v>
      </c>
      <c r="BL400" s="665">
        <v>0</v>
      </c>
      <c r="BM400" s="665">
        <v>0</v>
      </c>
      <c r="BN400" s="665">
        <v>0</v>
      </c>
      <c r="BO400" s="665">
        <v>0</v>
      </c>
      <c r="BP400" s="665">
        <v>12241.666666666668</v>
      </c>
      <c r="BQ400" s="665">
        <v>0</v>
      </c>
      <c r="BR400" s="665">
        <v>0</v>
      </c>
      <c r="BS400" s="666">
        <v>0</v>
      </c>
      <c r="BT400" s="667">
        <v>0</v>
      </c>
      <c r="BU400" s="649">
        <f t="shared" si="8"/>
        <v>0</v>
      </c>
    </row>
    <row r="401" spans="2:73" x14ac:dyDescent="0.2">
      <c r="B401" s="629">
        <v>391</v>
      </c>
      <c r="C401" s="630" t="s">
        <v>2117</v>
      </c>
      <c r="D401" s="630" t="s">
        <v>788</v>
      </c>
      <c r="E401" s="630" t="s">
        <v>1803</v>
      </c>
      <c r="F401" s="651">
        <v>230423</v>
      </c>
      <c r="G401" s="652">
        <v>44960</v>
      </c>
      <c r="H401" s="652" t="s">
        <v>535</v>
      </c>
      <c r="I401" s="652" t="s">
        <v>535</v>
      </c>
      <c r="J401" s="653">
        <v>10</v>
      </c>
      <c r="K401" s="654" t="s">
        <v>535</v>
      </c>
      <c r="L401" s="655" t="s">
        <v>535</v>
      </c>
      <c r="M401" s="656">
        <v>0</v>
      </c>
      <c r="N401" s="657">
        <v>2933</v>
      </c>
      <c r="O401" s="658">
        <v>0</v>
      </c>
      <c r="P401" s="658">
        <v>0</v>
      </c>
      <c r="Q401" s="658">
        <v>0</v>
      </c>
      <c r="R401" s="658">
        <v>0</v>
      </c>
      <c r="S401" s="658">
        <v>0</v>
      </c>
      <c r="T401" s="659">
        <v>2933</v>
      </c>
      <c r="U401" s="658">
        <v>2933</v>
      </c>
      <c r="V401" s="658">
        <v>0</v>
      </c>
      <c r="W401" s="658">
        <v>0</v>
      </c>
      <c r="X401" s="658">
        <v>0</v>
      </c>
      <c r="Y401" s="660">
        <v>0</v>
      </c>
      <c r="Z401" s="657">
        <v>0</v>
      </c>
      <c r="AA401" s="658">
        <v>0</v>
      </c>
      <c r="AB401" s="658">
        <v>0</v>
      </c>
      <c r="AC401" s="658">
        <v>0</v>
      </c>
      <c r="AD401" s="658">
        <v>0</v>
      </c>
      <c r="AE401" s="658">
        <v>0</v>
      </c>
      <c r="AF401" s="658">
        <v>0</v>
      </c>
      <c r="AG401" s="658">
        <v>0</v>
      </c>
      <c r="AH401" s="658">
        <v>0</v>
      </c>
      <c r="AI401" s="658">
        <v>0</v>
      </c>
      <c r="AJ401" s="658">
        <v>293.3</v>
      </c>
      <c r="AK401" s="661">
        <v>0</v>
      </c>
      <c r="AL401" s="661">
        <v>0</v>
      </c>
      <c r="AM401" s="662">
        <v>0</v>
      </c>
      <c r="AN401" s="663">
        <v>2933</v>
      </c>
      <c r="AO401" s="658">
        <v>0</v>
      </c>
      <c r="AP401" s="658">
        <v>0</v>
      </c>
      <c r="AQ401" s="658">
        <v>0</v>
      </c>
      <c r="AR401" s="658">
        <v>0</v>
      </c>
      <c r="AS401" s="658">
        <v>0</v>
      </c>
      <c r="AT401" s="659">
        <v>2933</v>
      </c>
      <c r="AU401" s="658">
        <v>2933</v>
      </c>
      <c r="AV401" s="658">
        <v>0</v>
      </c>
      <c r="AW401" s="658">
        <v>0</v>
      </c>
      <c r="AX401" s="658">
        <v>0</v>
      </c>
      <c r="AY401" s="660">
        <v>0</v>
      </c>
      <c r="AZ401" s="644" t="s">
        <v>788</v>
      </c>
      <c r="BA401" s="664">
        <v>0</v>
      </c>
      <c r="BB401" s="665">
        <v>0</v>
      </c>
      <c r="BC401" s="665">
        <v>0</v>
      </c>
      <c r="BD401" s="665">
        <v>0</v>
      </c>
      <c r="BE401" s="665">
        <v>0</v>
      </c>
      <c r="BF401" s="665">
        <v>0</v>
      </c>
      <c r="BG401" s="665">
        <v>0</v>
      </c>
      <c r="BH401" s="665">
        <v>0</v>
      </c>
      <c r="BI401" s="665">
        <v>0</v>
      </c>
      <c r="BJ401" s="665">
        <v>0</v>
      </c>
      <c r="BK401" s="665">
        <v>0</v>
      </c>
      <c r="BL401" s="665">
        <v>0</v>
      </c>
      <c r="BM401" s="665">
        <v>0</v>
      </c>
      <c r="BN401" s="665">
        <v>0</v>
      </c>
      <c r="BO401" s="665">
        <v>0</v>
      </c>
      <c r="BP401" s="665">
        <v>0</v>
      </c>
      <c r="BQ401" s="665">
        <v>0</v>
      </c>
      <c r="BR401" s="665">
        <v>0</v>
      </c>
      <c r="BS401" s="666">
        <v>0</v>
      </c>
      <c r="BT401" s="667">
        <v>0</v>
      </c>
      <c r="BU401" s="649">
        <f t="shared" si="8"/>
        <v>0</v>
      </c>
    </row>
    <row r="402" spans="2:73" x14ac:dyDescent="0.2">
      <c r="B402" s="650">
        <v>392</v>
      </c>
      <c r="C402" s="630" t="s">
        <v>2118</v>
      </c>
      <c r="D402" s="630" t="s">
        <v>1625</v>
      </c>
      <c r="E402" s="630" t="s">
        <v>1882</v>
      </c>
      <c r="F402" s="651">
        <v>230425</v>
      </c>
      <c r="G402" s="652">
        <v>45062</v>
      </c>
      <c r="H402" s="652" t="s">
        <v>535</v>
      </c>
      <c r="I402" s="652" t="s">
        <v>535</v>
      </c>
      <c r="J402" s="653">
        <v>10</v>
      </c>
      <c r="K402" s="654" t="b">
        <v>1</v>
      </c>
      <c r="L402" s="655" t="s">
        <v>535</v>
      </c>
      <c r="M402" s="656" t="s">
        <v>2102</v>
      </c>
      <c r="N402" s="657">
        <v>472.73</v>
      </c>
      <c r="O402" s="658">
        <v>0</v>
      </c>
      <c r="P402" s="658">
        <v>0</v>
      </c>
      <c r="Q402" s="658">
        <v>0</v>
      </c>
      <c r="R402" s="658">
        <v>0</v>
      </c>
      <c r="S402" s="658">
        <v>0</v>
      </c>
      <c r="T402" s="659">
        <v>472.73</v>
      </c>
      <c r="U402" s="658">
        <v>0</v>
      </c>
      <c r="V402" s="658">
        <v>0</v>
      </c>
      <c r="W402" s="658">
        <v>472.73</v>
      </c>
      <c r="X402" s="658">
        <v>74.848916666666696</v>
      </c>
      <c r="Y402" s="660">
        <v>397.88108333333332</v>
      </c>
      <c r="Z402" s="657">
        <v>0</v>
      </c>
      <c r="AA402" s="658">
        <v>0</v>
      </c>
      <c r="AB402" s="658">
        <v>0</v>
      </c>
      <c r="AC402" s="658">
        <v>0</v>
      </c>
      <c r="AD402" s="658">
        <v>0</v>
      </c>
      <c r="AE402" s="658">
        <v>0</v>
      </c>
      <c r="AF402" s="658">
        <v>0</v>
      </c>
      <c r="AG402" s="658">
        <v>0</v>
      </c>
      <c r="AH402" s="658">
        <v>0</v>
      </c>
      <c r="AI402" s="658">
        <v>47.272999999999996</v>
      </c>
      <c r="AJ402" s="658">
        <v>0</v>
      </c>
      <c r="AK402" s="661">
        <v>0</v>
      </c>
      <c r="AL402" s="661">
        <v>47.273000000000025</v>
      </c>
      <c r="AM402" s="662">
        <v>-47.273000000000025</v>
      </c>
      <c r="AN402" s="663">
        <v>472.73</v>
      </c>
      <c r="AO402" s="658">
        <v>0</v>
      </c>
      <c r="AP402" s="658">
        <v>0</v>
      </c>
      <c r="AQ402" s="658">
        <v>0</v>
      </c>
      <c r="AR402" s="658">
        <v>0</v>
      </c>
      <c r="AS402" s="658">
        <v>0</v>
      </c>
      <c r="AT402" s="659">
        <v>472.73</v>
      </c>
      <c r="AU402" s="658">
        <v>0</v>
      </c>
      <c r="AV402" s="658">
        <v>0</v>
      </c>
      <c r="AW402" s="658">
        <v>472.73</v>
      </c>
      <c r="AX402" s="658">
        <v>122.12191666666672</v>
      </c>
      <c r="AY402" s="660">
        <v>350.6080833333333</v>
      </c>
      <c r="AZ402" s="644" t="s">
        <v>1625</v>
      </c>
      <c r="BA402" s="664">
        <v>54.615563762806374</v>
      </c>
      <c r="BB402" s="665">
        <v>0</v>
      </c>
      <c r="BC402" s="665">
        <v>0</v>
      </c>
      <c r="BD402" s="665">
        <v>0</v>
      </c>
      <c r="BE402" s="665">
        <v>37.228490305037724</v>
      </c>
      <c r="BF402" s="665">
        <v>0</v>
      </c>
      <c r="BG402" s="665">
        <v>0</v>
      </c>
      <c r="BH402" s="665">
        <v>5.0433048516981973</v>
      </c>
      <c r="BI402" s="665">
        <v>0</v>
      </c>
      <c r="BJ402" s="665">
        <v>0</v>
      </c>
      <c r="BK402" s="665">
        <v>0</v>
      </c>
      <c r="BL402" s="665">
        <v>0</v>
      </c>
      <c r="BM402" s="665">
        <v>0.95625984641620698</v>
      </c>
      <c r="BN402" s="665">
        <v>0</v>
      </c>
      <c r="BO402" s="665">
        <v>0</v>
      </c>
      <c r="BP402" s="665">
        <v>137.43588972150931</v>
      </c>
      <c r="BQ402" s="665">
        <v>0</v>
      </c>
      <c r="BR402" s="665">
        <v>0</v>
      </c>
      <c r="BS402" s="666">
        <v>115.3285748458655</v>
      </c>
      <c r="BT402" s="667">
        <v>0</v>
      </c>
      <c r="BU402" s="649">
        <f t="shared" si="8"/>
        <v>0</v>
      </c>
    </row>
    <row r="403" spans="2:73" x14ac:dyDescent="0.2">
      <c r="B403" s="629">
        <v>393</v>
      </c>
      <c r="C403" s="630" t="s">
        <v>2119</v>
      </c>
      <c r="D403" s="630" t="s">
        <v>803</v>
      </c>
      <c r="E403" s="630" t="s">
        <v>1865</v>
      </c>
      <c r="F403" s="651">
        <v>230426</v>
      </c>
      <c r="G403" s="652">
        <v>45057</v>
      </c>
      <c r="H403" s="652" t="s">
        <v>535</v>
      </c>
      <c r="I403" s="652" t="s">
        <v>535</v>
      </c>
      <c r="J403" s="653">
        <v>10</v>
      </c>
      <c r="K403" s="654" t="s">
        <v>535</v>
      </c>
      <c r="L403" s="655" t="s">
        <v>535</v>
      </c>
      <c r="M403" s="656" t="s">
        <v>2102</v>
      </c>
      <c r="N403" s="657">
        <v>1731.51</v>
      </c>
      <c r="O403" s="658">
        <v>0</v>
      </c>
      <c r="P403" s="658">
        <v>0</v>
      </c>
      <c r="Q403" s="658">
        <v>0</v>
      </c>
      <c r="R403" s="658">
        <v>0</v>
      </c>
      <c r="S403" s="658">
        <v>0</v>
      </c>
      <c r="T403" s="659">
        <v>1731.51</v>
      </c>
      <c r="U403" s="658">
        <v>0</v>
      </c>
      <c r="V403" s="658">
        <v>0</v>
      </c>
      <c r="W403" s="658">
        <v>1731.51</v>
      </c>
      <c r="X403" s="658">
        <v>274.15575000000013</v>
      </c>
      <c r="Y403" s="660">
        <v>1457.3542499999999</v>
      </c>
      <c r="Z403" s="657">
        <v>0</v>
      </c>
      <c r="AA403" s="658">
        <v>0</v>
      </c>
      <c r="AB403" s="658">
        <v>0</v>
      </c>
      <c r="AC403" s="658">
        <v>0</v>
      </c>
      <c r="AD403" s="658">
        <v>0</v>
      </c>
      <c r="AE403" s="658">
        <v>0</v>
      </c>
      <c r="AF403" s="658">
        <v>0</v>
      </c>
      <c r="AG403" s="658">
        <v>0</v>
      </c>
      <c r="AH403" s="658">
        <v>0</v>
      </c>
      <c r="AI403" s="658">
        <v>173.15099999999998</v>
      </c>
      <c r="AJ403" s="658">
        <v>0</v>
      </c>
      <c r="AK403" s="661">
        <v>0</v>
      </c>
      <c r="AL403" s="661">
        <v>173.15100000000007</v>
      </c>
      <c r="AM403" s="662">
        <v>-173.15100000000007</v>
      </c>
      <c r="AN403" s="663">
        <v>1731.51</v>
      </c>
      <c r="AO403" s="658">
        <v>0</v>
      </c>
      <c r="AP403" s="658">
        <v>0</v>
      </c>
      <c r="AQ403" s="658">
        <v>0</v>
      </c>
      <c r="AR403" s="658">
        <v>0</v>
      </c>
      <c r="AS403" s="658">
        <v>0</v>
      </c>
      <c r="AT403" s="659">
        <v>1731.51</v>
      </c>
      <c r="AU403" s="658">
        <v>0</v>
      </c>
      <c r="AV403" s="658">
        <v>0</v>
      </c>
      <c r="AW403" s="658">
        <v>1731.51</v>
      </c>
      <c r="AX403" s="658">
        <v>447.30675000000019</v>
      </c>
      <c r="AY403" s="660">
        <v>1284.2032499999998</v>
      </c>
      <c r="AZ403" s="644" t="s">
        <v>803</v>
      </c>
      <c r="BA403" s="664">
        <v>0</v>
      </c>
      <c r="BB403" s="665">
        <v>0</v>
      </c>
      <c r="BC403" s="665">
        <v>0</v>
      </c>
      <c r="BD403" s="665">
        <v>0</v>
      </c>
      <c r="BE403" s="665">
        <v>0</v>
      </c>
      <c r="BF403" s="665">
        <v>0</v>
      </c>
      <c r="BG403" s="665">
        <v>0</v>
      </c>
      <c r="BH403" s="665">
        <v>0</v>
      </c>
      <c r="BI403" s="665">
        <v>0</v>
      </c>
      <c r="BJ403" s="665">
        <v>0</v>
      </c>
      <c r="BK403" s="665">
        <v>0</v>
      </c>
      <c r="BL403" s="665">
        <v>0</v>
      </c>
      <c r="BM403" s="665">
        <v>0</v>
      </c>
      <c r="BN403" s="665">
        <v>0</v>
      </c>
      <c r="BO403" s="665">
        <v>0</v>
      </c>
      <c r="BP403" s="665">
        <v>1284.2032499999998</v>
      </c>
      <c r="BQ403" s="665">
        <v>0</v>
      </c>
      <c r="BR403" s="665">
        <v>0</v>
      </c>
      <c r="BS403" s="666">
        <v>0</v>
      </c>
      <c r="BT403" s="667">
        <v>0</v>
      </c>
      <c r="BU403" s="649">
        <f t="shared" si="8"/>
        <v>0</v>
      </c>
    </row>
    <row r="404" spans="2:73" x14ac:dyDescent="0.2">
      <c r="B404" s="650">
        <v>394</v>
      </c>
      <c r="C404" s="630" t="s">
        <v>2120</v>
      </c>
      <c r="D404" s="630" t="s">
        <v>788</v>
      </c>
      <c r="E404" s="630" t="s">
        <v>1803</v>
      </c>
      <c r="F404" s="651">
        <v>230427</v>
      </c>
      <c r="G404" s="652">
        <v>45079</v>
      </c>
      <c r="H404" s="652" t="s">
        <v>535</v>
      </c>
      <c r="I404" s="652" t="s">
        <v>535</v>
      </c>
      <c r="J404" s="653">
        <v>10</v>
      </c>
      <c r="K404" s="654" t="s">
        <v>535</v>
      </c>
      <c r="L404" s="655" t="s">
        <v>535</v>
      </c>
      <c r="M404" s="656">
        <v>0</v>
      </c>
      <c r="N404" s="657">
        <v>1883.7</v>
      </c>
      <c r="O404" s="658">
        <v>0</v>
      </c>
      <c r="P404" s="658">
        <v>0</v>
      </c>
      <c r="Q404" s="658">
        <v>0</v>
      </c>
      <c r="R404" s="658">
        <v>0</v>
      </c>
      <c r="S404" s="658">
        <v>0</v>
      </c>
      <c r="T404" s="659">
        <v>1883.7</v>
      </c>
      <c r="U404" s="658">
        <v>1883.7</v>
      </c>
      <c r="V404" s="658">
        <v>0</v>
      </c>
      <c r="W404" s="658">
        <v>0</v>
      </c>
      <c r="X404" s="658">
        <v>0</v>
      </c>
      <c r="Y404" s="660">
        <v>0</v>
      </c>
      <c r="Z404" s="657">
        <v>0</v>
      </c>
      <c r="AA404" s="658">
        <v>0</v>
      </c>
      <c r="AB404" s="658">
        <v>0</v>
      </c>
      <c r="AC404" s="658">
        <v>0</v>
      </c>
      <c r="AD404" s="658">
        <v>0</v>
      </c>
      <c r="AE404" s="658">
        <v>0</v>
      </c>
      <c r="AF404" s="658">
        <v>0</v>
      </c>
      <c r="AG404" s="658">
        <v>0</v>
      </c>
      <c r="AH404" s="658">
        <v>0</v>
      </c>
      <c r="AI404" s="658">
        <v>0</v>
      </c>
      <c r="AJ404" s="658">
        <v>188.37</v>
      </c>
      <c r="AK404" s="661">
        <v>0</v>
      </c>
      <c r="AL404" s="661">
        <v>0</v>
      </c>
      <c r="AM404" s="662">
        <v>0</v>
      </c>
      <c r="AN404" s="663">
        <v>1883.7</v>
      </c>
      <c r="AO404" s="658">
        <v>0</v>
      </c>
      <c r="AP404" s="658">
        <v>0</v>
      </c>
      <c r="AQ404" s="658">
        <v>0</v>
      </c>
      <c r="AR404" s="658">
        <v>0</v>
      </c>
      <c r="AS404" s="658">
        <v>0</v>
      </c>
      <c r="AT404" s="659">
        <v>1883.7</v>
      </c>
      <c r="AU404" s="658">
        <v>1883.7</v>
      </c>
      <c r="AV404" s="658">
        <v>0</v>
      </c>
      <c r="AW404" s="658">
        <v>0</v>
      </c>
      <c r="AX404" s="658">
        <v>0</v>
      </c>
      <c r="AY404" s="660">
        <v>0</v>
      </c>
      <c r="AZ404" s="644" t="s">
        <v>788</v>
      </c>
      <c r="BA404" s="664">
        <v>0</v>
      </c>
      <c r="BB404" s="665">
        <v>0</v>
      </c>
      <c r="BC404" s="665">
        <v>0</v>
      </c>
      <c r="BD404" s="665">
        <v>0</v>
      </c>
      <c r="BE404" s="665">
        <v>0</v>
      </c>
      <c r="BF404" s="665">
        <v>0</v>
      </c>
      <c r="BG404" s="665">
        <v>0</v>
      </c>
      <c r="BH404" s="665">
        <v>0</v>
      </c>
      <c r="BI404" s="665">
        <v>0</v>
      </c>
      <c r="BJ404" s="665">
        <v>0</v>
      </c>
      <c r="BK404" s="665">
        <v>0</v>
      </c>
      <c r="BL404" s="665">
        <v>0</v>
      </c>
      <c r="BM404" s="665">
        <v>0</v>
      </c>
      <c r="BN404" s="665">
        <v>0</v>
      </c>
      <c r="BO404" s="665">
        <v>0</v>
      </c>
      <c r="BP404" s="665">
        <v>0</v>
      </c>
      <c r="BQ404" s="665">
        <v>0</v>
      </c>
      <c r="BR404" s="665">
        <v>0</v>
      </c>
      <c r="BS404" s="666">
        <v>0</v>
      </c>
      <c r="BT404" s="667">
        <v>0</v>
      </c>
      <c r="BU404" s="649">
        <f t="shared" si="8"/>
        <v>0</v>
      </c>
    </row>
    <row r="405" spans="2:73" x14ac:dyDescent="0.2">
      <c r="B405" s="629">
        <v>395</v>
      </c>
      <c r="C405" s="630" t="s">
        <v>1948</v>
      </c>
      <c r="D405" s="630" t="s">
        <v>803</v>
      </c>
      <c r="E405" s="630" t="s">
        <v>1865</v>
      </c>
      <c r="F405" s="651">
        <v>230429</v>
      </c>
      <c r="G405" s="652">
        <v>45083</v>
      </c>
      <c r="H405" s="652" t="s">
        <v>535</v>
      </c>
      <c r="I405" s="652" t="s">
        <v>535</v>
      </c>
      <c r="J405" s="653">
        <v>10</v>
      </c>
      <c r="K405" s="654" t="s">
        <v>535</v>
      </c>
      <c r="L405" s="655" t="s">
        <v>535</v>
      </c>
      <c r="M405" s="656" t="s">
        <v>2102</v>
      </c>
      <c r="N405" s="657">
        <v>1169.32</v>
      </c>
      <c r="O405" s="658">
        <v>0</v>
      </c>
      <c r="P405" s="658">
        <v>0</v>
      </c>
      <c r="Q405" s="658">
        <v>0</v>
      </c>
      <c r="R405" s="658">
        <v>0</v>
      </c>
      <c r="S405" s="658">
        <v>0</v>
      </c>
      <c r="T405" s="659">
        <v>1169.32</v>
      </c>
      <c r="U405" s="658">
        <v>0</v>
      </c>
      <c r="V405" s="658">
        <v>0</v>
      </c>
      <c r="W405" s="658">
        <v>1169.32</v>
      </c>
      <c r="X405" s="658">
        <v>175.39799999999991</v>
      </c>
      <c r="Y405" s="660">
        <v>993.92200000000003</v>
      </c>
      <c r="Z405" s="657">
        <v>0</v>
      </c>
      <c r="AA405" s="658">
        <v>0</v>
      </c>
      <c r="AB405" s="658">
        <v>0</v>
      </c>
      <c r="AC405" s="658">
        <v>0</v>
      </c>
      <c r="AD405" s="658">
        <v>0</v>
      </c>
      <c r="AE405" s="658">
        <v>0</v>
      </c>
      <c r="AF405" s="658">
        <v>0</v>
      </c>
      <c r="AG405" s="658">
        <v>0</v>
      </c>
      <c r="AH405" s="658">
        <v>0</v>
      </c>
      <c r="AI405" s="658">
        <v>116.932</v>
      </c>
      <c r="AJ405" s="658">
        <v>0</v>
      </c>
      <c r="AK405" s="661">
        <v>0</v>
      </c>
      <c r="AL405" s="661">
        <v>116.93200000000002</v>
      </c>
      <c r="AM405" s="662">
        <v>-116.93200000000002</v>
      </c>
      <c r="AN405" s="663">
        <v>1169.32</v>
      </c>
      <c r="AO405" s="658">
        <v>0</v>
      </c>
      <c r="AP405" s="658">
        <v>0</v>
      </c>
      <c r="AQ405" s="658">
        <v>0</v>
      </c>
      <c r="AR405" s="658">
        <v>0</v>
      </c>
      <c r="AS405" s="658">
        <v>0</v>
      </c>
      <c r="AT405" s="659">
        <v>1169.32</v>
      </c>
      <c r="AU405" s="658">
        <v>0</v>
      </c>
      <c r="AV405" s="658">
        <v>0</v>
      </c>
      <c r="AW405" s="658">
        <v>1169.32</v>
      </c>
      <c r="AX405" s="658">
        <v>292.32999999999993</v>
      </c>
      <c r="AY405" s="660">
        <v>876.99</v>
      </c>
      <c r="AZ405" s="644" t="s">
        <v>803</v>
      </c>
      <c r="BA405" s="664">
        <v>0</v>
      </c>
      <c r="BB405" s="665">
        <v>0</v>
      </c>
      <c r="BC405" s="665">
        <v>0</v>
      </c>
      <c r="BD405" s="665">
        <v>0</v>
      </c>
      <c r="BE405" s="665">
        <v>0</v>
      </c>
      <c r="BF405" s="665">
        <v>0</v>
      </c>
      <c r="BG405" s="665">
        <v>0</v>
      </c>
      <c r="BH405" s="665">
        <v>0</v>
      </c>
      <c r="BI405" s="665">
        <v>0</v>
      </c>
      <c r="BJ405" s="665">
        <v>0</v>
      </c>
      <c r="BK405" s="665">
        <v>0</v>
      </c>
      <c r="BL405" s="665">
        <v>0</v>
      </c>
      <c r="BM405" s="665">
        <v>0</v>
      </c>
      <c r="BN405" s="665">
        <v>0</v>
      </c>
      <c r="BO405" s="665">
        <v>0</v>
      </c>
      <c r="BP405" s="665">
        <v>876.99</v>
      </c>
      <c r="BQ405" s="665">
        <v>0</v>
      </c>
      <c r="BR405" s="665">
        <v>0</v>
      </c>
      <c r="BS405" s="666">
        <v>0</v>
      </c>
      <c r="BT405" s="667">
        <v>0</v>
      </c>
      <c r="BU405" s="649">
        <f t="shared" si="8"/>
        <v>0</v>
      </c>
    </row>
    <row r="406" spans="2:73" x14ac:dyDescent="0.2">
      <c r="B406" s="650">
        <v>396</v>
      </c>
      <c r="C406" s="630" t="s">
        <v>2097</v>
      </c>
      <c r="D406" s="630" t="s">
        <v>788</v>
      </c>
      <c r="E406" s="630" t="s">
        <v>1790</v>
      </c>
      <c r="F406" s="651">
        <v>230430</v>
      </c>
      <c r="G406" s="652">
        <v>45097</v>
      </c>
      <c r="H406" s="652" t="s">
        <v>535</v>
      </c>
      <c r="I406" s="652" t="s">
        <v>535</v>
      </c>
      <c r="J406" s="653">
        <v>16</v>
      </c>
      <c r="K406" s="654" t="s">
        <v>535</v>
      </c>
      <c r="L406" s="655" t="s">
        <v>535</v>
      </c>
      <c r="M406" s="656">
        <v>0</v>
      </c>
      <c r="N406" s="657">
        <v>14950</v>
      </c>
      <c r="O406" s="658">
        <v>0</v>
      </c>
      <c r="P406" s="658">
        <v>0</v>
      </c>
      <c r="Q406" s="658">
        <v>0</v>
      </c>
      <c r="R406" s="658">
        <v>0</v>
      </c>
      <c r="S406" s="658">
        <v>0</v>
      </c>
      <c r="T406" s="659">
        <v>14950</v>
      </c>
      <c r="U406" s="658">
        <v>14950</v>
      </c>
      <c r="V406" s="658">
        <v>0</v>
      </c>
      <c r="W406" s="658">
        <v>0</v>
      </c>
      <c r="X406" s="658">
        <v>0</v>
      </c>
      <c r="Y406" s="660">
        <v>0</v>
      </c>
      <c r="Z406" s="657">
        <v>0</v>
      </c>
      <c r="AA406" s="658">
        <v>0</v>
      </c>
      <c r="AB406" s="658">
        <v>0</v>
      </c>
      <c r="AC406" s="658">
        <v>0</v>
      </c>
      <c r="AD406" s="658">
        <v>0</v>
      </c>
      <c r="AE406" s="658">
        <v>0</v>
      </c>
      <c r="AF406" s="658">
        <v>0</v>
      </c>
      <c r="AG406" s="658">
        <v>0</v>
      </c>
      <c r="AH406" s="658">
        <v>0</v>
      </c>
      <c r="AI406" s="658">
        <v>0</v>
      </c>
      <c r="AJ406" s="658">
        <v>934.375</v>
      </c>
      <c r="AK406" s="661">
        <v>0</v>
      </c>
      <c r="AL406" s="661">
        <v>0</v>
      </c>
      <c r="AM406" s="662">
        <v>0</v>
      </c>
      <c r="AN406" s="663">
        <v>14950</v>
      </c>
      <c r="AO406" s="658">
        <v>0</v>
      </c>
      <c r="AP406" s="658">
        <v>0</v>
      </c>
      <c r="AQ406" s="658">
        <v>0</v>
      </c>
      <c r="AR406" s="658">
        <v>0</v>
      </c>
      <c r="AS406" s="658">
        <v>0</v>
      </c>
      <c r="AT406" s="659">
        <v>14950</v>
      </c>
      <c r="AU406" s="658">
        <v>14950</v>
      </c>
      <c r="AV406" s="658">
        <v>0</v>
      </c>
      <c r="AW406" s="658">
        <v>0</v>
      </c>
      <c r="AX406" s="658">
        <v>0</v>
      </c>
      <c r="AY406" s="660">
        <v>0</v>
      </c>
      <c r="AZ406" s="644" t="s">
        <v>788</v>
      </c>
      <c r="BA406" s="664">
        <v>0</v>
      </c>
      <c r="BB406" s="665">
        <v>0</v>
      </c>
      <c r="BC406" s="665">
        <v>0</v>
      </c>
      <c r="BD406" s="665">
        <v>0</v>
      </c>
      <c r="BE406" s="665">
        <v>0</v>
      </c>
      <c r="BF406" s="665">
        <v>0</v>
      </c>
      <c r="BG406" s="665">
        <v>0</v>
      </c>
      <c r="BH406" s="665">
        <v>0</v>
      </c>
      <c r="BI406" s="665">
        <v>0</v>
      </c>
      <c r="BJ406" s="665">
        <v>0</v>
      </c>
      <c r="BK406" s="665">
        <v>0</v>
      </c>
      <c r="BL406" s="665">
        <v>0</v>
      </c>
      <c r="BM406" s="665">
        <v>0</v>
      </c>
      <c r="BN406" s="665">
        <v>0</v>
      </c>
      <c r="BO406" s="665">
        <v>0</v>
      </c>
      <c r="BP406" s="665">
        <v>0</v>
      </c>
      <c r="BQ406" s="665">
        <v>0</v>
      </c>
      <c r="BR406" s="665">
        <v>0</v>
      </c>
      <c r="BS406" s="666">
        <v>0</v>
      </c>
      <c r="BT406" s="667">
        <v>0</v>
      </c>
      <c r="BU406" s="649">
        <f t="shared" si="8"/>
        <v>0</v>
      </c>
    </row>
    <row r="407" spans="2:73" x14ac:dyDescent="0.2">
      <c r="B407" s="629">
        <v>397</v>
      </c>
      <c r="C407" s="630" t="s">
        <v>2121</v>
      </c>
      <c r="D407" s="630" t="s">
        <v>788</v>
      </c>
      <c r="E407" s="630" t="s">
        <v>1882</v>
      </c>
      <c r="F407" s="651">
        <v>230432</v>
      </c>
      <c r="G407" s="652">
        <v>45103</v>
      </c>
      <c r="H407" s="652" t="s">
        <v>535</v>
      </c>
      <c r="I407" s="652" t="s">
        <v>535</v>
      </c>
      <c r="J407" s="653">
        <v>10</v>
      </c>
      <c r="K407" s="654" t="s">
        <v>535</v>
      </c>
      <c r="L407" s="655" t="s">
        <v>535</v>
      </c>
      <c r="M407" s="656">
        <v>0</v>
      </c>
      <c r="N407" s="657">
        <v>1150</v>
      </c>
      <c r="O407" s="658">
        <v>0</v>
      </c>
      <c r="P407" s="658">
        <v>0</v>
      </c>
      <c r="Q407" s="658">
        <v>0</v>
      </c>
      <c r="R407" s="658">
        <v>0</v>
      </c>
      <c r="S407" s="658">
        <v>0</v>
      </c>
      <c r="T407" s="659">
        <v>1150</v>
      </c>
      <c r="U407" s="658">
        <v>1150</v>
      </c>
      <c r="V407" s="658">
        <v>0</v>
      </c>
      <c r="W407" s="658">
        <v>0</v>
      </c>
      <c r="X407" s="658">
        <v>0</v>
      </c>
      <c r="Y407" s="660">
        <v>0</v>
      </c>
      <c r="Z407" s="657">
        <v>0</v>
      </c>
      <c r="AA407" s="658">
        <v>0</v>
      </c>
      <c r="AB407" s="658">
        <v>0</v>
      </c>
      <c r="AC407" s="658">
        <v>0</v>
      </c>
      <c r="AD407" s="658">
        <v>0</v>
      </c>
      <c r="AE407" s="658">
        <v>0</v>
      </c>
      <c r="AF407" s="658">
        <v>0</v>
      </c>
      <c r="AG407" s="658">
        <v>0</v>
      </c>
      <c r="AH407" s="658">
        <v>0</v>
      </c>
      <c r="AI407" s="658">
        <v>0</v>
      </c>
      <c r="AJ407" s="658">
        <v>115</v>
      </c>
      <c r="AK407" s="661">
        <v>0</v>
      </c>
      <c r="AL407" s="661">
        <v>0</v>
      </c>
      <c r="AM407" s="662">
        <v>0</v>
      </c>
      <c r="AN407" s="663">
        <v>1150</v>
      </c>
      <c r="AO407" s="658">
        <v>0</v>
      </c>
      <c r="AP407" s="658">
        <v>0</v>
      </c>
      <c r="AQ407" s="658">
        <v>0</v>
      </c>
      <c r="AR407" s="658">
        <v>0</v>
      </c>
      <c r="AS407" s="658">
        <v>0</v>
      </c>
      <c r="AT407" s="659">
        <v>1150</v>
      </c>
      <c r="AU407" s="658">
        <v>1150</v>
      </c>
      <c r="AV407" s="658">
        <v>0</v>
      </c>
      <c r="AW407" s="658">
        <v>0</v>
      </c>
      <c r="AX407" s="658">
        <v>0</v>
      </c>
      <c r="AY407" s="660">
        <v>0</v>
      </c>
      <c r="AZ407" s="644" t="s">
        <v>788</v>
      </c>
      <c r="BA407" s="664">
        <v>0</v>
      </c>
      <c r="BB407" s="665">
        <v>0</v>
      </c>
      <c r="BC407" s="665">
        <v>0</v>
      </c>
      <c r="BD407" s="665">
        <v>0</v>
      </c>
      <c r="BE407" s="665">
        <v>0</v>
      </c>
      <c r="BF407" s="665">
        <v>0</v>
      </c>
      <c r="BG407" s="665">
        <v>0</v>
      </c>
      <c r="BH407" s="665">
        <v>0</v>
      </c>
      <c r="BI407" s="665">
        <v>0</v>
      </c>
      <c r="BJ407" s="665">
        <v>0</v>
      </c>
      <c r="BK407" s="665">
        <v>0</v>
      </c>
      <c r="BL407" s="665">
        <v>0</v>
      </c>
      <c r="BM407" s="665">
        <v>0</v>
      </c>
      <c r="BN407" s="665">
        <v>0</v>
      </c>
      <c r="BO407" s="665">
        <v>0</v>
      </c>
      <c r="BP407" s="665">
        <v>0</v>
      </c>
      <c r="BQ407" s="665">
        <v>0</v>
      </c>
      <c r="BR407" s="665">
        <v>0</v>
      </c>
      <c r="BS407" s="666">
        <v>0</v>
      </c>
      <c r="BT407" s="667">
        <v>0</v>
      </c>
      <c r="BU407" s="649">
        <f t="shared" si="8"/>
        <v>0</v>
      </c>
    </row>
    <row r="408" spans="2:73" x14ac:dyDescent="0.2">
      <c r="B408" s="650">
        <v>398</v>
      </c>
      <c r="C408" s="630" t="s">
        <v>2122</v>
      </c>
      <c r="D408" s="630" t="s">
        <v>803</v>
      </c>
      <c r="E408" s="630" t="s">
        <v>1957</v>
      </c>
      <c r="F408" s="651">
        <v>230433</v>
      </c>
      <c r="G408" s="652">
        <v>45127</v>
      </c>
      <c r="H408" s="652" t="s">
        <v>535</v>
      </c>
      <c r="I408" s="652" t="s">
        <v>535</v>
      </c>
      <c r="J408" s="653">
        <v>6</v>
      </c>
      <c r="K408" s="654" t="s">
        <v>535</v>
      </c>
      <c r="L408" s="655" t="s">
        <v>535</v>
      </c>
      <c r="M408" s="656" t="s">
        <v>2102</v>
      </c>
      <c r="N408" s="657">
        <v>725</v>
      </c>
      <c r="O408" s="658">
        <v>0</v>
      </c>
      <c r="P408" s="658">
        <v>0</v>
      </c>
      <c r="Q408" s="658">
        <v>0</v>
      </c>
      <c r="R408" s="658">
        <v>0</v>
      </c>
      <c r="S408" s="658">
        <v>0</v>
      </c>
      <c r="T408" s="659">
        <v>725</v>
      </c>
      <c r="U408" s="658">
        <v>0</v>
      </c>
      <c r="V408" s="658">
        <v>0</v>
      </c>
      <c r="W408" s="658">
        <v>725</v>
      </c>
      <c r="X408" s="658">
        <v>171.18055555555554</v>
      </c>
      <c r="Y408" s="660">
        <v>553.81944444444446</v>
      </c>
      <c r="Z408" s="657">
        <v>0</v>
      </c>
      <c r="AA408" s="658">
        <v>0</v>
      </c>
      <c r="AB408" s="658">
        <v>0</v>
      </c>
      <c r="AC408" s="658">
        <v>0</v>
      </c>
      <c r="AD408" s="658">
        <v>0</v>
      </c>
      <c r="AE408" s="658">
        <v>0</v>
      </c>
      <c r="AF408" s="658">
        <v>0</v>
      </c>
      <c r="AG408" s="658">
        <v>0</v>
      </c>
      <c r="AH408" s="658">
        <v>0</v>
      </c>
      <c r="AI408" s="658">
        <v>120.83333333333334</v>
      </c>
      <c r="AJ408" s="658">
        <v>0</v>
      </c>
      <c r="AK408" s="661">
        <v>0</v>
      </c>
      <c r="AL408" s="661">
        <v>120.83333333333337</v>
      </c>
      <c r="AM408" s="662">
        <v>-120.83333333333337</v>
      </c>
      <c r="AN408" s="663">
        <v>725</v>
      </c>
      <c r="AO408" s="658">
        <v>0</v>
      </c>
      <c r="AP408" s="658">
        <v>0</v>
      </c>
      <c r="AQ408" s="658">
        <v>0</v>
      </c>
      <c r="AR408" s="658">
        <v>0</v>
      </c>
      <c r="AS408" s="658">
        <v>0</v>
      </c>
      <c r="AT408" s="659">
        <v>725</v>
      </c>
      <c r="AU408" s="658">
        <v>0</v>
      </c>
      <c r="AV408" s="658">
        <v>0</v>
      </c>
      <c r="AW408" s="658">
        <v>725</v>
      </c>
      <c r="AX408" s="658">
        <v>292.01388888888891</v>
      </c>
      <c r="AY408" s="660">
        <v>432.98611111111109</v>
      </c>
      <c r="AZ408" s="644" t="s">
        <v>803</v>
      </c>
      <c r="BA408" s="664">
        <v>0</v>
      </c>
      <c r="BB408" s="665">
        <v>0</v>
      </c>
      <c r="BC408" s="665">
        <v>0</v>
      </c>
      <c r="BD408" s="665">
        <v>0</v>
      </c>
      <c r="BE408" s="665">
        <v>0</v>
      </c>
      <c r="BF408" s="665">
        <v>0</v>
      </c>
      <c r="BG408" s="665">
        <v>0</v>
      </c>
      <c r="BH408" s="665">
        <v>0</v>
      </c>
      <c r="BI408" s="665">
        <v>0</v>
      </c>
      <c r="BJ408" s="665">
        <v>0</v>
      </c>
      <c r="BK408" s="665">
        <v>0</v>
      </c>
      <c r="BL408" s="665">
        <v>0</v>
      </c>
      <c r="BM408" s="665">
        <v>0</v>
      </c>
      <c r="BN408" s="665">
        <v>0</v>
      </c>
      <c r="BO408" s="665">
        <v>0</v>
      </c>
      <c r="BP408" s="665">
        <v>432.98611111111109</v>
      </c>
      <c r="BQ408" s="665">
        <v>0</v>
      </c>
      <c r="BR408" s="665">
        <v>0</v>
      </c>
      <c r="BS408" s="666">
        <v>0</v>
      </c>
      <c r="BT408" s="667">
        <v>0</v>
      </c>
      <c r="BU408" s="649">
        <f t="shared" si="8"/>
        <v>0</v>
      </c>
    </row>
    <row r="409" spans="2:73" x14ac:dyDescent="0.2">
      <c r="B409" s="629">
        <v>399</v>
      </c>
      <c r="C409" s="630" t="s">
        <v>2123</v>
      </c>
      <c r="D409" s="630" t="s">
        <v>788</v>
      </c>
      <c r="E409" s="630" t="s">
        <v>1790</v>
      </c>
      <c r="F409" s="651">
        <v>230434</v>
      </c>
      <c r="G409" s="652">
        <v>45160</v>
      </c>
      <c r="H409" s="652" t="s">
        <v>535</v>
      </c>
      <c r="I409" s="652" t="s">
        <v>535</v>
      </c>
      <c r="J409" s="653">
        <v>16</v>
      </c>
      <c r="K409" s="654" t="s">
        <v>535</v>
      </c>
      <c r="L409" s="655" t="s">
        <v>535</v>
      </c>
      <c r="M409" s="656">
        <v>0</v>
      </c>
      <c r="N409" s="657">
        <v>1605</v>
      </c>
      <c r="O409" s="658">
        <v>0</v>
      </c>
      <c r="P409" s="658">
        <v>0</v>
      </c>
      <c r="Q409" s="658">
        <v>0</v>
      </c>
      <c r="R409" s="658">
        <v>0</v>
      </c>
      <c r="S409" s="658">
        <v>0</v>
      </c>
      <c r="T409" s="659">
        <v>1605</v>
      </c>
      <c r="U409" s="658">
        <v>1605</v>
      </c>
      <c r="V409" s="658">
        <v>0</v>
      </c>
      <c r="W409" s="658">
        <v>0</v>
      </c>
      <c r="X409" s="658">
        <v>0</v>
      </c>
      <c r="Y409" s="660">
        <v>0</v>
      </c>
      <c r="Z409" s="657">
        <v>0</v>
      </c>
      <c r="AA409" s="658">
        <v>0</v>
      </c>
      <c r="AB409" s="658">
        <v>0</v>
      </c>
      <c r="AC409" s="658">
        <v>0</v>
      </c>
      <c r="AD409" s="658">
        <v>0</v>
      </c>
      <c r="AE409" s="658">
        <v>0</v>
      </c>
      <c r="AF409" s="658">
        <v>0</v>
      </c>
      <c r="AG409" s="658">
        <v>0</v>
      </c>
      <c r="AH409" s="658">
        <v>0</v>
      </c>
      <c r="AI409" s="658">
        <v>0</v>
      </c>
      <c r="AJ409" s="658">
        <v>100.3125</v>
      </c>
      <c r="AK409" s="661">
        <v>0</v>
      </c>
      <c r="AL409" s="661">
        <v>0</v>
      </c>
      <c r="AM409" s="662">
        <v>0</v>
      </c>
      <c r="AN409" s="663">
        <v>1605</v>
      </c>
      <c r="AO409" s="658">
        <v>0</v>
      </c>
      <c r="AP409" s="658">
        <v>0</v>
      </c>
      <c r="AQ409" s="658">
        <v>0</v>
      </c>
      <c r="AR409" s="658">
        <v>0</v>
      </c>
      <c r="AS409" s="658">
        <v>0</v>
      </c>
      <c r="AT409" s="659">
        <v>1605</v>
      </c>
      <c r="AU409" s="658">
        <v>1605</v>
      </c>
      <c r="AV409" s="658">
        <v>0</v>
      </c>
      <c r="AW409" s="658">
        <v>0</v>
      </c>
      <c r="AX409" s="658">
        <v>0</v>
      </c>
      <c r="AY409" s="660">
        <v>0</v>
      </c>
      <c r="AZ409" s="644" t="s">
        <v>788</v>
      </c>
      <c r="BA409" s="664">
        <v>0</v>
      </c>
      <c r="BB409" s="665">
        <v>0</v>
      </c>
      <c r="BC409" s="665">
        <v>0</v>
      </c>
      <c r="BD409" s="665">
        <v>0</v>
      </c>
      <c r="BE409" s="665">
        <v>0</v>
      </c>
      <c r="BF409" s="665">
        <v>0</v>
      </c>
      <c r="BG409" s="665">
        <v>0</v>
      </c>
      <c r="BH409" s="665">
        <v>0</v>
      </c>
      <c r="BI409" s="665">
        <v>0</v>
      </c>
      <c r="BJ409" s="665">
        <v>0</v>
      </c>
      <c r="BK409" s="665">
        <v>0</v>
      </c>
      <c r="BL409" s="665">
        <v>0</v>
      </c>
      <c r="BM409" s="665">
        <v>0</v>
      </c>
      <c r="BN409" s="665">
        <v>0</v>
      </c>
      <c r="BO409" s="665">
        <v>0</v>
      </c>
      <c r="BP409" s="665">
        <v>0</v>
      </c>
      <c r="BQ409" s="665">
        <v>0</v>
      </c>
      <c r="BR409" s="665">
        <v>0</v>
      </c>
      <c r="BS409" s="666">
        <v>0</v>
      </c>
      <c r="BT409" s="667">
        <v>0</v>
      </c>
      <c r="BU409" s="649">
        <f t="shared" si="8"/>
        <v>0</v>
      </c>
    </row>
    <row r="410" spans="2:73" x14ac:dyDescent="0.2">
      <c r="B410" s="650">
        <v>400</v>
      </c>
      <c r="C410" s="630" t="s">
        <v>2123</v>
      </c>
      <c r="D410" s="630" t="s">
        <v>788</v>
      </c>
      <c r="E410" s="630" t="s">
        <v>1790</v>
      </c>
      <c r="F410" s="651">
        <v>230435</v>
      </c>
      <c r="G410" s="652">
        <v>45160</v>
      </c>
      <c r="H410" s="652" t="s">
        <v>535</v>
      </c>
      <c r="I410" s="652" t="s">
        <v>535</v>
      </c>
      <c r="J410" s="653">
        <v>16</v>
      </c>
      <c r="K410" s="654" t="s">
        <v>535</v>
      </c>
      <c r="L410" s="655" t="s">
        <v>535</v>
      </c>
      <c r="M410" s="656">
        <v>0</v>
      </c>
      <c r="N410" s="657">
        <v>1605</v>
      </c>
      <c r="O410" s="658">
        <v>0</v>
      </c>
      <c r="P410" s="658">
        <v>0</v>
      </c>
      <c r="Q410" s="658">
        <v>0</v>
      </c>
      <c r="R410" s="658">
        <v>0</v>
      </c>
      <c r="S410" s="658">
        <v>0</v>
      </c>
      <c r="T410" s="659">
        <v>1605</v>
      </c>
      <c r="U410" s="658">
        <v>1605</v>
      </c>
      <c r="V410" s="658">
        <v>0</v>
      </c>
      <c r="W410" s="658">
        <v>0</v>
      </c>
      <c r="X410" s="658">
        <v>0</v>
      </c>
      <c r="Y410" s="660">
        <v>0</v>
      </c>
      <c r="Z410" s="657">
        <v>0</v>
      </c>
      <c r="AA410" s="658">
        <v>0</v>
      </c>
      <c r="AB410" s="658">
        <v>0</v>
      </c>
      <c r="AC410" s="658">
        <v>0</v>
      </c>
      <c r="AD410" s="658">
        <v>0</v>
      </c>
      <c r="AE410" s="658">
        <v>0</v>
      </c>
      <c r="AF410" s="658">
        <v>0</v>
      </c>
      <c r="AG410" s="658">
        <v>0</v>
      </c>
      <c r="AH410" s="658">
        <v>0</v>
      </c>
      <c r="AI410" s="658">
        <v>0</v>
      </c>
      <c r="AJ410" s="658">
        <v>100.3125</v>
      </c>
      <c r="AK410" s="661">
        <v>0</v>
      </c>
      <c r="AL410" s="661">
        <v>0</v>
      </c>
      <c r="AM410" s="662">
        <v>0</v>
      </c>
      <c r="AN410" s="663">
        <v>1605</v>
      </c>
      <c r="AO410" s="658">
        <v>0</v>
      </c>
      <c r="AP410" s="658">
        <v>0</v>
      </c>
      <c r="AQ410" s="658">
        <v>0</v>
      </c>
      <c r="AR410" s="658">
        <v>0</v>
      </c>
      <c r="AS410" s="658">
        <v>0</v>
      </c>
      <c r="AT410" s="659">
        <v>1605</v>
      </c>
      <c r="AU410" s="658">
        <v>1605</v>
      </c>
      <c r="AV410" s="658">
        <v>0</v>
      </c>
      <c r="AW410" s="658">
        <v>0</v>
      </c>
      <c r="AX410" s="658">
        <v>0</v>
      </c>
      <c r="AY410" s="660">
        <v>0</v>
      </c>
      <c r="AZ410" s="644" t="s">
        <v>788</v>
      </c>
      <c r="BA410" s="664">
        <v>0</v>
      </c>
      <c r="BB410" s="665">
        <v>0</v>
      </c>
      <c r="BC410" s="665">
        <v>0</v>
      </c>
      <c r="BD410" s="665">
        <v>0</v>
      </c>
      <c r="BE410" s="665">
        <v>0</v>
      </c>
      <c r="BF410" s="665">
        <v>0</v>
      </c>
      <c r="BG410" s="665">
        <v>0</v>
      </c>
      <c r="BH410" s="665">
        <v>0</v>
      </c>
      <c r="BI410" s="665">
        <v>0</v>
      </c>
      <c r="BJ410" s="665">
        <v>0</v>
      </c>
      <c r="BK410" s="665">
        <v>0</v>
      </c>
      <c r="BL410" s="665">
        <v>0</v>
      </c>
      <c r="BM410" s="665">
        <v>0</v>
      </c>
      <c r="BN410" s="665">
        <v>0</v>
      </c>
      <c r="BO410" s="665">
        <v>0</v>
      </c>
      <c r="BP410" s="665">
        <v>0</v>
      </c>
      <c r="BQ410" s="665">
        <v>0</v>
      </c>
      <c r="BR410" s="665">
        <v>0</v>
      </c>
      <c r="BS410" s="666">
        <v>0</v>
      </c>
      <c r="BT410" s="667">
        <v>0</v>
      </c>
      <c r="BU410" s="649">
        <f t="shared" si="8"/>
        <v>0</v>
      </c>
    </row>
    <row r="411" spans="2:73" x14ac:dyDescent="0.2">
      <c r="B411" s="629">
        <v>401</v>
      </c>
      <c r="C411" s="630" t="s">
        <v>2124</v>
      </c>
      <c r="D411" s="630" t="s">
        <v>1625</v>
      </c>
      <c r="E411" s="630" t="s">
        <v>1925</v>
      </c>
      <c r="F411" s="651">
        <v>230436</v>
      </c>
      <c r="G411" s="652">
        <v>45170</v>
      </c>
      <c r="H411" s="652" t="s">
        <v>535</v>
      </c>
      <c r="I411" s="652" t="s">
        <v>535</v>
      </c>
      <c r="J411" s="653">
        <v>6</v>
      </c>
      <c r="K411" s="654" t="b">
        <v>1</v>
      </c>
      <c r="L411" s="655" t="s">
        <v>535</v>
      </c>
      <c r="M411" s="656">
        <v>0</v>
      </c>
      <c r="N411" s="657">
        <v>1363.64</v>
      </c>
      <c r="O411" s="658">
        <v>0</v>
      </c>
      <c r="P411" s="658">
        <v>0</v>
      </c>
      <c r="Q411" s="658">
        <v>0</v>
      </c>
      <c r="R411" s="658">
        <v>0</v>
      </c>
      <c r="S411" s="658">
        <v>0</v>
      </c>
      <c r="T411" s="659">
        <v>1363.64</v>
      </c>
      <c r="U411" s="658">
        <v>1363.64</v>
      </c>
      <c r="V411" s="658">
        <v>0</v>
      </c>
      <c r="W411" s="658">
        <v>0</v>
      </c>
      <c r="X411" s="658">
        <v>0</v>
      </c>
      <c r="Y411" s="660">
        <v>0</v>
      </c>
      <c r="Z411" s="657">
        <v>0</v>
      </c>
      <c r="AA411" s="658">
        <v>0</v>
      </c>
      <c r="AB411" s="658">
        <v>0</v>
      </c>
      <c r="AC411" s="658">
        <v>0</v>
      </c>
      <c r="AD411" s="658">
        <v>0</v>
      </c>
      <c r="AE411" s="658">
        <v>0</v>
      </c>
      <c r="AF411" s="658">
        <v>0</v>
      </c>
      <c r="AG411" s="658">
        <v>0</v>
      </c>
      <c r="AH411" s="658">
        <v>0</v>
      </c>
      <c r="AI411" s="658">
        <v>0</v>
      </c>
      <c r="AJ411" s="658">
        <v>227.27333333333331</v>
      </c>
      <c r="AK411" s="661">
        <v>0</v>
      </c>
      <c r="AL411" s="661">
        <v>0</v>
      </c>
      <c r="AM411" s="662">
        <v>0</v>
      </c>
      <c r="AN411" s="663">
        <v>1363.64</v>
      </c>
      <c r="AO411" s="658">
        <v>0</v>
      </c>
      <c r="AP411" s="658">
        <v>0</v>
      </c>
      <c r="AQ411" s="658">
        <v>0</v>
      </c>
      <c r="AR411" s="658">
        <v>0</v>
      </c>
      <c r="AS411" s="658">
        <v>0</v>
      </c>
      <c r="AT411" s="659">
        <v>1363.64</v>
      </c>
      <c r="AU411" s="658">
        <v>1363.64</v>
      </c>
      <c r="AV411" s="658">
        <v>0</v>
      </c>
      <c r="AW411" s="658">
        <v>0</v>
      </c>
      <c r="AX411" s="658">
        <v>0</v>
      </c>
      <c r="AY411" s="660">
        <v>0</v>
      </c>
      <c r="AZ411" s="644" t="s">
        <v>1625</v>
      </c>
      <c r="BA411" s="664">
        <v>0</v>
      </c>
      <c r="BB411" s="665">
        <v>0</v>
      </c>
      <c r="BC411" s="665">
        <v>0</v>
      </c>
      <c r="BD411" s="665">
        <v>0</v>
      </c>
      <c r="BE411" s="665">
        <v>0</v>
      </c>
      <c r="BF411" s="665">
        <v>0</v>
      </c>
      <c r="BG411" s="665">
        <v>0</v>
      </c>
      <c r="BH411" s="665">
        <v>0</v>
      </c>
      <c r="BI411" s="665">
        <v>0</v>
      </c>
      <c r="BJ411" s="665">
        <v>0</v>
      </c>
      <c r="BK411" s="665">
        <v>0</v>
      </c>
      <c r="BL411" s="665">
        <v>0</v>
      </c>
      <c r="BM411" s="665">
        <v>0</v>
      </c>
      <c r="BN411" s="665">
        <v>0</v>
      </c>
      <c r="BO411" s="665">
        <v>0</v>
      </c>
      <c r="BP411" s="665">
        <v>0</v>
      </c>
      <c r="BQ411" s="665">
        <v>0</v>
      </c>
      <c r="BR411" s="665">
        <v>0</v>
      </c>
      <c r="BS411" s="666">
        <v>0</v>
      </c>
      <c r="BT411" s="667">
        <v>0</v>
      </c>
      <c r="BU411" s="649">
        <f t="shared" si="8"/>
        <v>0</v>
      </c>
    </row>
    <row r="412" spans="2:73" x14ac:dyDescent="0.2">
      <c r="B412" s="650">
        <v>402</v>
      </c>
      <c r="C412" s="630" t="s">
        <v>2125</v>
      </c>
      <c r="D412" s="630" t="s">
        <v>788</v>
      </c>
      <c r="E412" s="630" t="s">
        <v>1803</v>
      </c>
      <c r="F412" s="651">
        <v>230437</v>
      </c>
      <c r="G412" s="652">
        <v>45169</v>
      </c>
      <c r="H412" s="652" t="s">
        <v>535</v>
      </c>
      <c r="I412" s="652" t="s">
        <v>535</v>
      </c>
      <c r="J412" s="653">
        <v>10</v>
      </c>
      <c r="K412" s="654" t="s">
        <v>535</v>
      </c>
      <c r="L412" s="655" t="s">
        <v>535</v>
      </c>
      <c r="M412" s="656">
        <v>0</v>
      </c>
      <c r="N412" s="657">
        <v>11068.77</v>
      </c>
      <c r="O412" s="658">
        <v>0</v>
      </c>
      <c r="P412" s="658">
        <v>0</v>
      </c>
      <c r="Q412" s="658">
        <v>0</v>
      </c>
      <c r="R412" s="658">
        <v>0</v>
      </c>
      <c r="S412" s="658">
        <v>0</v>
      </c>
      <c r="T412" s="659">
        <v>11068.77</v>
      </c>
      <c r="U412" s="658">
        <v>11068.77</v>
      </c>
      <c r="V412" s="658">
        <v>0</v>
      </c>
      <c r="W412" s="658">
        <v>0</v>
      </c>
      <c r="X412" s="658">
        <v>0</v>
      </c>
      <c r="Y412" s="660">
        <v>0</v>
      </c>
      <c r="Z412" s="657">
        <v>0</v>
      </c>
      <c r="AA412" s="658">
        <v>0</v>
      </c>
      <c r="AB412" s="658">
        <v>0</v>
      </c>
      <c r="AC412" s="658">
        <v>0</v>
      </c>
      <c r="AD412" s="658">
        <v>0</v>
      </c>
      <c r="AE412" s="658">
        <v>0</v>
      </c>
      <c r="AF412" s="658">
        <v>0</v>
      </c>
      <c r="AG412" s="658">
        <v>0</v>
      </c>
      <c r="AH412" s="658">
        <v>0</v>
      </c>
      <c r="AI412" s="658">
        <v>0</v>
      </c>
      <c r="AJ412" s="658">
        <v>1106.877</v>
      </c>
      <c r="AK412" s="661">
        <v>0</v>
      </c>
      <c r="AL412" s="661">
        <v>0</v>
      </c>
      <c r="AM412" s="662">
        <v>0</v>
      </c>
      <c r="AN412" s="663">
        <v>11068.77</v>
      </c>
      <c r="AO412" s="658">
        <v>0</v>
      </c>
      <c r="AP412" s="658">
        <v>0</v>
      </c>
      <c r="AQ412" s="658">
        <v>0</v>
      </c>
      <c r="AR412" s="658">
        <v>0</v>
      </c>
      <c r="AS412" s="658">
        <v>0</v>
      </c>
      <c r="AT412" s="659">
        <v>11068.77</v>
      </c>
      <c r="AU412" s="658">
        <v>11068.77</v>
      </c>
      <c r="AV412" s="658">
        <v>0</v>
      </c>
      <c r="AW412" s="658">
        <v>0</v>
      </c>
      <c r="AX412" s="658">
        <v>0</v>
      </c>
      <c r="AY412" s="660">
        <v>0</v>
      </c>
      <c r="AZ412" s="644" t="s">
        <v>788</v>
      </c>
      <c r="BA412" s="664">
        <v>0</v>
      </c>
      <c r="BB412" s="665">
        <v>0</v>
      </c>
      <c r="BC412" s="665">
        <v>0</v>
      </c>
      <c r="BD412" s="665">
        <v>0</v>
      </c>
      <c r="BE412" s="665">
        <v>0</v>
      </c>
      <c r="BF412" s="665">
        <v>0</v>
      </c>
      <c r="BG412" s="665">
        <v>0</v>
      </c>
      <c r="BH412" s="665">
        <v>0</v>
      </c>
      <c r="BI412" s="665">
        <v>0</v>
      </c>
      <c r="BJ412" s="665">
        <v>0</v>
      </c>
      <c r="BK412" s="665">
        <v>0</v>
      </c>
      <c r="BL412" s="665">
        <v>0</v>
      </c>
      <c r="BM412" s="665">
        <v>0</v>
      </c>
      <c r="BN412" s="665">
        <v>0</v>
      </c>
      <c r="BO412" s="665">
        <v>0</v>
      </c>
      <c r="BP412" s="665">
        <v>0</v>
      </c>
      <c r="BQ412" s="665">
        <v>0</v>
      </c>
      <c r="BR412" s="665">
        <v>0</v>
      </c>
      <c r="BS412" s="666">
        <v>0</v>
      </c>
      <c r="BT412" s="667">
        <v>0</v>
      </c>
      <c r="BU412" s="649">
        <f t="shared" si="8"/>
        <v>0</v>
      </c>
    </row>
    <row r="413" spans="2:73" x14ac:dyDescent="0.2">
      <c r="B413" s="629">
        <v>403</v>
      </c>
      <c r="C413" s="630" t="s">
        <v>2125</v>
      </c>
      <c r="D413" s="630" t="s">
        <v>788</v>
      </c>
      <c r="E413" s="630" t="s">
        <v>1803</v>
      </c>
      <c r="F413" s="651">
        <v>230438</v>
      </c>
      <c r="G413" s="652">
        <v>45169</v>
      </c>
      <c r="H413" s="652" t="s">
        <v>535</v>
      </c>
      <c r="I413" s="652" t="s">
        <v>535</v>
      </c>
      <c r="J413" s="653">
        <v>10</v>
      </c>
      <c r="K413" s="654" t="s">
        <v>535</v>
      </c>
      <c r="L413" s="655" t="s">
        <v>535</v>
      </c>
      <c r="M413" s="656">
        <v>0</v>
      </c>
      <c r="N413" s="657">
        <v>11068.77</v>
      </c>
      <c r="O413" s="658">
        <v>0</v>
      </c>
      <c r="P413" s="658">
        <v>0</v>
      </c>
      <c r="Q413" s="658">
        <v>0</v>
      </c>
      <c r="R413" s="658">
        <v>0</v>
      </c>
      <c r="S413" s="658">
        <v>0</v>
      </c>
      <c r="T413" s="659">
        <v>11068.77</v>
      </c>
      <c r="U413" s="658">
        <v>11068.77</v>
      </c>
      <c r="V413" s="658">
        <v>0</v>
      </c>
      <c r="W413" s="658">
        <v>0</v>
      </c>
      <c r="X413" s="658">
        <v>0</v>
      </c>
      <c r="Y413" s="660">
        <v>0</v>
      </c>
      <c r="Z413" s="657">
        <v>0</v>
      </c>
      <c r="AA413" s="658">
        <v>0</v>
      </c>
      <c r="AB413" s="658">
        <v>0</v>
      </c>
      <c r="AC413" s="658">
        <v>0</v>
      </c>
      <c r="AD413" s="658">
        <v>0</v>
      </c>
      <c r="AE413" s="658">
        <v>0</v>
      </c>
      <c r="AF413" s="658">
        <v>0</v>
      </c>
      <c r="AG413" s="658">
        <v>0</v>
      </c>
      <c r="AH413" s="658">
        <v>0</v>
      </c>
      <c r="AI413" s="658">
        <v>0</v>
      </c>
      <c r="AJ413" s="658">
        <v>1106.877</v>
      </c>
      <c r="AK413" s="661">
        <v>0</v>
      </c>
      <c r="AL413" s="661">
        <v>0</v>
      </c>
      <c r="AM413" s="662">
        <v>0</v>
      </c>
      <c r="AN413" s="663">
        <v>11068.77</v>
      </c>
      <c r="AO413" s="658">
        <v>0</v>
      </c>
      <c r="AP413" s="658">
        <v>0</v>
      </c>
      <c r="AQ413" s="658">
        <v>0</v>
      </c>
      <c r="AR413" s="658">
        <v>0</v>
      </c>
      <c r="AS413" s="658">
        <v>0</v>
      </c>
      <c r="AT413" s="659">
        <v>11068.77</v>
      </c>
      <c r="AU413" s="658">
        <v>11068.77</v>
      </c>
      <c r="AV413" s="658">
        <v>0</v>
      </c>
      <c r="AW413" s="658">
        <v>0</v>
      </c>
      <c r="AX413" s="658">
        <v>0</v>
      </c>
      <c r="AY413" s="660">
        <v>0</v>
      </c>
      <c r="AZ413" s="644" t="s">
        <v>788</v>
      </c>
      <c r="BA413" s="664">
        <v>0</v>
      </c>
      <c r="BB413" s="665">
        <v>0</v>
      </c>
      <c r="BC413" s="665">
        <v>0</v>
      </c>
      <c r="BD413" s="665">
        <v>0</v>
      </c>
      <c r="BE413" s="665">
        <v>0</v>
      </c>
      <c r="BF413" s="665">
        <v>0</v>
      </c>
      <c r="BG413" s="665">
        <v>0</v>
      </c>
      <c r="BH413" s="665">
        <v>0</v>
      </c>
      <c r="BI413" s="665">
        <v>0</v>
      </c>
      <c r="BJ413" s="665">
        <v>0</v>
      </c>
      <c r="BK413" s="665">
        <v>0</v>
      </c>
      <c r="BL413" s="665">
        <v>0</v>
      </c>
      <c r="BM413" s="665">
        <v>0</v>
      </c>
      <c r="BN413" s="665">
        <v>0</v>
      </c>
      <c r="BO413" s="665">
        <v>0</v>
      </c>
      <c r="BP413" s="665">
        <v>0</v>
      </c>
      <c r="BQ413" s="665">
        <v>0</v>
      </c>
      <c r="BR413" s="665">
        <v>0</v>
      </c>
      <c r="BS413" s="666">
        <v>0</v>
      </c>
      <c r="BT413" s="667">
        <v>0</v>
      </c>
      <c r="BU413" s="649">
        <f t="shared" si="8"/>
        <v>0</v>
      </c>
    </row>
    <row r="414" spans="2:73" x14ac:dyDescent="0.2">
      <c r="B414" s="650">
        <v>404</v>
      </c>
      <c r="C414" s="630" t="s">
        <v>2126</v>
      </c>
      <c r="D414" s="630" t="s">
        <v>803</v>
      </c>
      <c r="E414" s="630" t="s">
        <v>1879</v>
      </c>
      <c r="F414" s="651">
        <v>230439</v>
      </c>
      <c r="G414" s="652">
        <v>45199</v>
      </c>
      <c r="H414" s="652" t="s">
        <v>535</v>
      </c>
      <c r="I414" s="652" t="s">
        <v>535</v>
      </c>
      <c r="J414" s="653">
        <v>7</v>
      </c>
      <c r="K414" s="654" t="s">
        <v>535</v>
      </c>
      <c r="L414" s="655" t="s">
        <v>535</v>
      </c>
      <c r="M414" s="656">
        <v>0</v>
      </c>
      <c r="N414" s="657">
        <v>10800</v>
      </c>
      <c r="O414" s="658">
        <v>0</v>
      </c>
      <c r="P414" s="658">
        <v>0</v>
      </c>
      <c r="Q414" s="658">
        <v>0</v>
      </c>
      <c r="R414" s="658">
        <v>0</v>
      </c>
      <c r="S414" s="658">
        <v>0</v>
      </c>
      <c r="T414" s="659">
        <v>10800</v>
      </c>
      <c r="U414" s="658">
        <v>10800</v>
      </c>
      <c r="V414" s="658">
        <v>0</v>
      </c>
      <c r="W414" s="658">
        <v>0</v>
      </c>
      <c r="X414" s="658">
        <v>0</v>
      </c>
      <c r="Y414" s="660">
        <v>0</v>
      </c>
      <c r="Z414" s="657">
        <v>0</v>
      </c>
      <c r="AA414" s="658">
        <v>0</v>
      </c>
      <c r="AB414" s="658">
        <v>0</v>
      </c>
      <c r="AC414" s="658">
        <v>0</v>
      </c>
      <c r="AD414" s="658">
        <v>0</v>
      </c>
      <c r="AE414" s="658">
        <v>0</v>
      </c>
      <c r="AF414" s="658">
        <v>0</v>
      </c>
      <c r="AG414" s="658">
        <v>0</v>
      </c>
      <c r="AH414" s="658">
        <v>0</v>
      </c>
      <c r="AI414" s="658">
        <v>0</v>
      </c>
      <c r="AJ414" s="658">
        <v>1542.8571428571427</v>
      </c>
      <c r="AK414" s="661">
        <v>0</v>
      </c>
      <c r="AL414" s="661">
        <v>0</v>
      </c>
      <c r="AM414" s="662">
        <v>0</v>
      </c>
      <c r="AN414" s="663">
        <v>10800</v>
      </c>
      <c r="AO414" s="658">
        <v>0</v>
      </c>
      <c r="AP414" s="658">
        <v>0</v>
      </c>
      <c r="AQ414" s="658">
        <v>0</v>
      </c>
      <c r="AR414" s="658">
        <v>0</v>
      </c>
      <c r="AS414" s="658">
        <v>0</v>
      </c>
      <c r="AT414" s="659">
        <v>10800</v>
      </c>
      <c r="AU414" s="658">
        <v>10800</v>
      </c>
      <c r="AV414" s="658">
        <v>0</v>
      </c>
      <c r="AW414" s="658">
        <v>0</v>
      </c>
      <c r="AX414" s="658">
        <v>0</v>
      </c>
      <c r="AY414" s="660">
        <v>0</v>
      </c>
      <c r="AZ414" s="644" t="s">
        <v>803</v>
      </c>
      <c r="BA414" s="664">
        <v>0</v>
      </c>
      <c r="BB414" s="665">
        <v>0</v>
      </c>
      <c r="BC414" s="665">
        <v>0</v>
      </c>
      <c r="BD414" s="665">
        <v>0</v>
      </c>
      <c r="BE414" s="665">
        <v>0</v>
      </c>
      <c r="BF414" s="665">
        <v>0</v>
      </c>
      <c r="BG414" s="665">
        <v>0</v>
      </c>
      <c r="BH414" s="665">
        <v>0</v>
      </c>
      <c r="BI414" s="665">
        <v>0</v>
      </c>
      <c r="BJ414" s="665">
        <v>0</v>
      </c>
      <c r="BK414" s="665">
        <v>0</v>
      </c>
      <c r="BL414" s="665">
        <v>0</v>
      </c>
      <c r="BM414" s="665">
        <v>0</v>
      </c>
      <c r="BN414" s="665">
        <v>0</v>
      </c>
      <c r="BO414" s="665">
        <v>0</v>
      </c>
      <c r="BP414" s="665">
        <v>0</v>
      </c>
      <c r="BQ414" s="665">
        <v>0</v>
      </c>
      <c r="BR414" s="665">
        <v>0</v>
      </c>
      <c r="BS414" s="666">
        <v>0</v>
      </c>
      <c r="BT414" s="667">
        <v>0</v>
      </c>
      <c r="BU414" s="649">
        <f t="shared" si="8"/>
        <v>0</v>
      </c>
    </row>
    <row r="415" spans="2:73" x14ac:dyDescent="0.2">
      <c r="B415" s="629">
        <v>405</v>
      </c>
      <c r="C415" s="630" t="s">
        <v>2127</v>
      </c>
      <c r="D415" s="630" t="s">
        <v>788</v>
      </c>
      <c r="E415" s="630" t="s">
        <v>1803</v>
      </c>
      <c r="F415" s="651">
        <v>230440</v>
      </c>
      <c r="G415" s="652">
        <v>45239</v>
      </c>
      <c r="H415" s="652" t="s">
        <v>535</v>
      </c>
      <c r="I415" s="652" t="s">
        <v>535</v>
      </c>
      <c r="J415" s="653">
        <v>10</v>
      </c>
      <c r="K415" s="654" t="s">
        <v>535</v>
      </c>
      <c r="L415" s="655" t="s">
        <v>535</v>
      </c>
      <c r="M415" s="656">
        <v>0</v>
      </c>
      <c r="N415" s="657">
        <v>4011.6</v>
      </c>
      <c r="O415" s="658">
        <v>0</v>
      </c>
      <c r="P415" s="658">
        <v>0</v>
      </c>
      <c r="Q415" s="658">
        <v>0</v>
      </c>
      <c r="R415" s="658">
        <v>0</v>
      </c>
      <c r="S415" s="658">
        <v>0</v>
      </c>
      <c r="T415" s="659">
        <v>4011.6</v>
      </c>
      <c r="U415" s="658">
        <v>4011.6</v>
      </c>
      <c r="V415" s="658">
        <v>0</v>
      </c>
      <c r="W415" s="658">
        <v>0</v>
      </c>
      <c r="X415" s="658">
        <v>0</v>
      </c>
      <c r="Y415" s="660">
        <v>0</v>
      </c>
      <c r="Z415" s="657">
        <v>0</v>
      </c>
      <c r="AA415" s="658">
        <v>0</v>
      </c>
      <c r="AB415" s="658">
        <v>0</v>
      </c>
      <c r="AC415" s="658">
        <v>0</v>
      </c>
      <c r="AD415" s="658">
        <v>0</v>
      </c>
      <c r="AE415" s="658">
        <v>0</v>
      </c>
      <c r="AF415" s="658">
        <v>0</v>
      </c>
      <c r="AG415" s="658">
        <v>0</v>
      </c>
      <c r="AH415" s="658">
        <v>0</v>
      </c>
      <c r="AI415" s="658">
        <v>0</v>
      </c>
      <c r="AJ415" s="658">
        <v>401.15999999999997</v>
      </c>
      <c r="AK415" s="661">
        <v>0</v>
      </c>
      <c r="AL415" s="661">
        <v>0</v>
      </c>
      <c r="AM415" s="662">
        <v>0</v>
      </c>
      <c r="AN415" s="663">
        <v>4011.6</v>
      </c>
      <c r="AO415" s="658">
        <v>0</v>
      </c>
      <c r="AP415" s="658">
        <v>0</v>
      </c>
      <c r="AQ415" s="658">
        <v>0</v>
      </c>
      <c r="AR415" s="658">
        <v>0</v>
      </c>
      <c r="AS415" s="658">
        <v>0</v>
      </c>
      <c r="AT415" s="659">
        <v>4011.6</v>
      </c>
      <c r="AU415" s="658">
        <v>4011.6</v>
      </c>
      <c r="AV415" s="658">
        <v>0</v>
      </c>
      <c r="AW415" s="658">
        <v>0</v>
      </c>
      <c r="AX415" s="658">
        <v>0</v>
      </c>
      <c r="AY415" s="660">
        <v>0</v>
      </c>
      <c r="AZ415" s="644" t="s">
        <v>788</v>
      </c>
      <c r="BA415" s="664">
        <v>0</v>
      </c>
      <c r="BB415" s="665">
        <v>0</v>
      </c>
      <c r="BC415" s="665">
        <v>0</v>
      </c>
      <c r="BD415" s="665">
        <v>0</v>
      </c>
      <c r="BE415" s="665">
        <v>0</v>
      </c>
      <c r="BF415" s="665">
        <v>0</v>
      </c>
      <c r="BG415" s="665">
        <v>0</v>
      </c>
      <c r="BH415" s="665">
        <v>0</v>
      </c>
      <c r="BI415" s="665">
        <v>0</v>
      </c>
      <c r="BJ415" s="665">
        <v>0</v>
      </c>
      <c r="BK415" s="665">
        <v>0</v>
      </c>
      <c r="BL415" s="665">
        <v>0</v>
      </c>
      <c r="BM415" s="665">
        <v>0</v>
      </c>
      <c r="BN415" s="665">
        <v>0</v>
      </c>
      <c r="BO415" s="665">
        <v>0</v>
      </c>
      <c r="BP415" s="665">
        <v>0</v>
      </c>
      <c r="BQ415" s="665">
        <v>0</v>
      </c>
      <c r="BR415" s="665">
        <v>0</v>
      </c>
      <c r="BS415" s="666">
        <v>0</v>
      </c>
      <c r="BT415" s="667">
        <v>0</v>
      </c>
      <c r="BU415" s="649">
        <f t="shared" si="8"/>
        <v>0</v>
      </c>
    </row>
    <row r="416" spans="2:73" x14ac:dyDescent="0.2">
      <c r="B416" s="650">
        <v>406</v>
      </c>
      <c r="C416" s="630" t="s">
        <v>2128</v>
      </c>
      <c r="D416" s="630" t="s">
        <v>788</v>
      </c>
      <c r="E416" s="630" t="s">
        <v>1790</v>
      </c>
      <c r="F416" s="651">
        <v>230441</v>
      </c>
      <c r="G416" s="652">
        <v>45251</v>
      </c>
      <c r="H416" s="652" t="s">
        <v>535</v>
      </c>
      <c r="I416" s="652" t="s">
        <v>535</v>
      </c>
      <c r="J416" s="653">
        <v>16</v>
      </c>
      <c r="K416" s="654" t="s">
        <v>535</v>
      </c>
      <c r="L416" s="655" t="s">
        <v>535</v>
      </c>
      <c r="M416" s="656">
        <v>0</v>
      </c>
      <c r="N416" s="657">
        <v>1563.34</v>
      </c>
      <c r="O416" s="658">
        <v>0</v>
      </c>
      <c r="P416" s="658">
        <v>0</v>
      </c>
      <c r="Q416" s="658">
        <v>0</v>
      </c>
      <c r="R416" s="658">
        <v>0</v>
      </c>
      <c r="S416" s="658">
        <v>0</v>
      </c>
      <c r="T416" s="659">
        <v>1563.34</v>
      </c>
      <c r="U416" s="658">
        <v>1563.34</v>
      </c>
      <c r="V416" s="658">
        <v>0</v>
      </c>
      <c r="W416" s="658">
        <v>0</v>
      </c>
      <c r="X416" s="658">
        <v>0</v>
      </c>
      <c r="Y416" s="660">
        <v>0</v>
      </c>
      <c r="Z416" s="657">
        <v>0</v>
      </c>
      <c r="AA416" s="658">
        <v>0</v>
      </c>
      <c r="AB416" s="658">
        <v>0</v>
      </c>
      <c r="AC416" s="658">
        <v>0</v>
      </c>
      <c r="AD416" s="658">
        <v>0</v>
      </c>
      <c r="AE416" s="658">
        <v>0</v>
      </c>
      <c r="AF416" s="658">
        <v>0</v>
      </c>
      <c r="AG416" s="658">
        <v>0</v>
      </c>
      <c r="AH416" s="658">
        <v>0</v>
      </c>
      <c r="AI416" s="658">
        <v>0</v>
      </c>
      <c r="AJ416" s="658">
        <v>97.708750000000009</v>
      </c>
      <c r="AK416" s="661">
        <v>0</v>
      </c>
      <c r="AL416" s="661">
        <v>0</v>
      </c>
      <c r="AM416" s="662">
        <v>0</v>
      </c>
      <c r="AN416" s="663">
        <v>1563.34</v>
      </c>
      <c r="AO416" s="658">
        <v>0</v>
      </c>
      <c r="AP416" s="658">
        <v>0</v>
      </c>
      <c r="AQ416" s="658">
        <v>0</v>
      </c>
      <c r="AR416" s="658">
        <v>0</v>
      </c>
      <c r="AS416" s="658">
        <v>0</v>
      </c>
      <c r="AT416" s="659">
        <v>1563.34</v>
      </c>
      <c r="AU416" s="658">
        <v>1563.34</v>
      </c>
      <c r="AV416" s="658">
        <v>0</v>
      </c>
      <c r="AW416" s="658">
        <v>0</v>
      </c>
      <c r="AX416" s="658">
        <v>0</v>
      </c>
      <c r="AY416" s="660">
        <v>0</v>
      </c>
      <c r="AZ416" s="644" t="s">
        <v>788</v>
      </c>
      <c r="BA416" s="664">
        <v>0</v>
      </c>
      <c r="BB416" s="665">
        <v>0</v>
      </c>
      <c r="BC416" s="665">
        <v>0</v>
      </c>
      <c r="BD416" s="665">
        <v>0</v>
      </c>
      <c r="BE416" s="665">
        <v>0</v>
      </c>
      <c r="BF416" s="665">
        <v>0</v>
      </c>
      <c r="BG416" s="665">
        <v>0</v>
      </c>
      <c r="BH416" s="665">
        <v>0</v>
      </c>
      <c r="BI416" s="665">
        <v>0</v>
      </c>
      <c r="BJ416" s="665">
        <v>0</v>
      </c>
      <c r="BK416" s="665">
        <v>0</v>
      </c>
      <c r="BL416" s="665">
        <v>0</v>
      </c>
      <c r="BM416" s="665">
        <v>0</v>
      </c>
      <c r="BN416" s="665">
        <v>0</v>
      </c>
      <c r="BO416" s="665">
        <v>0</v>
      </c>
      <c r="BP416" s="665">
        <v>0</v>
      </c>
      <c r="BQ416" s="665">
        <v>0</v>
      </c>
      <c r="BR416" s="665">
        <v>0</v>
      </c>
      <c r="BS416" s="666">
        <v>0</v>
      </c>
      <c r="BT416" s="667">
        <v>0</v>
      </c>
      <c r="BU416" s="649">
        <f t="shared" si="8"/>
        <v>0</v>
      </c>
    </row>
    <row r="417" spans="2:73" x14ac:dyDescent="0.2">
      <c r="B417" s="629">
        <v>407</v>
      </c>
      <c r="C417" s="630" t="s">
        <v>2129</v>
      </c>
      <c r="D417" s="630" t="s">
        <v>788</v>
      </c>
      <c r="E417" s="630" t="s">
        <v>1790</v>
      </c>
      <c r="F417" s="651">
        <v>230442</v>
      </c>
      <c r="G417" s="652">
        <v>45258</v>
      </c>
      <c r="H417" s="652" t="s">
        <v>535</v>
      </c>
      <c r="I417" s="652" t="s">
        <v>535</v>
      </c>
      <c r="J417" s="653">
        <v>16</v>
      </c>
      <c r="K417" s="654" t="s">
        <v>535</v>
      </c>
      <c r="L417" s="655" t="s">
        <v>535</v>
      </c>
      <c r="M417" s="656">
        <v>0</v>
      </c>
      <c r="N417" s="657">
        <v>5090</v>
      </c>
      <c r="O417" s="658">
        <v>0</v>
      </c>
      <c r="P417" s="658">
        <v>0</v>
      </c>
      <c r="Q417" s="658">
        <v>0</v>
      </c>
      <c r="R417" s="658">
        <v>0</v>
      </c>
      <c r="S417" s="658">
        <v>0</v>
      </c>
      <c r="T417" s="659">
        <v>5090</v>
      </c>
      <c r="U417" s="658">
        <v>5090</v>
      </c>
      <c r="V417" s="658">
        <v>0</v>
      </c>
      <c r="W417" s="658">
        <v>0</v>
      </c>
      <c r="X417" s="658">
        <v>0</v>
      </c>
      <c r="Y417" s="660">
        <v>0</v>
      </c>
      <c r="Z417" s="657">
        <v>0</v>
      </c>
      <c r="AA417" s="658">
        <v>0</v>
      </c>
      <c r="AB417" s="658">
        <v>0</v>
      </c>
      <c r="AC417" s="658">
        <v>0</v>
      </c>
      <c r="AD417" s="658">
        <v>0</v>
      </c>
      <c r="AE417" s="658">
        <v>0</v>
      </c>
      <c r="AF417" s="658">
        <v>0</v>
      </c>
      <c r="AG417" s="658">
        <v>0</v>
      </c>
      <c r="AH417" s="658">
        <v>0</v>
      </c>
      <c r="AI417" s="658">
        <v>0</v>
      </c>
      <c r="AJ417" s="658">
        <v>318.125</v>
      </c>
      <c r="AK417" s="661">
        <v>0</v>
      </c>
      <c r="AL417" s="661">
        <v>0</v>
      </c>
      <c r="AM417" s="662">
        <v>0</v>
      </c>
      <c r="AN417" s="663">
        <v>5090</v>
      </c>
      <c r="AO417" s="658">
        <v>0</v>
      </c>
      <c r="AP417" s="658">
        <v>0</v>
      </c>
      <c r="AQ417" s="658">
        <v>0</v>
      </c>
      <c r="AR417" s="658">
        <v>0</v>
      </c>
      <c r="AS417" s="658">
        <v>0</v>
      </c>
      <c r="AT417" s="659">
        <v>5090</v>
      </c>
      <c r="AU417" s="658">
        <v>5090</v>
      </c>
      <c r="AV417" s="658">
        <v>0</v>
      </c>
      <c r="AW417" s="658">
        <v>0</v>
      </c>
      <c r="AX417" s="658">
        <v>0</v>
      </c>
      <c r="AY417" s="660">
        <v>0</v>
      </c>
      <c r="AZ417" s="644" t="s">
        <v>788</v>
      </c>
      <c r="BA417" s="664">
        <v>0</v>
      </c>
      <c r="BB417" s="665">
        <v>0</v>
      </c>
      <c r="BC417" s="665">
        <v>0</v>
      </c>
      <c r="BD417" s="665">
        <v>0</v>
      </c>
      <c r="BE417" s="665">
        <v>0</v>
      </c>
      <c r="BF417" s="665">
        <v>0</v>
      </c>
      <c r="BG417" s="665">
        <v>0</v>
      </c>
      <c r="BH417" s="665">
        <v>0</v>
      </c>
      <c r="BI417" s="665">
        <v>0</v>
      </c>
      <c r="BJ417" s="665">
        <v>0</v>
      </c>
      <c r="BK417" s="665">
        <v>0</v>
      </c>
      <c r="BL417" s="665">
        <v>0</v>
      </c>
      <c r="BM417" s="665">
        <v>0</v>
      </c>
      <c r="BN417" s="665">
        <v>0</v>
      </c>
      <c r="BO417" s="665">
        <v>0</v>
      </c>
      <c r="BP417" s="665">
        <v>0</v>
      </c>
      <c r="BQ417" s="665">
        <v>0</v>
      </c>
      <c r="BR417" s="665">
        <v>0</v>
      </c>
      <c r="BS417" s="666">
        <v>0</v>
      </c>
      <c r="BT417" s="667">
        <v>0</v>
      </c>
      <c r="BU417" s="649">
        <f t="shared" si="8"/>
        <v>0</v>
      </c>
    </row>
    <row r="418" spans="2:73" x14ac:dyDescent="0.2">
      <c r="B418" s="650">
        <v>408</v>
      </c>
      <c r="C418" s="630" t="s">
        <v>2130</v>
      </c>
      <c r="D418" s="630" t="s">
        <v>803</v>
      </c>
      <c r="E418" s="630" t="s">
        <v>1554</v>
      </c>
      <c r="F418" s="651" t="s">
        <v>2131</v>
      </c>
      <c r="G418" s="652">
        <v>44957</v>
      </c>
      <c r="H418" s="652" t="s">
        <v>535</v>
      </c>
      <c r="I418" s="652" t="s">
        <v>535</v>
      </c>
      <c r="J418" s="653">
        <v>50</v>
      </c>
      <c r="K418" s="654" t="s">
        <v>535</v>
      </c>
      <c r="L418" s="655" t="s">
        <v>535</v>
      </c>
      <c r="M418" s="656" t="s">
        <v>2041</v>
      </c>
      <c r="N418" s="657">
        <v>21622</v>
      </c>
      <c r="O418" s="658">
        <v>0</v>
      </c>
      <c r="P418" s="658">
        <v>0</v>
      </c>
      <c r="Q418" s="658">
        <v>0</v>
      </c>
      <c r="R418" s="658">
        <v>21546.76</v>
      </c>
      <c r="S418" s="658">
        <v>0</v>
      </c>
      <c r="T418" s="659">
        <v>75.240000000001601</v>
      </c>
      <c r="U418" s="658">
        <v>0</v>
      </c>
      <c r="V418" s="658">
        <v>0</v>
      </c>
      <c r="W418" s="658">
        <v>75.240000000001601</v>
      </c>
      <c r="X418" s="658">
        <v>2.8842000000000518</v>
      </c>
      <c r="Y418" s="660">
        <v>72.355800000001551</v>
      </c>
      <c r="Z418" s="657">
        <v>0</v>
      </c>
      <c r="AA418" s="658">
        <v>0</v>
      </c>
      <c r="AB418" s="658">
        <v>0</v>
      </c>
      <c r="AC418" s="658">
        <v>0</v>
      </c>
      <c r="AD418" s="658">
        <v>0</v>
      </c>
      <c r="AE418" s="658">
        <v>0</v>
      </c>
      <c r="AF418" s="658">
        <v>0</v>
      </c>
      <c r="AG418" s="658">
        <v>0</v>
      </c>
      <c r="AH418" s="658">
        <v>0</v>
      </c>
      <c r="AI418" s="658">
        <v>1.5048000000000323</v>
      </c>
      <c r="AJ418" s="658">
        <v>430.93520000000001</v>
      </c>
      <c r="AK418" s="661">
        <v>0</v>
      </c>
      <c r="AL418" s="661">
        <v>1.5048000000000274</v>
      </c>
      <c r="AM418" s="662">
        <v>-1.5048000000000314</v>
      </c>
      <c r="AN418" s="663">
        <v>21622</v>
      </c>
      <c r="AO418" s="658">
        <v>0</v>
      </c>
      <c r="AP418" s="658">
        <v>0</v>
      </c>
      <c r="AQ418" s="658">
        <v>0</v>
      </c>
      <c r="AR418" s="658">
        <v>21546.76</v>
      </c>
      <c r="AS418" s="658">
        <v>0</v>
      </c>
      <c r="AT418" s="659">
        <v>75.240000000001601</v>
      </c>
      <c r="AU418" s="658">
        <v>0</v>
      </c>
      <c r="AV418" s="658">
        <v>0</v>
      </c>
      <c r="AW418" s="658">
        <v>75.240000000001601</v>
      </c>
      <c r="AX418" s="658">
        <v>4.3890000000000793</v>
      </c>
      <c r="AY418" s="660">
        <v>70.85100000000152</v>
      </c>
      <c r="AZ418" s="644" t="s">
        <v>803</v>
      </c>
      <c r="BA418" s="664">
        <v>0</v>
      </c>
      <c r="BB418" s="665">
        <v>0</v>
      </c>
      <c r="BC418" s="665">
        <v>0</v>
      </c>
      <c r="BD418" s="665">
        <v>0</v>
      </c>
      <c r="BE418" s="665">
        <v>0</v>
      </c>
      <c r="BF418" s="665">
        <v>0</v>
      </c>
      <c r="BG418" s="665">
        <v>0</v>
      </c>
      <c r="BH418" s="665">
        <v>0</v>
      </c>
      <c r="BI418" s="665">
        <v>0</v>
      </c>
      <c r="BJ418" s="665">
        <v>0</v>
      </c>
      <c r="BK418" s="665">
        <v>0</v>
      </c>
      <c r="BL418" s="665">
        <v>0</v>
      </c>
      <c r="BM418" s="665">
        <v>0</v>
      </c>
      <c r="BN418" s="665">
        <v>0</v>
      </c>
      <c r="BO418" s="665">
        <v>0</v>
      </c>
      <c r="BP418" s="665">
        <v>70.85100000000152</v>
      </c>
      <c r="BQ418" s="665">
        <v>0</v>
      </c>
      <c r="BR418" s="665">
        <v>0</v>
      </c>
      <c r="BS418" s="666">
        <v>0</v>
      </c>
      <c r="BT418" s="667">
        <v>0</v>
      </c>
      <c r="BU418" s="649">
        <f t="shared" si="8"/>
        <v>0</v>
      </c>
    </row>
    <row r="419" spans="2:73" x14ac:dyDescent="0.2">
      <c r="B419" s="629">
        <v>409</v>
      </c>
      <c r="C419" s="630" t="s">
        <v>2132</v>
      </c>
      <c r="D419" s="630" t="s">
        <v>803</v>
      </c>
      <c r="E419" s="630" t="s">
        <v>1554</v>
      </c>
      <c r="F419" s="651" t="s">
        <v>2133</v>
      </c>
      <c r="G419" s="652">
        <v>44957</v>
      </c>
      <c r="H419" s="652" t="s">
        <v>535</v>
      </c>
      <c r="I419" s="652" t="s">
        <v>535</v>
      </c>
      <c r="J419" s="653">
        <v>50</v>
      </c>
      <c r="K419" s="654" t="s">
        <v>535</v>
      </c>
      <c r="L419" s="655" t="s">
        <v>535</v>
      </c>
      <c r="M419" s="656" t="s">
        <v>2041</v>
      </c>
      <c r="N419" s="657">
        <v>71900</v>
      </c>
      <c r="O419" s="658">
        <v>0</v>
      </c>
      <c r="P419" s="658">
        <v>0</v>
      </c>
      <c r="Q419" s="658">
        <v>0</v>
      </c>
      <c r="R419" s="658">
        <v>53057.55</v>
      </c>
      <c r="S419" s="658">
        <v>0</v>
      </c>
      <c r="T419" s="659">
        <v>18842.449999999997</v>
      </c>
      <c r="U419" s="658">
        <v>0</v>
      </c>
      <c r="V419" s="658">
        <v>0</v>
      </c>
      <c r="W419" s="658">
        <v>18842.449999999997</v>
      </c>
      <c r="X419" s="658">
        <v>722.29391666666788</v>
      </c>
      <c r="Y419" s="660">
        <v>18120.156083333328</v>
      </c>
      <c r="Z419" s="657">
        <v>0</v>
      </c>
      <c r="AA419" s="658">
        <v>0</v>
      </c>
      <c r="AB419" s="658">
        <v>0</v>
      </c>
      <c r="AC419" s="658">
        <v>0</v>
      </c>
      <c r="AD419" s="658">
        <v>0</v>
      </c>
      <c r="AE419" s="658">
        <v>0</v>
      </c>
      <c r="AF419" s="658">
        <v>0</v>
      </c>
      <c r="AG419" s="658">
        <v>0</v>
      </c>
      <c r="AH419" s="658">
        <v>0</v>
      </c>
      <c r="AI419" s="658">
        <v>376.84899999999993</v>
      </c>
      <c r="AJ419" s="658">
        <v>1061.1510000000001</v>
      </c>
      <c r="AK419" s="661">
        <v>0</v>
      </c>
      <c r="AL419" s="661">
        <v>376.84899999999993</v>
      </c>
      <c r="AM419" s="662">
        <v>-376.84899999999834</v>
      </c>
      <c r="AN419" s="663">
        <v>71900</v>
      </c>
      <c r="AO419" s="658">
        <v>0</v>
      </c>
      <c r="AP419" s="658">
        <v>0</v>
      </c>
      <c r="AQ419" s="658">
        <v>0</v>
      </c>
      <c r="AR419" s="658">
        <v>53057.55</v>
      </c>
      <c r="AS419" s="658">
        <v>0</v>
      </c>
      <c r="AT419" s="659">
        <v>18842.449999999997</v>
      </c>
      <c r="AU419" s="658">
        <v>0</v>
      </c>
      <c r="AV419" s="658">
        <v>0</v>
      </c>
      <c r="AW419" s="658">
        <v>18842.449999999997</v>
      </c>
      <c r="AX419" s="658">
        <v>1099.1429166666678</v>
      </c>
      <c r="AY419" s="660">
        <v>17743.30708333333</v>
      </c>
      <c r="AZ419" s="644" t="s">
        <v>803</v>
      </c>
      <c r="BA419" s="664">
        <v>0</v>
      </c>
      <c r="BB419" s="665">
        <v>0</v>
      </c>
      <c r="BC419" s="665">
        <v>0</v>
      </c>
      <c r="BD419" s="665">
        <v>0</v>
      </c>
      <c r="BE419" s="665">
        <v>0</v>
      </c>
      <c r="BF419" s="665">
        <v>0</v>
      </c>
      <c r="BG419" s="665">
        <v>0</v>
      </c>
      <c r="BH419" s="665">
        <v>0</v>
      </c>
      <c r="BI419" s="665">
        <v>0</v>
      </c>
      <c r="BJ419" s="665">
        <v>0</v>
      </c>
      <c r="BK419" s="665">
        <v>0</v>
      </c>
      <c r="BL419" s="665">
        <v>0</v>
      </c>
      <c r="BM419" s="665">
        <v>0</v>
      </c>
      <c r="BN419" s="665">
        <v>0</v>
      </c>
      <c r="BO419" s="665">
        <v>0</v>
      </c>
      <c r="BP419" s="665">
        <v>17743.30708333333</v>
      </c>
      <c r="BQ419" s="665">
        <v>0</v>
      </c>
      <c r="BR419" s="665">
        <v>0</v>
      </c>
      <c r="BS419" s="666">
        <v>0</v>
      </c>
      <c r="BT419" s="667">
        <v>0</v>
      </c>
      <c r="BU419" s="649">
        <f t="shared" si="8"/>
        <v>0</v>
      </c>
    </row>
    <row r="420" spans="2:73" x14ac:dyDescent="0.2">
      <c r="B420" s="650">
        <v>410</v>
      </c>
      <c r="C420" s="630" t="s">
        <v>2134</v>
      </c>
      <c r="D420" s="630" t="s">
        <v>803</v>
      </c>
      <c r="E420" s="630" t="s">
        <v>1554</v>
      </c>
      <c r="F420" s="651" t="s">
        <v>2135</v>
      </c>
      <c r="G420" s="652">
        <v>44957</v>
      </c>
      <c r="H420" s="652" t="s">
        <v>535</v>
      </c>
      <c r="I420" s="652" t="s">
        <v>535</v>
      </c>
      <c r="J420" s="653">
        <v>50</v>
      </c>
      <c r="K420" s="654" t="s">
        <v>535</v>
      </c>
      <c r="L420" s="655" t="s">
        <v>535</v>
      </c>
      <c r="M420" s="656" t="s">
        <v>2041</v>
      </c>
      <c r="N420" s="657">
        <v>120694</v>
      </c>
      <c r="O420" s="658">
        <v>0</v>
      </c>
      <c r="P420" s="658">
        <v>0</v>
      </c>
      <c r="Q420" s="658">
        <v>0</v>
      </c>
      <c r="R420" s="658">
        <v>120694</v>
      </c>
      <c r="S420" s="658">
        <v>0</v>
      </c>
      <c r="T420" s="659">
        <v>0</v>
      </c>
      <c r="U420" s="658">
        <v>0</v>
      </c>
      <c r="V420" s="658">
        <v>0</v>
      </c>
      <c r="W420" s="658">
        <v>0</v>
      </c>
      <c r="X420" s="658">
        <v>0</v>
      </c>
      <c r="Y420" s="660">
        <v>0</v>
      </c>
      <c r="Z420" s="657">
        <v>0</v>
      </c>
      <c r="AA420" s="658">
        <v>0</v>
      </c>
      <c r="AB420" s="658">
        <v>0</v>
      </c>
      <c r="AC420" s="658">
        <v>0</v>
      </c>
      <c r="AD420" s="658">
        <v>0</v>
      </c>
      <c r="AE420" s="658">
        <v>0</v>
      </c>
      <c r="AF420" s="658">
        <v>0</v>
      </c>
      <c r="AG420" s="658">
        <v>0</v>
      </c>
      <c r="AH420" s="658">
        <v>0</v>
      </c>
      <c r="AI420" s="658">
        <v>0</v>
      </c>
      <c r="AJ420" s="658">
        <v>2413.88</v>
      </c>
      <c r="AK420" s="661">
        <v>0</v>
      </c>
      <c r="AL420" s="661">
        <v>0</v>
      </c>
      <c r="AM420" s="662">
        <v>0</v>
      </c>
      <c r="AN420" s="663">
        <v>120694</v>
      </c>
      <c r="AO420" s="658">
        <v>0</v>
      </c>
      <c r="AP420" s="658">
        <v>0</v>
      </c>
      <c r="AQ420" s="658">
        <v>0</v>
      </c>
      <c r="AR420" s="658">
        <v>120694</v>
      </c>
      <c r="AS420" s="658">
        <v>0</v>
      </c>
      <c r="AT420" s="659">
        <v>0</v>
      </c>
      <c r="AU420" s="658">
        <v>0</v>
      </c>
      <c r="AV420" s="658">
        <v>0</v>
      </c>
      <c r="AW420" s="658">
        <v>0</v>
      </c>
      <c r="AX420" s="658">
        <v>0</v>
      </c>
      <c r="AY420" s="660">
        <v>0</v>
      </c>
      <c r="AZ420" s="644" t="s">
        <v>803</v>
      </c>
      <c r="BA420" s="664">
        <v>0</v>
      </c>
      <c r="BB420" s="665">
        <v>0</v>
      </c>
      <c r="BC420" s="665">
        <v>0</v>
      </c>
      <c r="BD420" s="665">
        <v>0</v>
      </c>
      <c r="BE420" s="665">
        <v>0</v>
      </c>
      <c r="BF420" s="665">
        <v>0</v>
      </c>
      <c r="BG420" s="665">
        <v>0</v>
      </c>
      <c r="BH420" s="665">
        <v>0</v>
      </c>
      <c r="BI420" s="665">
        <v>0</v>
      </c>
      <c r="BJ420" s="665">
        <v>0</v>
      </c>
      <c r="BK420" s="665">
        <v>0</v>
      </c>
      <c r="BL420" s="665">
        <v>0</v>
      </c>
      <c r="BM420" s="665">
        <v>0</v>
      </c>
      <c r="BN420" s="665">
        <v>0</v>
      </c>
      <c r="BO420" s="665">
        <v>0</v>
      </c>
      <c r="BP420" s="665">
        <v>0</v>
      </c>
      <c r="BQ420" s="665">
        <v>0</v>
      </c>
      <c r="BR420" s="665">
        <v>0</v>
      </c>
      <c r="BS420" s="666">
        <v>0</v>
      </c>
      <c r="BT420" s="667">
        <v>0</v>
      </c>
      <c r="BU420" s="649">
        <f t="shared" si="8"/>
        <v>0</v>
      </c>
    </row>
    <row r="421" spans="2:73" x14ac:dyDescent="0.2">
      <c r="B421" s="629">
        <v>411</v>
      </c>
      <c r="C421" s="630" t="s">
        <v>2136</v>
      </c>
      <c r="D421" s="630" t="s">
        <v>803</v>
      </c>
      <c r="E421" s="630" t="s">
        <v>1554</v>
      </c>
      <c r="F421" s="651" t="s">
        <v>2137</v>
      </c>
      <c r="G421" s="652">
        <v>44957</v>
      </c>
      <c r="H421" s="652" t="s">
        <v>535</v>
      </c>
      <c r="I421" s="652" t="s">
        <v>535</v>
      </c>
      <c r="J421" s="653">
        <v>50</v>
      </c>
      <c r="K421" s="654" t="s">
        <v>535</v>
      </c>
      <c r="L421" s="655" t="s">
        <v>535</v>
      </c>
      <c r="M421" s="656" t="s">
        <v>2041</v>
      </c>
      <c r="N421" s="657">
        <v>33738</v>
      </c>
      <c r="O421" s="658">
        <v>0</v>
      </c>
      <c r="P421" s="658">
        <v>0</v>
      </c>
      <c r="Q421" s="658">
        <v>0</v>
      </c>
      <c r="R421" s="658">
        <v>33738</v>
      </c>
      <c r="S421" s="658">
        <v>0</v>
      </c>
      <c r="T421" s="659">
        <v>0</v>
      </c>
      <c r="U421" s="658">
        <v>0</v>
      </c>
      <c r="V421" s="658">
        <v>0</v>
      </c>
      <c r="W421" s="658">
        <v>0</v>
      </c>
      <c r="X421" s="658">
        <v>0</v>
      </c>
      <c r="Y421" s="660">
        <v>0</v>
      </c>
      <c r="Z421" s="657">
        <v>0</v>
      </c>
      <c r="AA421" s="658">
        <v>0</v>
      </c>
      <c r="AB421" s="658">
        <v>0</v>
      </c>
      <c r="AC421" s="658">
        <v>0</v>
      </c>
      <c r="AD421" s="658">
        <v>0</v>
      </c>
      <c r="AE421" s="658">
        <v>0</v>
      </c>
      <c r="AF421" s="658">
        <v>0</v>
      </c>
      <c r="AG421" s="658">
        <v>0</v>
      </c>
      <c r="AH421" s="658">
        <v>0</v>
      </c>
      <c r="AI421" s="658">
        <v>0</v>
      </c>
      <c r="AJ421" s="658">
        <v>674.76</v>
      </c>
      <c r="AK421" s="661">
        <v>0</v>
      </c>
      <c r="AL421" s="661">
        <v>0</v>
      </c>
      <c r="AM421" s="662">
        <v>0</v>
      </c>
      <c r="AN421" s="663">
        <v>33738</v>
      </c>
      <c r="AO421" s="658">
        <v>0</v>
      </c>
      <c r="AP421" s="658">
        <v>0</v>
      </c>
      <c r="AQ421" s="658">
        <v>0</v>
      </c>
      <c r="AR421" s="658">
        <v>33738</v>
      </c>
      <c r="AS421" s="658">
        <v>0</v>
      </c>
      <c r="AT421" s="659">
        <v>0</v>
      </c>
      <c r="AU421" s="658">
        <v>0</v>
      </c>
      <c r="AV421" s="658">
        <v>0</v>
      </c>
      <c r="AW421" s="658">
        <v>0</v>
      </c>
      <c r="AX421" s="658">
        <v>0</v>
      </c>
      <c r="AY421" s="660">
        <v>0</v>
      </c>
      <c r="AZ421" s="644" t="s">
        <v>803</v>
      </c>
      <c r="BA421" s="664">
        <v>0</v>
      </c>
      <c r="BB421" s="665">
        <v>0</v>
      </c>
      <c r="BC421" s="665">
        <v>0</v>
      </c>
      <c r="BD421" s="665">
        <v>0</v>
      </c>
      <c r="BE421" s="665">
        <v>0</v>
      </c>
      <c r="BF421" s="665">
        <v>0</v>
      </c>
      <c r="BG421" s="665">
        <v>0</v>
      </c>
      <c r="BH421" s="665">
        <v>0</v>
      </c>
      <c r="BI421" s="665">
        <v>0</v>
      </c>
      <c r="BJ421" s="665">
        <v>0</v>
      </c>
      <c r="BK421" s="665">
        <v>0</v>
      </c>
      <c r="BL421" s="665">
        <v>0</v>
      </c>
      <c r="BM421" s="665">
        <v>0</v>
      </c>
      <c r="BN421" s="665">
        <v>0</v>
      </c>
      <c r="BO421" s="665">
        <v>0</v>
      </c>
      <c r="BP421" s="665">
        <v>0</v>
      </c>
      <c r="BQ421" s="665">
        <v>0</v>
      </c>
      <c r="BR421" s="665">
        <v>0</v>
      </c>
      <c r="BS421" s="666">
        <v>0</v>
      </c>
      <c r="BT421" s="667">
        <v>0</v>
      </c>
      <c r="BU421" s="649">
        <f t="shared" si="8"/>
        <v>0</v>
      </c>
    </row>
    <row r="422" spans="2:73" x14ac:dyDescent="0.2">
      <c r="B422" s="650">
        <v>412</v>
      </c>
      <c r="C422" s="630" t="s">
        <v>2138</v>
      </c>
      <c r="D422" s="630" t="s">
        <v>803</v>
      </c>
      <c r="E422" s="630" t="s">
        <v>1554</v>
      </c>
      <c r="F422" s="651" t="s">
        <v>2139</v>
      </c>
      <c r="G422" s="652">
        <v>44957</v>
      </c>
      <c r="H422" s="652" t="s">
        <v>535</v>
      </c>
      <c r="I422" s="652" t="s">
        <v>535</v>
      </c>
      <c r="J422" s="653">
        <v>50</v>
      </c>
      <c r="K422" s="654" t="s">
        <v>535</v>
      </c>
      <c r="L422" s="655" t="s">
        <v>535</v>
      </c>
      <c r="M422" s="656" t="s">
        <v>2041</v>
      </c>
      <c r="N422" s="657">
        <v>397474</v>
      </c>
      <c r="O422" s="658">
        <v>0</v>
      </c>
      <c r="P422" s="658">
        <v>0</v>
      </c>
      <c r="Q422" s="658">
        <v>0</v>
      </c>
      <c r="R422" s="658">
        <v>397474</v>
      </c>
      <c r="S422" s="658">
        <v>0</v>
      </c>
      <c r="T422" s="659">
        <v>0</v>
      </c>
      <c r="U422" s="658">
        <v>0</v>
      </c>
      <c r="V422" s="658">
        <v>0</v>
      </c>
      <c r="W422" s="658">
        <v>0</v>
      </c>
      <c r="X422" s="658">
        <v>0</v>
      </c>
      <c r="Y422" s="660">
        <v>0</v>
      </c>
      <c r="Z422" s="657">
        <v>0</v>
      </c>
      <c r="AA422" s="658">
        <v>0</v>
      </c>
      <c r="AB422" s="658">
        <v>0</v>
      </c>
      <c r="AC422" s="658">
        <v>0</v>
      </c>
      <c r="AD422" s="658">
        <v>0</v>
      </c>
      <c r="AE422" s="658">
        <v>0</v>
      </c>
      <c r="AF422" s="658">
        <v>0</v>
      </c>
      <c r="AG422" s="658">
        <v>0</v>
      </c>
      <c r="AH422" s="658">
        <v>0</v>
      </c>
      <c r="AI422" s="658">
        <v>0</v>
      </c>
      <c r="AJ422" s="658">
        <v>7949.4800000000005</v>
      </c>
      <c r="AK422" s="661">
        <v>0</v>
      </c>
      <c r="AL422" s="661">
        <v>0</v>
      </c>
      <c r="AM422" s="662">
        <v>0</v>
      </c>
      <c r="AN422" s="663">
        <v>397474</v>
      </c>
      <c r="AO422" s="658">
        <v>0</v>
      </c>
      <c r="AP422" s="658">
        <v>0</v>
      </c>
      <c r="AQ422" s="658">
        <v>0</v>
      </c>
      <c r="AR422" s="658">
        <v>397474</v>
      </c>
      <c r="AS422" s="658">
        <v>0</v>
      </c>
      <c r="AT422" s="659">
        <v>0</v>
      </c>
      <c r="AU422" s="658">
        <v>0</v>
      </c>
      <c r="AV422" s="658">
        <v>0</v>
      </c>
      <c r="AW422" s="658">
        <v>0</v>
      </c>
      <c r="AX422" s="658">
        <v>0</v>
      </c>
      <c r="AY422" s="660">
        <v>0</v>
      </c>
      <c r="AZ422" s="644" t="s">
        <v>803</v>
      </c>
      <c r="BA422" s="664">
        <v>0</v>
      </c>
      <c r="BB422" s="665">
        <v>0</v>
      </c>
      <c r="BC422" s="665">
        <v>0</v>
      </c>
      <c r="BD422" s="665">
        <v>0</v>
      </c>
      <c r="BE422" s="665">
        <v>0</v>
      </c>
      <c r="BF422" s="665">
        <v>0</v>
      </c>
      <c r="BG422" s="665">
        <v>0</v>
      </c>
      <c r="BH422" s="665">
        <v>0</v>
      </c>
      <c r="BI422" s="665">
        <v>0</v>
      </c>
      <c r="BJ422" s="665">
        <v>0</v>
      </c>
      <c r="BK422" s="665">
        <v>0</v>
      </c>
      <c r="BL422" s="665">
        <v>0</v>
      </c>
      <c r="BM422" s="665">
        <v>0</v>
      </c>
      <c r="BN422" s="665">
        <v>0</v>
      </c>
      <c r="BO422" s="665">
        <v>0</v>
      </c>
      <c r="BP422" s="665">
        <v>0</v>
      </c>
      <c r="BQ422" s="665">
        <v>0</v>
      </c>
      <c r="BR422" s="665">
        <v>0</v>
      </c>
      <c r="BS422" s="666">
        <v>0</v>
      </c>
      <c r="BT422" s="667">
        <v>0</v>
      </c>
      <c r="BU422" s="649">
        <f t="shared" si="8"/>
        <v>0</v>
      </c>
    </row>
    <row r="423" spans="2:73" x14ac:dyDescent="0.2">
      <c r="B423" s="629">
        <v>413</v>
      </c>
      <c r="C423" s="630" t="s">
        <v>2140</v>
      </c>
      <c r="D423" s="630" t="s">
        <v>803</v>
      </c>
      <c r="E423" s="630" t="s">
        <v>1554</v>
      </c>
      <c r="F423" s="651" t="s">
        <v>2141</v>
      </c>
      <c r="G423" s="652">
        <v>44957</v>
      </c>
      <c r="H423" s="652" t="s">
        <v>535</v>
      </c>
      <c r="I423" s="652" t="s">
        <v>535</v>
      </c>
      <c r="J423" s="653">
        <v>50</v>
      </c>
      <c r="K423" s="654" t="s">
        <v>535</v>
      </c>
      <c r="L423" s="655" t="s">
        <v>535</v>
      </c>
      <c r="M423" s="656" t="s">
        <v>2041</v>
      </c>
      <c r="N423" s="657">
        <v>42653</v>
      </c>
      <c r="O423" s="658">
        <v>0</v>
      </c>
      <c r="P423" s="658">
        <v>0</v>
      </c>
      <c r="Q423" s="658">
        <v>0</v>
      </c>
      <c r="R423" s="658">
        <v>42653</v>
      </c>
      <c r="S423" s="658">
        <v>0</v>
      </c>
      <c r="T423" s="659">
        <v>0</v>
      </c>
      <c r="U423" s="658">
        <v>0</v>
      </c>
      <c r="V423" s="658">
        <v>0</v>
      </c>
      <c r="W423" s="658">
        <v>0</v>
      </c>
      <c r="X423" s="658">
        <v>0</v>
      </c>
      <c r="Y423" s="660">
        <v>0</v>
      </c>
      <c r="Z423" s="657">
        <v>0</v>
      </c>
      <c r="AA423" s="658">
        <v>0</v>
      </c>
      <c r="AB423" s="658">
        <v>0</v>
      </c>
      <c r="AC423" s="658">
        <v>0</v>
      </c>
      <c r="AD423" s="658">
        <v>0</v>
      </c>
      <c r="AE423" s="658">
        <v>0</v>
      </c>
      <c r="AF423" s="658">
        <v>0</v>
      </c>
      <c r="AG423" s="658">
        <v>0</v>
      </c>
      <c r="AH423" s="658">
        <v>0</v>
      </c>
      <c r="AI423" s="658">
        <v>0</v>
      </c>
      <c r="AJ423" s="658">
        <v>853.06000000000006</v>
      </c>
      <c r="AK423" s="661">
        <v>0</v>
      </c>
      <c r="AL423" s="661">
        <v>0</v>
      </c>
      <c r="AM423" s="662">
        <v>0</v>
      </c>
      <c r="AN423" s="663">
        <v>42653</v>
      </c>
      <c r="AO423" s="658">
        <v>0</v>
      </c>
      <c r="AP423" s="658">
        <v>0</v>
      </c>
      <c r="AQ423" s="658">
        <v>0</v>
      </c>
      <c r="AR423" s="658">
        <v>42653</v>
      </c>
      <c r="AS423" s="658">
        <v>0</v>
      </c>
      <c r="AT423" s="659">
        <v>0</v>
      </c>
      <c r="AU423" s="658">
        <v>0</v>
      </c>
      <c r="AV423" s="658">
        <v>0</v>
      </c>
      <c r="AW423" s="658">
        <v>0</v>
      </c>
      <c r="AX423" s="658">
        <v>0</v>
      </c>
      <c r="AY423" s="660">
        <v>0</v>
      </c>
      <c r="AZ423" s="644" t="s">
        <v>803</v>
      </c>
      <c r="BA423" s="664">
        <v>0</v>
      </c>
      <c r="BB423" s="665">
        <v>0</v>
      </c>
      <c r="BC423" s="665">
        <v>0</v>
      </c>
      <c r="BD423" s="665">
        <v>0</v>
      </c>
      <c r="BE423" s="665">
        <v>0</v>
      </c>
      <c r="BF423" s="665">
        <v>0</v>
      </c>
      <c r="BG423" s="665">
        <v>0</v>
      </c>
      <c r="BH423" s="665">
        <v>0</v>
      </c>
      <c r="BI423" s="665">
        <v>0</v>
      </c>
      <c r="BJ423" s="665">
        <v>0</v>
      </c>
      <c r="BK423" s="665">
        <v>0</v>
      </c>
      <c r="BL423" s="665">
        <v>0</v>
      </c>
      <c r="BM423" s="665">
        <v>0</v>
      </c>
      <c r="BN423" s="665">
        <v>0</v>
      </c>
      <c r="BO423" s="665">
        <v>0</v>
      </c>
      <c r="BP423" s="665">
        <v>0</v>
      </c>
      <c r="BQ423" s="665">
        <v>0</v>
      </c>
      <c r="BR423" s="665">
        <v>0</v>
      </c>
      <c r="BS423" s="666">
        <v>0</v>
      </c>
      <c r="BT423" s="667">
        <v>0</v>
      </c>
      <c r="BU423" s="649">
        <f t="shared" si="8"/>
        <v>0</v>
      </c>
    </row>
    <row r="424" spans="2:73" x14ac:dyDescent="0.2">
      <c r="B424" s="650">
        <v>414</v>
      </c>
      <c r="C424" s="630" t="s">
        <v>2142</v>
      </c>
      <c r="D424" s="630" t="s">
        <v>803</v>
      </c>
      <c r="E424" s="630" t="s">
        <v>1554</v>
      </c>
      <c r="F424" s="651" t="s">
        <v>2143</v>
      </c>
      <c r="G424" s="652">
        <v>44957</v>
      </c>
      <c r="H424" s="652" t="s">
        <v>535</v>
      </c>
      <c r="I424" s="652" t="s">
        <v>535</v>
      </c>
      <c r="J424" s="653">
        <v>50</v>
      </c>
      <c r="K424" s="654" t="s">
        <v>535</v>
      </c>
      <c r="L424" s="655" t="s">
        <v>535</v>
      </c>
      <c r="M424" s="656" t="s">
        <v>2041</v>
      </c>
      <c r="N424" s="657">
        <v>11843</v>
      </c>
      <c r="O424" s="658">
        <v>0</v>
      </c>
      <c r="P424" s="658">
        <v>0</v>
      </c>
      <c r="Q424" s="658">
        <v>0</v>
      </c>
      <c r="R424" s="658">
        <v>10336.209999999999</v>
      </c>
      <c r="S424" s="658">
        <v>0</v>
      </c>
      <c r="T424" s="659">
        <v>1506.7900000000009</v>
      </c>
      <c r="U424" s="658">
        <v>0</v>
      </c>
      <c r="V424" s="658">
        <v>0</v>
      </c>
      <c r="W424" s="658">
        <v>1506.7900000000009</v>
      </c>
      <c r="X424" s="658">
        <v>57.760283333333362</v>
      </c>
      <c r="Y424" s="660">
        <v>1449.0297166666676</v>
      </c>
      <c r="Z424" s="657">
        <v>0</v>
      </c>
      <c r="AA424" s="658">
        <v>0</v>
      </c>
      <c r="AB424" s="658">
        <v>0</v>
      </c>
      <c r="AC424" s="658">
        <v>0</v>
      </c>
      <c r="AD424" s="658">
        <v>0</v>
      </c>
      <c r="AE424" s="658">
        <v>0</v>
      </c>
      <c r="AF424" s="658">
        <v>0</v>
      </c>
      <c r="AG424" s="658">
        <v>0</v>
      </c>
      <c r="AH424" s="658">
        <v>0</v>
      </c>
      <c r="AI424" s="658">
        <v>30.135800000000021</v>
      </c>
      <c r="AJ424" s="658">
        <v>206.7242</v>
      </c>
      <c r="AK424" s="661">
        <v>0</v>
      </c>
      <c r="AL424" s="661">
        <v>30.135800000000089</v>
      </c>
      <c r="AM424" s="662">
        <v>-30.135800000000245</v>
      </c>
      <c r="AN424" s="663">
        <v>11843</v>
      </c>
      <c r="AO424" s="658">
        <v>0</v>
      </c>
      <c r="AP424" s="658">
        <v>0</v>
      </c>
      <c r="AQ424" s="658">
        <v>0</v>
      </c>
      <c r="AR424" s="658">
        <v>10336.209999999999</v>
      </c>
      <c r="AS424" s="658">
        <v>0</v>
      </c>
      <c r="AT424" s="659">
        <v>1506.7900000000009</v>
      </c>
      <c r="AU424" s="658">
        <v>0</v>
      </c>
      <c r="AV424" s="658">
        <v>0</v>
      </c>
      <c r="AW424" s="658">
        <v>1506.7900000000009</v>
      </c>
      <c r="AX424" s="658">
        <v>87.896083333333451</v>
      </c>
      <c r="AY424" s="660">
        <v>1418.8939166666673</v>
      </c>
      <c r="AZ424" s="644" t="s">
        <v>803</v>
      </c>
      <c r="BA424" s="664">
        <v>0</v>
      </c>
      <c r="BB424" s="665">
        <v>0</v>
      </c>
      <c r="BC424" s="665">
        <v>0</v>
      </c>
      <c r="BD424" s="665">
        <v>0</v>
      </c>
      <c r="BE424" s="665">
        <v>0</v>
      </c>
      <c r="BF424" s="665">
        <v>0</v>
      </c>
      <c r="BG424" s="665">
        <v>0</v>
      </c>
      <c r="BH424" s="665">
        <v>0</v>
      </c>
      <c r="BI424" s="665">
        <v>0</v>
      </c>
      <c r="BJ424" s="665">
        <v>0</v>
      </c>
      <c r="BK424" s="665">
        <v>0</v>
      </c>
      <c r="BL424" s="665">
        <v>0</v>
      </c>
      <c r="BM424" s="665">
        <v>0</v>
      </c>
      <c r="BN424" s="665">
        <v>0</v>
      </c>
      <c r="BO424" s="665">
        <v>0</v>
      </c>
      <c r="BP424" s="665">
        <v>1418.8939166666673</v>
      </c>
      <c r="BQ424" s="665">
        <v>0</v>
      </c>
      <c r="BR424" s="665">
        <v>0</v>
      </c>
      <c r="BS424" s="666">
        <v>0</v>
      </c>
      <c r="BT424" s="667">
        <v>0</v>
      </c>
      <c r="BU424" s="649">
        <f t="shared" si="8"/>
        <v>0</v>
      </c>
    </row>
    <row r="425" spans="2:73" x14ac:dyDescent="0.2">
      <c r="B425" s="629">
        <v>415</v>
      </c>
      <c r="C425" s="630" t="s">
        <v>2144</v>
      </c>
      <c r="D425" s="630" t="s">
        <v>803</v>
      </c>
      <c r="E425" s="630" t="s">
        <v>1554</v>
      </c>
      <c r="F425" s="651" t="s">
        <v>2145</v>
      </c>
      <c r="G425" s="652">
        <v>44957</v>
      </c>
      <c r="H425" s="652" t="s">
        <v>535</v>
      </c>
      <c r="I425" s="652" t="s">
        <v>535</v>
      </c>
      <c r="J425" s="653">
        <v>50</v>
      </c>
      <c r="K425" s="654" t="s">
        <v>535</v>
      </c>
      <c r="L425" s="655" t="s">
        <v>535</v>
      </c>
      <c r="M425" s="656" t="s">
        <v>2041</v>
      </c>
      <c r="N425" s="657">
        <v>33643</v>
      </c>
      <c r="O425" s="658">
        <v>0</v>
      </c>
      <c r="P425" s="658">
        <v>0</v>
      </c>
      <c r="Q425" s="658">
        <v>0</v>
      </c>
      <c r="R425" s="658">
        <v>28429.16</v>
      </c>
      <c r="S425" s="658">
        <v>0</v>
      </c>
      <c r="T425" s="659">
        <v>5213.84</v>
      </c>
      <c r="U425" s="658">
        <v>0</v>
      </c>
      <c r="V425" s="658">
        <v>0</v>
      </c>
      <c r="W425" s="658">
        <v>5213.84</v>
      </c>
      <c r="X425" s="658">
        <v>199.8638666666663</v>
      </c>
      <c r="Y425" s="660">
        <v>5013.9761333333336</v>
      </c>
      <c r="Z425" s="657">
        <v>0</v>
      </c>
      <c r="AA425" s="658">
        <v>0</v>
      </c>
      <c r="AB425" s="658">
        <v>0</v>
      </c>
      <c r="AC425" s="658">
        <v>0</v>
      </c>
      <c r="AD425" s="658">
        <v>0</v>
      </c>
      <c r="AE425" s="658">
        <v>0</v>
      </c>
      <c r="AF425" s="658">
        <v>0</v>
      </c>
      <c r="AG425" s="658">
        <v>0</v>
      </c>
      <c r="AH425" s="658">
        <v>0</v>
      </c>
      <c r="AI425" s="658">
        <v>104.27680000000004</v>
      </c>
      <c r="AJ425" s="658">
        <v>568.58320000000003</v>
      </c>
      <c r="AK425" s="661">
        <v>0</v>
      </c>
      <c r="AL425" s="661">
        <v>104.27680000000009</v>
      </c>
      <c r="AM425" s="662">
        <v>-104.27679999999964</v>
      </c>
      <c r="AN425" s="663">
        <v>33643</v>
      </c>
      <c r="AO425" s="658">
        <v>0</v>
      </c>
      <c r="AP425" s="658">
        <v>0</v>
      </c>
      <c r="AQ425" s="658">
        <v>0</v>
      </c>
      <c r="AR425" s="658">
        <v>28429.16</v>
      </c>
      <c r="AS425" s="658">
        <v>0</v>
      </c>
      <c r="AT425" s="659">
        <v>5213.84</v>
      </c>
      <c r="AU425" s="658">
        <v>0</v>
      </c>
      <c r="AV425" s="658">
        <v>0</v>
      </c>
      <c r="AW425" s="658">
        <v>5213.84</v>
      </c>
      <c r="AX425" s="658">
        <v>304.14066666666639</v>
      </c>
      <c r="AY425" s="660">
        <v>4909.6993333333339</v>
      </c>
      <c r="AZ425" s="644" t="s">
        <v>803</v>
      </c>
      <c r="BA425" s="664">
        <v>0</v>
      </c>
      <c r="BB425" s="665">
        <v>0</v>
      </c>
      <c r="BC425" s="665">
        <v>0</v>
      </c>
      <c r="BD425" s="665">
        <v>0</v>
      </c>
      <c r="BE425" s="665">
        <v>0</v>
      </c>
      <c r="BF425" s="665">
        <v>0</v>
      </c>
      <c r="BG425" s="665">
        <v>0</v>
      </c>
      <c r="BH425" s="665">
        <v>0</v>
      </c>
      <c r="BI425" s="665">
        <v>0</v>
      </c>
      <c r="BJ425" s="665">
        <v>0</v>
      </c>
      <c r="BK425" s="665">
        <v>0</v>
      </c>
      <c r="BL425" s="665">
        <v>0</v>
      </c>
      <c r="BM425" s="665">
        <v>0</v>
      </c>
      <c r="BN425" s="665">
        <v>0</v>
      </c>
      <c r="BO425" s="665">
        <v>0</v>
      </c>
      <c r="BP425" s="665">
        <v>4909.6993333333339</v>
      </c>
      <c r="BQ425" s="665">
        <v>0</v>
      </c>
      <c r="BR425" s="665">
        <v>0</v>
      </c>
      <c r="BS425" s="666">
        <v>0</v>
      </c>
      <c r="BT425" s="667">
        <v>0</v>
      </c>
      <c r="BU425" s="649">
        <f t="shared" si="8"/>
        <v>0</v>
      </c>
    </row>
    <row r="426" spans="2:73" x14ac:dyDescent="0.2">
      <c r="B426" s="650">
        <v>416</v>
      </c>
      <c r="C426" s="630" t="s">
        <v>2144</v>
      </c>
      <c r="D426" s="630" t="s">
        <v>803</v>
      </c>
      <c r="E426" s="630" t="s">
        <v>1554</v>
      </c>
      <c r="F426" s="651" t="s">
        <v>2146</v>
      </c>
      <c r="G426" s="652">
        <v>44957</v>
      </c>
      <c r="H426" s="652" t="s">
        <v>535</v>
      </c>
      <c r="I426" s="652" t="s">
        <v>535</v>
      </c>
      <c r="J426" s="653">
        <v>50</v>
      </c>
      <c r="K426" s="654" t="s">
        <v>535</v>
      </c>
      <c r="L426" s="655" t="s">
        <v>535</v>
      </c>
      <c r="M426" s="656" t="s">
        <v>2041</v>
      </c>
      <c r="N426" s="657">
        <v>6670</v>
      </c>
      <c r="O426" s="658">
        <v>0</v>
      </c>
      <c r="P426" s="658">
        <v>0</v>
      </c>
      <c r="Q426" s="658">
        <v>0</v>
      </c>
      <c r="R426" s="658">
        <v>6670</v>
      </c>
      <c r="S426" s="658">
        <v>0</v>
      </c>
      <c r="T426" s="659">
        <v>0</v>
      </c>
      <c r="U426" s="658">
        <v>0</v>
      </c>
      <c r="V426" s="658">
        <v>0</v>
      </c>
      <c r="W426" s="658">
        <v>0</v>
      </c>
      <c r="X426" s="658">
        <v>0</v>
      </c>
      <c r="Y426" s="660">
        <v>0</v>
      </c>
      <c r="Z426" s="657">
        <v>0</v>
      </c>
      <c r="AA426" s="658">
        <v>0</v>
      </c>
      <c r="AB426" s="658">
        <v>0</v>
      </c>
      <c r="AC426" s="658">
        <v>0</v>
      </c>
      <c r="AD426" s="658">
        <v>0</v>
      </c>
      <c r="AE426" s="658">
        <v>0</v>
      </c>
      <c r="AF426" s="658">
        <v>0</v>
      </c>
      <c r="AG426" s="658">
        <v>0</v>
      </c>
      <c r="AH426" s="658">
        <v>0</v>
      </c>
      <c r="AI426" s="658">
        <v>0</v>
      </c>
      <c r="AJ426" s="658">
        <v>133.4</v>
      </c>
      <c r="AK426" s="661">
        <v>0</v>
      </c>
      <c r="AL426" s="661">
        <v>0</v>
      </c>
      <c r="AM426" s="662">
        <v>0</v>
      </c>
      <c r="AN426" s="663">
        <v>6670</v>
      </c>
      <c r="AO426" s="658">
        <v>0</v>
      </c>
      <c r="AP426" s="658">
        <v>0</v>
      </c>
      <c r="AQ426" s="658">
        <v>0</v>
      </c>
      <c r="AR426" s="658">
        <v>6670</v>
      </c>
      <c r="AS426" s="658">
        <v>0</v>
      </c>
      <c r="AT426" s="659">
        <v>0</v>
      </c>
      <c r="AU426" s="658">
        <v>0</v>
      </c>
      <c r="AV426" s="658">
        <v>0</v>
      </c>
      <c r="AW426" s="658">
        <v>0</v>
      </c>
      <c r="AX426" s="658">
        <v>0</v>
      </c>
      <c r="AY426" s="660">
        <v>0</v>
      </c>
      <c r="AZ426" s="644" t="s">
        <v>803</v>
      </c>
      <c r="BA426" s="664">
        <v>0</v>
      </c>
      <c r="BB426" s="665">
        <v>0</v>
      </c>
      <c r="BC426" s="665">
        <v>0</v>
      </c>
      <c r="BD426" s="665">
        <v>0</v>
      </c>
      <c r="BE426" s="665">
        <v>0</v>
      </c>
      <c r="BF426" s="665">
        <v>0</v>
      </c>
      <c r="BG426" s="665">
        <v>0</v>
      </c>
      <c r="BH426" s="665">
        <v>0</v>
      </c>
      <c r="BI426" s="665">
        <v>0</v>
      </c>
      <c r="BJ426" s="665">
        <v>0</v>
      </c>
      <c r="BK426" s="665">
        <v>0</v>
      </c>
      <c r="BL426" s="665">
        <v>0</v>
      </c>
      <c r="BM426" s="665">
        <v>0</v>
      </c>
      <c r="BN426" s="665">
        <v>0</v>
      </c>
      <c r="BO426" s="665">
        <v>0</v>
      </c>
      <c r="BP426" s="665">
        <v>0</v>
      </c>
      <c r="BQ426" s="665">
        <v>0</v>
      </c>
      <c r="BR426" s="665">
        <v>0</v>
      </c>
      <c r="BS426" s="666">
        <v>0</v>
      </c>
      <c r="BT426" s="667">
        <v>0</v>
      </c>
      <c r="BU426" s="649">
        <f t="shared" si="8"/>
        <v>0</v>
      </c>
    </row>
    <row r="427" spans="2:73" x14ac:dyDescent="0.2">
      <c r="B427" s="629">
        <v>417</v>
      </c>
      <c r="C427" s="630" t="s">
        <v>2147</v>
      </c>
      <c r="D427" s="630" t="s">
        <v>803</v>
      </c>
      <c r="E427" s="630" t="s">
        <v>1554</v>
      </c>
      <c r="F427" s="651" t="s">
        <v>2148</v>
      </c>
      <c r="G427" s="652">
        <v>44957</v>
      </c>
      <c r="H427" s="652" t="s">
        <v>535</v>
      </c>
      <c r="I427" s="652" t="s">
        <v>535</v>
      </c>
      <c r="J427" s="653">
        <v>50</v>
      </c>
      <c r="K427" s="654" t="s">
        <v>535</v>
      </c>
      <c r="L427" s="655" t="s">
        <v>535</v>
      </c>
      <c r="M427" s="656" t="s">
        <v>2041</v>
      </c>
      <c r="N427" s="657">
        <v>92724</v>
      </c>
      <c r="O427" s="658">
        <v>0</v>
      </c>
      <c r="P427" s="658">
        <v>0</v>
      </c>
      <c r="Q427" s="658">
        <v>0</v>
      </c>
      <c r="R427" s="658">
        <v>92567.29</v>
      </c>
      <c r="S427" s="658">
        <v>0</v>
      </c>
      <c r="T427" s="659">
        <v>156.7100000000064</v>
      </c>
      <c r="U427" s="658">
        <v>0</v>
      </c>
      <c r="V427" s="658">
        <v>0</v>
      </c>
      <c r="W427" s="658">
        <v>156.7100000000064</v>
      </c>
      <c r="X427" s="658">
        <v>6.0072166666669089</v>
      </c>
      <c r="Y427" s="660">
        <v>150.70278333333948</v>
      </c>
      <c r="Z427" s="657">
        <v>0</v>
      </c>
      <c r="AA427" s="658">
        <v>0</v>
      </c>
      <c r="AB427" s="658">
        <v>0</v>
      </c>
      <c r="AC427" s="658">
        <v>0</v>
      </c>
      <c r="AD427" s="658">
        <v>0</v>
      </c>
      <c r="AE427" s="658">
        <v>0</v>
      </c>
      <c r="AF427" s="658">
        <v>0</v>
      </c>
      <c r="AG427" s="658">
        <v>0</v>
      </c>
      <c r="AH427" s="658">
        <v>0</v>
      </c>
      <c r="AI427" s="658">
        <v>3.1342000000001278</v>
      </c>
      <c r="AJ427" s="658">
        <v>1851.3457999999998</v>
      </c>
      <c r="AK427" s="661">
        <v>0</v>
      </c>
      <c r="AL427" s="661">
        <v>3.1342000000001216</v>
      </c>
      <c r="AM427" s="662">
        <v>-3.1342000000001065</v>
      </c>
      <c r="AN427" s="663">
        <v>92724</v>
      </c>
      <c r="AO427" s="658">
        <v>0</v>
      </c>
      <c r="AP427" s="658">
        <v>0</v>
      </c>
      <c r="AQ427" s="658">
        <v>0</v>
      </c>
      <c r="AR427" s="658">
        <v>92567.29</v>
      </c>
      <c r="AS427" s="658">
        <v>0</v>
      </c>
      <c r="AT427" s="659">
        <v>156.7100000000064</v>
      </c>
      <c r="AU427" s="658">
        <v>0</v>
      </c>
      <c r="AV427" s="658">
        <v>0</v>
      </c>
      <c r="AW427" s="658">
        <v>156.7100000000064</v>
      </c>
      <c r="AX427" s="658">
        <v>9.1414166666670305</v>
      </c>
      <c r="AY427" s="660">
        <v>147.56858333333938</v>
      </c>
      <c r="AZ427" s="644" t="s">
        <v>803</v>
      </c>
      <c r="BA427" s="664">
        <v>0</v>
      </c>
      <c r="BB427" s="665">
        <v>0</v>
      </c>
      <c r="BC427" s="665">
        <v>0</v>
      </c>
      <c r="BD427" s="665">
        <v>0</v>
      </c>
      <c r="BE427" s="665">
        <v>0</v>
      </c>
      <c r="BF427" s="665">
        <v>0</v>
      </c>
      <c r="BG427" s="665">
        <v>0</v>
      </c>
      <c r="BH427" s="665">
        <v>0</v>
      </c>
      <c r="BI427" s="665">
        <v>0</v>
      </c>
      <c r="BJ427" s="665">
        <v>0</v>
      </c>
      <c r="BK427" s="665">
        <v>0</v>
      </c>
      <c r="BL427" s="665">
        <v>0</v>
      </c>
      <c r="BM427" s="665">
        <v>0</v>
      </c>
      <c r="BN427" s="665">
        <v>0</v>
      </c>
      <c r="BO427" s="665">
        <v>0</v>
      </c>
      <c r="BP427" s="665">
        <v>147.56858333333938</v>
      </c>
      <c r="BQ427" s="665">
        <v>0</v>
      </c>
      <c r="BR427" s="665">
        <v>0</v>
      </c>
      <c r="BS427" s="666">
        <v>0</v>
      </c>
      <c r="BT427" s="667">
        <v>0</v>
      </c>
      <c r="BU427" s="649">
        <f t="shared" si="8"/>
        <v>0</v>
      </c>
    </row>
    <row r="428" spans="2:73" x14ac:dyDescent="0.2">
      <c r="B428" s="650">
        <v>418</v>
      </c>
      <c r="C428" s="630" t="s">
        <v>2147</v>
      </c>
      <c r="D428" s="630" t="s">
        <v>803</v>
      </c>
      <c r="E428" s="630" t="s">
        <v>1554</v>
      </c>
      <c r="F428" s="651" t="s">
        <v>2149</v>
      </c>
      <c r="G428" s="652">
        <v>44957</v>
      </c>
      <c r="H428" s="652" t="s">
        <v>535</v>
      </c>
      <c r="I428" s="652" t="s">
        <v>535</v>
      </c>
      <c r="J428" s="653">
        <v>50</v>
      </c>
      <c r="K428" s="654" t="s">
        <v>535</v>
      </c>
      <c r="L428" s="655" t="s">
        <v>535</v>
      </c>
      <c r="M428" s="656" t="s">
        <v>2041</v>
      </c>
      <c r="N428" s="657">
        <v>181540</v>
      </c>
      <c r="O428" s="658">
        <v>0</v>
      </c>
      <c r="P428" s="658">
        <v>0</v>
      </c>
      <c r="Q428" s="658">
        <v>0</v>
      </c>
      <c r="R428" s="658">
        <v>181062.71</v>
      </c>
      <c r="S428" s="658">
        <v>0</v>
      </c>
      <c r="T428" s="659">
        <v>477.29000000000815</v>
      </c>
      <c r="U428" s="658">
        <v>0</v>
      </c>
      <c r="V428" s="658">
        <v>0</v>
      </c>
      <c r="W428" s="658">
        <v>477.29000000000815</v>
      </c>
      <c r="X428" s="658">
        <v>18.296116666666961</v>
      </c>
      <c r="Y428" s="660">
        <v>458.99388333334116</v>
      </c>
      <c r="Z428" s="657">
        <v>0</v>
      </c>
      <c r="AA428" s="658">
        <v>0</v>
      </c>
      <c r="AB428" s="658">
        <v>0</v>
      </c>
      <c r="AC428" s="658">
        <v>0</v>
      </c>
      <c r="AD428" s="658">
        <v>0</v>
      </c>
      <c r="AE428" s="658">
        <v>0</v>
      </c>
      <c r="AF428" s="658">
        <v>0</v>
      </c>
      <c r="AG428" s="658">
        <v>0</v>
      </c>
      <c r="AH428" s="658">
        <v>0</v>
      </c>
      <c r="AI428" s="658">
        <v>9.5458000000001633</v>
      </c>
      <c r="AJ428" s="658">
        <v>3621.2541999999999</v>
      </c>
      <c r="AK428" s="661">
        <v>0</v>
      </c>
      <c r="AL428" s="661">
        <v>9.5458000000001313</v>
      </c>
      <c r="AM428" s="662">
        <v>-9.5458000000000993</v>
      </c>
      <c r="AN428" s="663">
        <v>181540</v>
      </c>
      <c r="AO428" s="658">
        <v>0</v>
      </c>
      <c r="AP428" s="658">
        <v>0</v>
      </c>
      <c r="AQ428" s="658">
        <v>0</v>
      </c>
      <c r="AR428" s="658">
        <v>181062.71</v>
      </c>
      <c r="AS428" s="658">
        <v>0</v>
      </c>
      <c r="AT428" s="659">
        <v>477.29000000000815</v>
      </c>
      <c r="AU428" s="658">
        <v>0</v>
      </c>
      <c r="AV428" s="658">
        <v>0</v>
      </c>
      <c r="AW428" s="658">
        <v>477.29000000000815</v>
      </c>
      <c r="AX428" s="658">
        <v>27.841916666667093</v>
      </c>
      <c r="AY428" s="660">
        <v>449.44808333334106</v>
      </c>
      <c r="AZ428" s="644" t="s">
        <v>803</v>
      </c>
      <c r="BA428" s="664">
        <v>0</v>
      </c>
      <c r="BB428" s="665">
        <v>0</v>
      </c>
      <c r="BC428" s="665">
        <v>0</v>
      </c>
      <c r="BD428" s="665">
        <v>0</v>
      </c>
      <c r="BE428" s="665">
        <v>0</v>
      </c>
      <c r="BF428" s="665">
        <v>0</v>
      </c>
      <c r="BG428" s="665">
        <v>0</v>
      </c>
      <c r="BH428" s="665">
        <v>0</v>
      </c>
      <c r="BI428" s="665">
        <v>0</v>
      </c>
      <c r="BJ428" s="665">
        <v>0</v>
      </c>
      <c r="BK428" s="665">
        <v>0</v>
      </c>
      <c r="BL428" s="665">
        <v>0</v>
      </c>
      <c r="BM428" s="665">
        <v>0</v>
      </c>
      <c r="BN428" s="665">
        <v>0</v>
      </c>
      <c r="BO428" s="665">
        <v>0</v>
      </c>
      <c r="BP428" s="665">
        <v>449.44808333334106</v>
      </c>
      <c r="BQ428" s="665">
        <v>0</v>
      </c>
      <c r="BR428" s="665">
        <v>0</v>
      </c>
      <c r="BS428" s="666">
        <v>0</v>
      </c>
      <c r="BT428" s="667">
        <v>0</v>
      </c>
      <c r="BU428" s="649">
        <f t="shared" si="8"/>
        <v>0</v>
      </c>
    </row>
    <row r="429" spans="2:73" x14ac:dyDescent="0.2">
      <c r="B429" s="629">
        <v>419</v>
      </c>
      <c r="C429" s="630" t="s">
        <v>2150</v>
      </c>
      <c r="D429" s="630" t="s">
        <v>803</v>
      </c>
      <c r="E429" s="630" t="s">
        <v>1554</v>
      </c>
      <c r="F429" s="651" t="s">
        <v>2151</v>
      </c>
      <c r="G429" s="652">
        <v>44957</v>
      </c>
      <c r="H429" s="652" t="s">
        <v>535</v>
      </c>
      <c r="I429" s="652" t="s">
        <v>535</v>
      </c>
      <c r="J429" s="653">
        <v>50</v>
      </c>
      <c r="K429" s="654" t="s">
        <v>535</v>
      </c>
      <c r="L429" s="655" t="s">
        <v>535</v>
      </c>
      <c r="M429" s="656" t="s">
        <v>2041</v>
      </c>
      <c r="N429" s="657">
        <v>438</v>
      </c>
      <c r="O429" s="658">
        <v>0</v>
      </c>
      <c r="P429" s="658">
        <v>0</v>
      </c>
      <c r="Q429" s="658">
        <v>0</v>
      </c>
      <c r="R429" s="658">
        <v>438</v>
      </c>
      <c r="S429" s="658">
        <v>0</v>
      </c>
      <c r="T429" s="659">
        <v>0</v>
      </c>
      <c r="U429" s="658">
        <v>0</v>
      </c>
      <c r="V429" s="658">
        <v>0</v>
      </c>
      <c r="W429" s="658">
        <v>0</v>
      </c>
      <c r="X429" s="658">
        <v>0</v>
      </c>
      <c r="Y429" s="660">
        <v>0</v>
      </c>
      <c r="Z429" s="657">
        <v>0</v>
      </c>
      <c r="AA429" s="658">
        <v>0</v>
      </c>
      <c r="AB429" s="658">
        <v>0</v>
      </c>
      <c r="AC429" s="658">
        <v>0</v>
      </c>
      <c r="AD429" s="658">
        <v>0</v>
      </c>
      <c r="AE429" s="658">
        <v>0</v>
      </c>
      <c r="AF429" s="658">
        <v>0</v>
      </c>
      <c r="AG429" s="658">
        <v>0</v>
      </c>
      <c r="AH429" s="658">
        <v>0</v>
      </c>
      <c r="AI429" s="658">
        <v>0</v>
      </c>
      <c r="AJ429" s="658">
        <v>8.7600000000000016</v>
      </c>
      <c r="AK429" s="661">
        <v>0</v>
      </c>
      <c r="AL429" s="661">
        <v>0</v>
      </c>
      <c r="AM429" s="662">
        <v>0</v>
      </c>
      <c r="AN429" s="663">
        <v>438</v>
      </c>
      <c r="AO429" s="658">
        <v>0</v>
      </c>
      <c r="AP429" s="658">
        <v>0</v>
      </c>
      <c r="AQ429" s="658">
        <v>0</v>
      </c>
      <c r="AR429" s="658">
        <v>438</v>
      </c>
      <c r="AS429" s="658">
        <v>0</v>
      </c>
      <c r="AT429" s="659">
        <v>0</v>
      </c>
      <c r="AU429" s="658">
        <v>0</v>
      </c>
      <c r="AV429" s="658">
        <v>0</v>
      </c>
      <c r="AW429" s="658">
        <v>0</v>
      </c>
      <c r="AX429" s="658">
        <v>0</v>
      </c>
      <c r="AY429" s="660">
        <v>0</v>
      </c>
      <c r="AZ429" s="644" t="s">
        <v>803</v>
      </c>
      <c r="BA429" s="664">
        <v>0</v>
      </c>
      <c r="BB429" s="665">
        <v>0</v>
      </c>
      <c r="BC429" s="665">
        <v>0</v>
      </c>
      <c r="BD429" s="665">
        <v>0</v>
      </c>
      <c r="BE429" s="665">
        <v>0</v>
      </c>
      <c r="BF429" s="665">
        <v>0</v>
      </c>
      <c r="BG429" s="665">
        <v>0</v>
      </c>
      <c r="BH429" s="665">
        <v>0</v>
      </c>
      <c r="BI429" s="665">
        <v>0</v>
      </c>
      <c r="BJ429" s="665">
        <v>0</v>
      </c>
      <c r="BK429" s="665">
        <v>0</v>
      </c>
      <c r="BL429" s="665">
        <v>0</v>
      </c>
      <c r="BM429" s="665">
        <v>0</v>
      </c>
      <c r="BN429" s="665">
        <v>0</v>
      </c>
      <c r="BO429" s="665">
        <v>0</v>
      </c>
      <c r="BP429" s="665">
        <v>0</v>
      </c>
      <c r="BQ429" s="665">
        <v>0</v>
      </c>
      <c r="BR429" s="665">
        <v>0</v>
      </c>
      <c r="BS429" s="666">
        <v>0</v>
      </c>
      <c r="BT429" s="667">
        <v>0</v>
      </c>
      <c r="BU429" s="649">
        <f t="shared" si="8"/>
        <v>0</v>
      </c>
    </row>
    <row r="430" spans="2:73" x14ac:dyDescent="0.2">
      <c r="B430" s="650">
        <v>420</v>
      </c>
      <c r="C430" s="630" t="s">
        <v>2152</v>
      </c>
      <c r="D430" s="630" t="s">
        <v>803</v>
      </c>
      <c r="E430" s="630" t="s">
        <v>1554</v>
      </c>
      <c r="F430" s="651" t="s">
        <v>2153</v>
      </c>
      <c r="G430" s="652">
        <v>44957</v>
      </c>
      <c r="H430" s="652" t="s">
        <v>535</v>
      </c>
      <c r="I430" s="652" t="s">
        <v>535</v>
      </c>
      <c r="J430" s="653">
        <v>50</v>
      </c>
      <c r="K430" s="654" t="s">
        <v>535</v>
      </c>
      <c r="L430" s="655" t="s">
        <v>535</v>
      </c>
      <c r="M430" s="656" t="s">
        <v>2041</v>
      </c>
      <c r="N430" s="657">
        <v>226</v>
      </c>
      <c r="O430" s="658">
        <v>0</v>
      </c>
      <c r="P430" s="658">
        <v>0</v>
      </c>
      <c r="Q430" s="658">
        <v>0</v>
      </c>
      <c r="R430" s="658">
        <v>226</v>
      </c>
      <c r="S430" s="658">
        <v>0</v>
      </c>
      <c r="T430" s="659">
        <v>0</v>
      </c>
      <c r="U430" s="658">
        <v>0</v>
      </c>
      <c r="V430" s="658">
        <v>0</v>
      </c>
      <c r="W430" s="658">
        <v>0</v>
      </c>
      <c r="X430" s="658">
        <v>0</v>
      </c>
      <c r="Y430" s="660">
        <v>0</v>
      </c>
      <c r="Z430" s="657">
        <v>0</v>
      </c>
      <c r="AA430" s="658">
        <v>0</v>
      </c>
      <c r="AB430" s="658">
        <v>0</v>
      </c>
      <c r="AC430" s="658">
        <v>0</v>
      </c>
      <c r="AD430" s="658">
        <v>0</v>
      </c>
      <c r="AE430" s="658">
        <v>0</v>
      </c>
      <c r="AF430" s="658">
        <v>0</v>
      </c>
      <c r="AG430" s="658">
        <v>0</v>
      </c>
      <c r="AH430" s="658">
        <v>0</v>
      </c>
      <c r="AI430" s="658">
        <v>0</v>
      </c>
      <c r="AJ430" s="658">
        <v>4.5199999999999996</v>
      </c>
      <c r="AK430" s="661">
        <v>0</v>
      </c>
      <c r="AL430" s="661">
        <v>0</v>
      </c>
      <c r="AM430" s="662">
        <v>0</v>
      </c>
      <c r="AN430" s="663">
        <v>226</v>
      </c>
      <c r="AO430" s="658">
        <v>0</v>
      </c>
      <c r="AP430" s="658">
        <v>0</v>
      </c>
      <c r="AQ430" s="658">
        <v>0</v>
      </c>
      <c r="AR430" s="658">
        <v>226</v>
      </c>
      <c r="AS430" s="658">
        <v>0</v>
      </c>
      <c r="AT430" s="659">
        <v>0</v>
      </c>
      <c r="AU430" s="658">
        <v>0</v>
      </c>
      <c r="AV430" s="658">
        <v>0</v>
      </c>
      <c r="AW430" s="658">
        <v>0</v>
      </c>
      <c r="AX430" s="658">
        <v>0</v>
      </c>
      <c r="AY430" s="660">
        <v>0</v>
      </c>
      <c r="AZ430" s="644" t="s">
        <v>803</v>
      </c>
      <c r="BA430" s="664">
        <v>0</v>
      </c>
      <c r="BB430" s="665">
        <v>0</v>
      </c>
      <c r="BC430" s="665">
        <v>0</v>
      </c>
      <c r="BD430" s="665">
        <v>0</v>
      </c>
      <c r="BE430" s="665">
        <v>0</v>
      </c>
      <c r="BF430" s="665">
        <v>0</v>
      </c>
      <c r="BG430" s="665">
        <v>0</v>
      </c>
      <c r="BH430" s="665">
        <v>0</v>
      </c>
      <c r="BI430" s="665">
        <v>0</v>
      </c>
      <c r="BJ430" s="665">
        <v>0</v>
      </c>
      <c r="BK430" s="665">
        <v>0</v>
      </c>
      <c r="BL430" s="665">
        <v>0</v>
      </c>
      <c r="BM430" s="665">
        <v>0</v>
      </c>
      <c r="BN430" s="665">
        <v>0</v>
      </c>
      <c r="BO430" s="665">
        <v>0</v>
      </c>
      <c r="BP430" s="665">
        <v>0</v>
      </c>
      <c r="BQ430" s="665">
        <v>0</v>
      </c>
      <c r="BR430" s="665">
        <v>0</v>
      </c>
      <c r="BS430" s="666">
        <v>0</v>
      </c>
      <c r="BT430" s="667">
        <v>0</v>
      </c>
      <c r="BU430" s="649">
        <f t="shared" si="8"/>
        <v>0</v>
      </c>
    </row>
    <row r="431" spans="2:73" x14ac:dyDescent="0.2">
      <c r="B431" s="629">
        <v>421</v>
      </c>
      <c r="C431" s="630" t="s">
        <v>2154</v>
      </c>
      <c r="D431" s="630" t="s">
        <v>803</v>
      </c>
      <c r="E431" s="630" t="s">
        <v>1554</v>
      </c>
      <c r="F431" s="651" t="s">
        <v>2155</v>
      </c>
      <c r="G431" s="652">
        <v>44957</v>
      </c>
      <c r="H431" s="652" t="s">
        <v>535</v>
      </c>
      <c r="I431" s="652" t="s">
        <v>535</v>
      </c>
      <c r="J431" s="653">
        <v>50</v>
      </c>
      <c r="K431" s="654" t="s">
        <v>535</v>
      </c>
      <c r="L431" s="655" t="s">
        <v>535</v>
      </c>
      <c r="M431" s="656" t="s">
        <v>2041</v>
      </c>
      <c r="N431" s="657">
        <v>744</v>
      </c>
      <c r="O431" s="658">
        <v>0</v>
      </c>
      <c r="P431" s="658">
        <v>0</v>
      </c>
      <c r="Q431" s="658">
        <v>0</v>
      </c>
      <c r="R431" s="658">
        <v>744</v>
      </c>
      <c r="S431" s="658">
        <v>0</v>
      </c>
      <c r="T431" s="659">
        <v>0</v>
      </c>
      <c r="U431" s="658">
        <v>0</v>
      </c>
      <c r="V431" s="658">
        <v>0</v>
      </c>
      <c r="W431" s="658">
        <v>0</v>
      </c>
      <c r="X431" s="658">
        <v>0</v>
      </c>
      <c r="Y431" s="660">
        <v>0</v>
      </c>
      <c r="Z431" s="657">
        <v>0</v>
      </c>
      <c r="AA431" s="658">
        <v>0</v>
      </c>
      <c r="AB431" s="658">
        <v>0</v>
      </c>
      <c r="AC431" s="658">
        <v>0</v>
      </c>
      <c r="AD431" s="658">
        <v>0</v>
      </c>
      <c r="AE431" s="658">
        <v>0</v>
      </c>
      <c r="AF431" s="658">
        <v>0</v>
      </c>
      <c r="AG431" s="658">
        <v>0</v>
      </c>
      <c r="AH431" s="658">
        <v>0</v>
      </c>
      <c r="AI431" s="658">
        <v>0</v>
      </c>
      <c r="AJ431" s="658">
        <v>14.879999999999999</v>
      </c>
      <c r="AK431" s="661">
        <v>0</v>
      </c>
      <c r="AL431" s="661">
        <v>0</v>
      </c>
      <c r="AM431" s="662">
        <v>0</v>
      </c>
      <c r="AN431" s="663">
        <v>744</v>
      </c>
      <c r="AO431" s="658">
        <v>0</v>
      </c>
      <c r="AP431" s="658">
        <v>0</v>
      </c>
      <c r="AQ431" s="658">
        <v>0</v>
      </c>
      <c r="AR431" s="658">
        <v>744</v>
      </c>
      <c r="AS431" s="658">
        <v>0</v>
      </c>
      <c r="AT431" s="659">
        <v>0</v>
      </c>
      <c r="AU431" s="658">
        <v>0</v>
      </c>
      <c r="AV431" s="658">
        <v>0</v>
      </c>
      <c r="AW431" s="658">
        <v>0</v>
      </c>
      <c r="AX431" s="658">
        <v>0</v>
      </c>
      <c r="AY431" s="660">
        <v>0</v>
      </c>
      <c r="AZ431" s="644" t="s">
        <v>803</v>
      </c>
      <c r="BA431" s="664">
        <v>0</v>
      </c>
      <c r="BB431" s="665">
        <v>0</v>
      </c>
      <c r="BC431" s="665">
        <v>0</v>
      </c>
      <c r="BD431" s="665">
        <v>0</v>
      </c>
      <c r="BE431" s="665">
        <v>0</v>
      </c>
      <c r="BF431" s="665">
        <v>0</v>
      </c>
      <c r="BG431" s="665">
        <v>0</v>
      </c>
      <c r="BH431" s="665">
        <v>0</v>
      </c>
      <c r="BI431" s="665">
        <v>0</v>
      </c>
      <c r="BJ431" s="665">
        <v>0</v>
      </c>
      <c r="BK431" s="665">
        <v>0</v>
      </c>
      <c r="BL431" s="665">
        <v>0</v>
      </c>
      <c r="BM431" s="665">
        <v>0</v>
      </c>
      <c r="BN431" s="665">
        <v>0</v>
      </c>
      <c r="BO431" s="665">
        <v>0</v>
      </c>
      <c r="BP431" s="665">
        <v>0</v>
      </c>
      <c r="BQ431" s="665">
        <v>0</v>
      </c>
      <c r="BR431" s="665">
        <v>0</v>
      </c>
      <c r="BS431" s="666">
        <v>0</v>
      </c>
      <c r="BT431" s="667">
        <v>0</v>
      </c>
      <c r="BU431" s="649">
        <f t="shared" si="8"/>
        <v>0</v>
      </c>
    </row>
    <row r="432" spans="2:73" x14ac:dyDescent="0.2">
      <c r="B432" s="650">
        <v>422</v>
      </c>
      <c r="C432" s="630" t="s">
        <v>2156</v>
      </c>
      <c r="D432" s="630" t="s">
        <v>803</v>
      </c>
      <c r="E432" s="630" t="s">
        <v>1554</v>
      </c>
      <c r="F432" s="651" t="s">
        <v>2157</v>
      </c>
      <c r="G432" s="652">
        <v>44957</v>
      </c>
      <c r="H432" s="652" t="s">
        <v>535</v>
      </c>
      <c r="I432" s="652" t="s">
        <v>535</v>
      </c>
      <c r="J432" s="653">
        <v>50</v>
      </c>
      <c r="K432" s="654" t="s">
        <v>535</v>
      </c>
      <c r="L432" s="655" t="s">
        <v>535</v>
      </c>
      <c r="M432" s="656" t="s">
        <v>2041</v>
      </c>
      <c r="N432" s="657">
        <v>274513</v>
      </c>
      <c r="O432" s="658">
        <v>0</v>
      </c>
      <c r="P432" s="658">
        <v>0</v>
      </c>
      <c r="Q432" s="658">
        <v>0</v>
      </c>
      <c r="R432" s="658">
        <v>274513</v>
      </c>
      <c r="S432" s="658">
        <v>0</v>
      </c>
      <c r="T432" s="659">
        <v>0</v>
      </c>
      <c r="U432" s="658">
        <v>0</v>
      </c>
      <c r="V432" s="658">
        <v>0</v>
      </c>
      <c r="W432" s="658">
        <v>0</v>
      </c>
      <c r="X432" s="658">
        <v>0</v>
      </c>
      <c r="Y432" s="660">
        <v>0</v>
      </c>
      <c r="Z432" s="657">
        <v>0</v>
      </c>
      <c r="AA432" s="658">
        <v>0</v>
      </c>
      <c r="AB432" s="658">
        <v>0</v>
      </c>
      <c r="AC432" s="658">
        <v>0</v>
      </c>
      <c r="AD432" s="658">
        <v>0</v>
      </c>
      <c r="AE432" s="658">
        <v>0</v>
      </c>
      <c r="AF432" s="658">
        <v>0</v>
      </c>
      <c r="AG432" s="658">
        <v>0</v>
      </c>
      <c r="AH432" s="658">
        <v>0</v>
      </c>
      <c r="AI432" s="658">
        <v>0</v>
      </c>
      <c r="AJ432" s="658">
        <v>5490.26</v>
      </c>
      <c r="AK432" s="661">
        <v>0</v>
      </c>
      <c r="AL432" s="661">
        <v>0</v>
      </c>
      <c r="AM432" s="662">
        <v>0</v>
      </c>
      <c r="AN432" s="663">
        <v>274513</v>
      </c>
      <c r="AO432" s="658">
        <v>0</v>
      </c>
      <c r="AP432" s="658">
        <v>0</v>
      </c>
      <c r="AQ432" s="658">
        <v>0</v>
      </c>
      <c r="AR432" s="658">
        <v>274513</v>
      </c>
      <c r="AS432" s="658">
        <v>0</v>
      </c>
      <c r="AT432" s="659">
        <v>0</v>
      </c>
      <c r="AU432" s="658">
        <v>0</v>
      </c>
      <c r="AV432" s="658">
        <v>0</v>
      </c>
      <c r="AW432" s="658">
        <v>0</v>
      </c>
      <c r="AX432" s="658">
        <v>0</v>
      </c>
      <c r="AY432" s="660">
        <v>0</v>
      </c>
      <c r="AZ432" s="644" t="s">
        <v>803</v>
      </c>
      <c r="BA432" s="664">
        <v>0</v>
      </c>
      <c r="BB432" s="665">
        <v>0</v>
      </c>
      <c r="BC432" s="665">
        <v>0</v>
      </c>
      <c r="BD432" s="665">
        <v>0</v>
      </c>
      <c r="BE432" s="665">
        <v>0</v>
      </c>
      <c r="BF432" s="665">
        <v>0</v>
      </c>
      <c r="BG432" s="665">
        <v>0</v>
      </c>
      <c r="BH432" s="665">
        <v>0</v>
      </c>
      <c r="BI432" s="665">
        <v>0</v>
      </c>
      <c r="BJ432" s="665">
        <v>0</v>
      </c>
      <c r="BK432" s="665">
        <v>0</v>
      </c>
      <c r="BL432" s="665">
        <v>0</v>
      </c>
      <c r="BM432" s="665">
        <v>0</v>
      </c>
      <c r="BN432" s="665">
        <v>0</v>
      </c>
      <c r="BO432" s="665">
        <v>0</v>
      </c>
      <c r="BP432" s="665">
        <v>0</v>
      </c>
      <c r="BQ432" s="665">
        <v>0</v>
      </c>
      <c r="BR432" s="665">
        <v>0</v>
      </c>
      <c r="BS432" s="666">
        <v>0</v>
      </c>
      <c r="BT432" s="667">
        <v>0</v>
      </c>
      <c r="BU432" s="649">
        <f t="shared" si="8"/>
        <v>0</v>
      </c>
    </row>
    <row r="433" spans="2:73" x14ac:dyDescent="0.2">
      <c r="B433" s="629">
        <v>423</v>
      </c>
      <c r="C433" s="630" t="s">
        <v>2158</v>
      </c>
      <c r="D433" s="630" t="s">
        <v>803</v>
      </c>
      <c r="E433" s="630" t="s">
        <v>1554</v>
      </c>
      <c r="F433" s="651" t="s">
        <v>2159</v>
      </c>
      <c r="G433" s="652">
        <v>44957</v>
      </c>
      <c r="H433" s="652" t="s">
        <v>535</v>
      </c>
      <c r="I433" s="652" t="s">
        <v>535</v>
      </c>
      <c r="J433" s="653">
        <v>50</v>
      </c>
      <c r="K433" s="654" t="s">
        <v>535</v>
      </c>
      <c r="L433" s="655" t="s">
        <v>535</v>
      </c>
      <c r="M433" s="656" t="s">
        <v>2041</v>
      </c>
      <c r="N433" s="657">
        <v>70117</v>
      </c>
      <c r="O433" s="658">
        <v>0</v>
      </c>
      <c r="P433" s="658">
        <v>0</v>
      </c>
      <c r="Q433" s="658">
        <v>0</v>
      </c>
      <c r="R433" s="658">
        <v>62080.020000000004</v>
      </c>
      <c r="S433" s="658">
        <v>0</v>
      </c>
      <c r="T433" s="659">
        <v>8036.9799999999959</v>
      </c>
      <c r="U433" s="658">
        <v>0</v>
      </c>
      <c r="V433" s="658">
        <v>0</v>
      </c>
      <c r="W433" s="658">
        <v>8036.9799999999959</v>
      </c>
      <c r="X433" s="658">
        <v>308.08423333333269</v>
      </c>
      <c r="Y433" s="660">
        <v>7728.8957666666629</v>
      </c>
      <c r="Z433" s="657">
        <v>0</v>
      </c>
      <c r="AA433" s="658">
        <v>0</v>
      </c>
      <c r="AB433" s="658">
        <v>0</v>
      </c>
      <c r="AC433" s="658">
        <v>0</v>
      </c>
      <c r="AD433" s="658">
        <v>0</v>
      </c>
      <c r="AE433" s="658">
        <v>0</v>
      </c>
      <c r="AF433" s="658">
        <v>0</v>
      </c>
      <c r="AG433" s="658">
        <v>0</v>
      </c>
      <c r="AH433" s="658">
        <v>0</v>
      </c>
      <c r="AI433" s="658">
        <v>160.73959999999994</v>
      </c>
      <c r="AJ433" s="658">
        <v>1241.6004000000003</v>
      </c>
      <c r="AK433" s="661">
        <v>0</v>
      </c>
      <c r="AL433" s="661">
        <v>160.73959999999954</v>
      </c>
      <c r="AM433" s="662">
        <v>-160.73959999999897</v>
      </c>
      <c r="AN433" s="663">
        <v>70117</v>
      </c>
      <c r="AO433" s="658">
        <v>0</v>
      </c>
      <c r="AP433" s="658">
        <v>0</v>
      </c>
      <c r="AQ433" s="658">
        <v>0</v>
      </c>
      <c r="AR433" s="658">
        <v>62080.020000000004</v>
      </c>
      <c r="AS433" s="658">
        <v>0</v>
      </c>
      <c r="AT433" s="659">
        <v>8036.9799999999959</v>
      </c>
      <c r="AU433" s="658">
        <v>0</v>
      </c>
      <c r="AV433" s="658">
        <v>0</v>
      </c>
      <c r="AW433" s="658">
        <v>8036.9799999999959</v>
      </c>
      <c r="AX433" s="658">
        <v>468.82383333333223</v>
      </c>
      <c r="AY433" s="660">
        <v>7568.1561666666639</v>
      </c>
      <c r="AZ433" s="644" t="s">
        <v>803</v>
      </c>
      <c r="BA433" s="664">
        <v>0</v>
      </c>
      <c r="BB433" s="665">
        <v>0</v>
      </c>
      <c r="BC433" s="665">
        <v>0</v>
      </c>
      <c r="BD433" s="665">
        <v>0</v>
      </c>
      <c r="BE433" s="665">
        <v>0</v>
      </c>
      <c r="BF433" s="665">
        <v>0</v>
      </c>
      <c r="BG433" s="665">
        <v>0</v>
      </c>
      <c r="BH433" s="665">
        <v>0</v>
      </c>
      <c r="BI433" s="665">
        <v>0</v>
      </c>
      <c r="BJ433" s="665">
        <v>0</v>
      </c>
      <c r="BK433" s="665">
        <v>0</v>
      </c>
      <c r="BL433" s="665">
        <v>0</v>
      </c>
      <c r="BM433" s="665">
        <v>0</v>
      </c>
      <c r="BN433" s="665">
        <v>0</v>
      </c>
      <c r="BO433" s="665">
        <v>0</v>
      </c>
      <c r="BP433" s="665">
        <v>7568.1561666666639</v>
      </c>
      <c r="BQ433" s="665">
        <v>0</v>
      </c>
      <c r="BR433" s="665">
        <v>0</v>
      </c>
      <c r="BS433" s="666">
        <v>0</v>
      </c>
      <c r="BT433" s="667">
        <v>0</v>
      </c>
      <c r="BU433" s="649">
        <f t="shared" si="8"/>
        <v>0</v>
      </c>
    </row>
    <row r="434" spans="2:73" x14ac:dyDescent="0.2">
      <c r="B434" s="650">
        <v>424</v>
      </c>
      <c r="C434" s="630" t="s">
        <v>2160</v>
      </c>
      <c r="D434" s="630" t="s">
        <v>803</v>
      </c>
      <c r="E434" s="630" t="s">
        <v>1554</v>
      </c>
      <c r="F434" s="651" t="s">
        <v>2161</v>
      </c>
      <c r="G434" s="652">
        <v>44957</v>
      </c>
      <c r="H434" s="652" t="s">
        <v>535</v>
      </c>
      <c r="I434" s="652" t="s">
        <v>535</v>
      </c>
      <c r="J434" s="653">
        <v>50</v>
      </c>
      <c r="K434" s="654" t="s">
        <v>535</v>
      </c>
      <c r="L434" s="655" t="s">
        <v>535</v>
      </c>
      <c r="M434" s="656" t="s">
        <v>2041</v>
      </c>
      <c r="N434" s="657">
        <v>4166</v>
      </c>
      <c r="O434" s="658">
        <v>0</v>
      </c>
      <c r="P434" s="658">
        <v>0</v>
      </c>
      <c r="Q434" s="658">
        <v>0</v>
      </c>
      <c r="R434" s="658">
        <v>4166</v>
      </c>
      <c r="S434" s="658">
        <v>0</v>
      </c>
      <c r="T434" s="659">
        <v>0</v>
      </c>
      <c r="U434" s="658">
        <v>0</v>
      </c>
      <c r="V434" s="658">
        <v>0</v>
      </c>
      <c r="W434" s="658">
        <v>0</v>
      </c>
      <c r="X434" s="658">
        <v>0</v>
      </c>
      <c r="Y434" s="660">
        <v>0</v>
      </c>
      <c r="Z434" s="657">
        <v>0</v>
      </c>
      <c r="AA434" s="658">
        <v>0</v>
      </c>
      <c r="AB434" s="658">
        <v>0</v>
      </c>
      <c r="AC434" s="658">
        <v>0</v>
      </c>
      <c r="AD434" s="658">
        <v>0</v>
      </c>
      <c r="AE434" s="658">
        <v>0</v>
      </c>
      <c r="AF434" s="658">
        <v>0</v>
      </c>
      <c r="AG434" s="658">
        <v>0</v>
      </c>
      <c r="AH434" s="658">
        <v>0</v>
      </c>
      <c r="AI434" s="658">
        <v>0</v>
      </c>
      <c r="AJ434" s="658">
        <v>83.32</v>
      </c>
      <c r="AK434" s="661">
        <v>0</v>
      </c>
      <c r="AL434" s="661">
        <v>0</v>
      </c>
      <c r="AM434" s="662">
        <v>0</v>
      </c>
      <c r="AN434" s="663">
        <v>4166</v>
      </c>
      <c r="AO434" s="658">
        <v>0</v>
      </c>
      <c r="AP434" s="658">
        <v>0</v>
      </c>
      <c r="AQ434" s="658">
        <v>0</v>
      </c>
      <c r="AR434" s="658">
        <v>4166</v>
      </c>
      <c r="AS434" s="658">
        <v>0</v>
      </c>
      <c r="AT434" s="659">
        <v>0</v>
      </c>
      <c r="AU434" s="658">
        <v>0</v>
      </c>
      <c r="AV434" s="658">
        <v>0</v>
      </c>
      <c r="AW434" s="658">
        <v>0</v>
      </c>
      <c r="AX434" s="658">
        <v>0</v>
      </c>
      <c r="AY434" s="660">
        <v>0</v>
      </c>
      <c r="AZ434" s="644" t="s">
        <v>803</v>
      </c>
      <c r="BA434" s="664">
        <v>0</v>
      </c>
      <c r="BB434" s="665">
        <v>0</v>
      </c>
      <c r="BC434" s="665">
        <v>0</v>
      </c>
      <c r="BD434" s="665">
        <v>0</v>
      </c>
      <c r="BE434" s="665">
        <v>0</v>
      </c>
      <c r="BF434" s="665">
        <v>0</v>
      </c>
      <c r="BG434" s="665">
        <v>0</v>
      </c>
      <c r="BH434" s="665">
        <v>0</v>
      </c>
      <c r="BI434" s="665">
        <v>0</v>
      </c>
      <c r="BJ434" s="665">
        <v>0</v>
      </c>
      <c r="BK434" s="665">
        <v>0</v>
      </c>
      <c r="BL434" s="665">
        <v>0</v>
      </c>
      <c r="BM434" s="665">
        <v>0</v>
      </c>
      <c r="BN434" s="665">
        <v>0</v>
      </c>
      <c r="BO434" s="665">
        <v>0</v>
      </c>
      <c r="BP434" s="665">
        <v>0</v>
      </c>
      <c r="BQ434" s="665">
        <v>0</v>
      </c>
      <c r="BR434" s="665">
        <v>0</v>
      </c>
      <c r="BS434" s="666">
        <v>0</v>
      </c>
      <c r="BT434" s="667">
        <v>0</v>
      </c>
      <c r="BU434" s="649">
        <f t="shared" si="8"/>
        <v>0</v>
      </c>
    </row>
    <row r="435" spans="2:73" x14ac:dyDescent="0.2">
      <c r="B435" s="629">
        <v>425</v>
      </c>
      <c r="C435" s="630" t="s">
        <v>2162</v>
      </c>
      <c r="D435" s="630" t="s">
        <v>803</v>
      </c>
      <c r="E435" s="630" t="s">
        <v>1554</v>
      </c>
      <c r="F435" s="651" t="s">
        <v>2163</v>
      </c>
      <c r="G435" s="652">
        <v>44957</v>
      </c>
      <c r="H435" s="652" t="s">
        <v>535</v>
      </c>
      <c r="I435" s="652" t="s">
        <v>535</v>
      </c>
      <c r="J435" s="653">
        <v>50</v>
      </c>
      <c r="K435" s="654" t="s">
        <v>535</v>
      </c>
      <c r="L435" s="655" t="s">
        <v>535</v>
      </c>
      <c r="M435" s="656" t="s">
        <v>2041</v>
      </c>
      <c r="N435" s="657">
        <v>68719</v>
      </c>
      <c r="O435" s="658">
        <v>0</v>
      </c>
      <c r="P435" s="658">
        <v>0</v>
      </c>
      <c r="Q435" s="658">
        <v>0</v>
      </c>
      <c r="R435" s="658">
        <v>68719</v>
      </c>
      <c r="S435" s="658">
        <v>0</v>
      </c>
      <c r="T435" s="659">
        <v>0</v>
      </c>
      <c r="U435" s="658">
        <v>0</v>
      </c>
      <c r="V435" s="658">
        <v>0</v>
      </c>
      <c r="W435" s="658">
        <v>0</v>
      </c>
      <c r="X435" s="658">
        <v>0</v>
      </c>
      <c r="Y435" s="660">
        <v>0</v>
      </c>
      <c r="Z435" s="657">
        <v>0</v>
      </c>
      <c r="AA435" s="658">
        <v>0</v>
      </c>
      <c r="AB435" s="658">
        <v>0</v>
      </c>
      <c r="AC435" s="658">
        <v>0</v>
      </c>
      <c r="AD435" s="658">
        <v>0</v>
      </c>
      <c r="AE435" s="658">
        <v>0</v>
      </c>
      <c r="AF435" s="658">
        <v>0</v>
      </c>
      <c r="AG435" s="658">
        <v>0</v>
      </c>
      <c r="AH435" s="658">
        <v>0</v>
      </c>
      <c r="AI435" s="658">
        <v>0</v>
      </c>
      <c r="AJ435" s="658">
        <v>1374.38</v>
      </c>
      <c r="AK435" s="661">
        <v>0</v>
      </c>
      <c r="AL435" s="661">
        <v>0</v>
      </c>
      <c r="AM435" s="662">
        <v>0</v>
      </c>
      <c r="AN435" s="663">
        <v>68719</v>
      </c>
      <c r="AO435" s="658">
        <v>0</v>
      </c>
      <c r="AP435" s="658">
        <v>0</v>
      </c>
      <c r="AQ435" s="658">
        <v>0</v>
      </c>
      <c r="AR435" s="658">
        <v>68719</v>
      </c>
      <c r="AS435" s="658">
        <v>0</v>
      </c>
      <c r="AT435" s="659">
        <v>0</v>
      </c>
      <c r="AU435" s="658">
        <v>0</v>
      </c>
      <c r="AV435" s="658">
        <v>0</v>
      </c>
      <c r="AW435" s="658">
        <v>0</v>
      </c>
      <c r="AX435" s="658">
        <v>0</v>
      </c>
      <c r="AY435" s="660">
        <v>0</v>
      </c>
      <c r="AZ435" s="644" t="s">
        <v>803</v>
      </c>
      <c r="BA435" s="664">
        <v>0</v>
      </c>
      <c r="BB435" s="665">
        <v>0</v>
      </c>
      <c r="BC435" s="665">
        <v>0</v>
      </c>
      <c r="BD435" s="665">
        <v>0</v>
      </c>
      <c r="BE435" s="665">
        <v>0</v>
      </c>
      <c r="BF435" s="665">
        <v>0</v>
      </c>
      <c r="BG435" s="665">
        <v>0</v>
      </c>
      <c r="BH435" s="665">
        <v>0</v>
      </c>
      <c r="BI435" s="665">
        <v>0</v>
      </c>
      <c r="BJ435" s="665">
        <v>0</v>
      </c>
      <c r="BK435" s="665">
        <v>0</v>
      </c>
      <c r="BL435" s="665">
        <v>0</v>
      </c>
      <c r="BM435" s="665">
        <v>0</v>
      </c>
      <c r="BN435" s="665">
        <v>0</v>
      </c>
      <c r="BO435" s="665">
        <v>0</v>
      </c>
      <c r="BP435" s="665">
        <v>0</v>
      </c>
      <c r="BQ435" s="665">
        <v>0</v>
      </c>
      <c r="BR435" s="665">
        <v>0</v>
      </c>
      <c r="BS435" s="666">
        <v>0</v>
      </c>
      <c r="BT435" s="667">
        <v>0</v>
      </c>
      <c r="BU435" s="649">
        <f t="shared" si="8"/>
        <v>0</v>
      </c>
    </row>
    <row r="436" spans="2:73" x14ac:dyDescent="0.2">
      <c r="B436" s="650">
        <v>426</v>
      </c>
      <c r="C436" s="630" t="s">
        <v>2164</v>
      </c>
      <c r="D436" s="630" t="s">
        <v>803</v>
      </c>
      <c r="E436" s="630" t="s">
        <v>1554</v>
      </c>
      <c r="F436" s="651" t="s">
        <v>2165</v>
      </c>
      <c r="G436" s="652">
        <v>44957</v>
      </c>
      <c r="H436" s="652" t="s">
        <v>535</v>
      </c>
      <c r="I436" s="652" t="s">
        <v>535</v>
      </c>
      <c r="J436" s="653">
        <v>50</v>
      </c>
      <c r="K436" s="654" t="s">
        <v>535</v>
      </c>
      <c r="L436" s="655" t="s">
        <v>535</v>
      </c>
      <c r="M436" s="656" t="s">
        <v>2041</v>
      </c>
      <c r="N436" s="657">
        <v>9658</v>
      </c>
      <c r="O436" s="658">
        <v>0</v>
      </c>
      <c r="P436" s="658">
        <v>0</v>
      </c>
      <c r="Q436" s="658">
        <v>0</v>
      </c>
      <c r="R436" s="658">
        <v>6858</v>
      </c>
      <c r="S436" s="658">
        <v>0</v>
      </c>
      <c r="T436" s="659">
        <v>2800</v>
      </c>
      <c r="U436" s="658">
        <v>0</v>
      </c>
      <c r="V436" s="658">
        <v>0</v>
      </c>
      <c r="W436" s="658">
        <v>2800</v>
      </c>
      <c r="X436" s="658">
        <v>107.33333333333334</v>
      </c>
      <c r="Y436" s="660">
        <v>2692.6666666666665</v>
      </c>
      <c r="Z436" s="657">
        <v>0</v>
      </c>
      <c r="AA436" s="658">
        <v>0</v>
      </c>
      <c r="AB436" s="658">
        <v>0</v>
      </c>
      <c r="AC436" s="658">
        <v>0</v>
      </c>
      <c r="AD436" s="658">
        <v>0</v>
      </c>
      <c r="AE436" s="658">
        <v>0</v>
      </c>
      <c r="AF436" s="658">
        <v>0</v>
      </c>
      <c r="AG436" s="658">
        <v>0</v>
      </c>
      <c r="AH436" s="658">
        <v>0</v>
      </c>
      <c r="AI436" s="658">
        <v>56.000000000000007</v>
      </c>
      <c r="AJ436" s="658">
        <v>137.16000000000003</v>
      </c>
      <c r="AK436" s="661">
        <v>0</v>
      </c>
      <c r="AL436" s="661">
        <v>55.999999999999972</v>
      </c>
      <c r="AM436" s="662">
        <v>-56</v>
      </c>
      <c r="AN436" s="663">
        <v>9658</v>
      </c>
      <c r="AO436" s="658">
        <v>0</v>
      </c>
      <c r="AP436" s="658">
        <v>0</v>
      </c>
      <c r="AQ436" s="658">
        <v>0</v>
      </c>
      <c r="AR436" s="658">
        <v>6858</v>
      </c>
      <c r="AS436" s="658">
        <v>0</v>
      </c>
      <c r="AT436" s="659">
        <v>2800</v>
      </c>
      <c r="AU436" s="658">
        <v>0</v>
      </c>
      <c r="AV436" s="658">
        <v>0</v>
      </c>
      <c r="AW436" s="658">
        <v>2800</v>
      </c>
      <c r="AX436" s="658">
        <v>163.33333333333331</v>
      </c>
      <c r="AY436" s="660">
        <v>2636.6666666666665</v>
      </c>
      <c r="AZ436" s="644" t="s">
        <v>803</v>
      </c>
      <c r="BA436" s="664">
        <v>0</v>
      </c>
      <c r="BB436" s="665">
        <v>0</v>
      </c>
      <c r="BC436" s="665">
        <v>0</v>
      </c>
      <c r="BD436" s="665">
        <v>0</v>
      </c>
      <c r="BE436" s="665">
        <v>0</v>
      </c>
      <c r="BF436" s="665">
        <v>0</v>
      </c>
      <c r="BG436" s="665">
        <v>0</v>
      </c>
      <c r="BH436" s="665">
        <v>0</v>
      </c>
      <c r="BI436" s="665">
        <v>0</v>
      </c>
      <c r="BJ436" s="665">
        <v>0</v>
      </c>
      <c r="BK436" s="665">
        <v>0</v>
      </c>
      <c r="BL436" s="665">
        <v>0</v>
      </c>
      <c r="BM436" s="665">
        <v>0</v>
      </c>
      <c r="BN436" s="665">
        <v>0</v>
      </c>
      <c r="BO436" s="665">
        <v>0</v>
      </c>
      <c r="BP436" s="665">
        <v>2636.6666666666665</v>
      </c>
      <c r="BQ436" s="665">
        <v>0</v>
      </c>
      <c r="BR436" s="665">
        <v>0</v>
      </c>
      <c r="BS436" s="666">
        <v>0</v>
      </c>
      <c r="BT436" s="667">
        <v>0</v>
      </c>
      <c r="BU436" s="649">
        <f t="shared" si="8"/>
        <v>0</v>
      </c>
    </row>
    <row r="437" spans="2:73" x14ac:dyDescent="0.2">
      <c r="B437" s="629">
        <v>427</v>
      </c>
      <c r="C437" s="630" t="s">
        <v>2166</v>
      </c>
      <c r="D437" s="630" t="s">
        <v>803</v>
      </c>
      <c r="E437" s="630" t="s">
        <v>1554</v>
      </c>
      <c r="F437" s="651" t="s">
        <v>2167</v>
      </c>
      <c r="G437" s="652">
        <v>44957</v>
      </c>
      <c r="H437" s="652" t="s">
        <v>535</v>
      </c>
      <c r="I437" s="652" t="s">
        <v>535</v>
      </c>
      <c r="J437" s="653">
        <v>50</v>
      </c>
      <c r="K437" s="654" t="s">
        <v>535</v>
      </c>
      <c r="L437" s="655" t="s">
        <v>535</v>
      </c>
      <c r="M437" s="656" t="s">
        <v>2041</v>
      </c>
      <c r="N437" s="657">
        <v>2881</v>
      </c>
      <c r="O437" s="658">
        <v>0</v>
      </c>
      <c r="P437" s="658">
        <v>0</v>
      </c>
      <c r="Q437" s="658">
        <v>0</v>
      </c>
      <c r="R437" s="658">
        <v>2881</v>
      </c>
      <c r="S437" s="658">
        <v>0</v>
      </c>
      <c r="T437" s="659">
        <v>0</v>
      </c>
      <c r="U437" s="658">
        <v>0</v>
      </c>
      <c r="V437" s="658">
        <v>0</v>
      </c>
      <c r="W437" s="658">
        <v>0</v>
      </c>
      <c r="X437" s="658">
        <v>0</v>
      </c>
      <c r="Y437" s="660">
        <v>0</v>
      </c>
      <c r="Z437" s="657">
        <v>0</v>
      </c>
      <c r="AA437" s="658">
        <v>0</v>
      </c>
      <c r="AB437" s="658">
        <v>0</v>
      </c>
      <c r="AC437" s="658">
        <v>0</v>
      </c>
      <c r="AD437" s="658">
        <v>0</v>
      </c>
      <c r="AE437" s="658">
        <v>0</v>
      </c>
      <c r="AF437" s="658">
        <v>0</v>
      </c>
      <c r="AG437" s="658">
        <v>0</v>
      </c>
      <c r="AH437" s="658">
        <v>0</v>
      </c>
      <c r="AI437" s="658">
        <v>0</v>
      </c>
      <c r="AJ437" s="658">
        <v>57.620000000000005</v>
      </c>
      <c r="AK437" s="661">
        <v>0</v>
      </c>
      <c r="AL437" s="661">
        <v>0</v>
      </c>
      <c r="AM437" s="662">
        <v>0</v>
      </c>
      <c r="AN437" s="663">
        <v>2881</v>
      </c>
      <c r="AO437" s="658">
        <v>0</v>
      </c>
      <c r="AP437" s="658">
        <v>0</v>
      </c>
      <c r="AQ437" s="658">
        <v>0</v>
      </c>
      <c r="AR437" s="658">
        <v>2881</v>
      </c>
      <c r="AS437" s="658">
        <v>0</v>
      </c>
      <c r="AT437" s="659">
        <v>0</v>
      </c>
      <c r="AU437" s="658">
        <v>0</v>
      </c>
      <c r="AV437" s="658">
        <v>0</v>
      </c>
      <c r="AW437" s="658">
        <v>0</v>
      </c>
      <c r="AX437" s="658">
        <v>0</v>
      </c>
      <c r="AY437" s="660">
        <v>0</v>
      </c>
      <c r="AZ437" s="644" t="s">
        <v>803</v>
      </c>
      <c r="BA437" s="664">
        <v>0</v>
      </c>
      <c r="BB437" s="665">
        <v>0</v>
      </c>
      <c r="BC437" s="665">
        <v>0</v>
      </c>
      <c r="BD437" s="665">
        <v>0</v>
      </c>
      <c r="BE437" s="665">
        <v>0</v>
      </c>
      <c r="BF437" s="665">
        <v>0</v>
      </c>
      <c r="BG437" s="665">
        <v>0</v>
      </c>
      <c r="BH437" s="665">
        <v>0</v>
      </c>
      <c r="BI437" s="665">
        <v>0</v>
      </c>
      <c r="BJ437" s="665">
        <v>0</v>
      </c>
      <c r="BK437" s="665">
        <v>0</v>
      </c>
      <c r="BL437" s="665">
        <v>0</v>
      </c>
      <c r="BM437" s="665">
        <v>0</v>
      </c>
      <c r="BN437" s="665">
        <v>0</v>
      </c>
      <c r="BO437" s="665">
        <v>0</v>
      </c>
      <c r="BP437" s="665">
        <v>0</v>
      </c>
      <c r="BQ437" s="665">
        <v>0</v>
      </c>
      <c r="BR437" s="665">
        <v>0</v>
      </c>
      <c r="BS437" s="666">
        <v>0</v>
      </c>
      <c r="BT437" s="667">
        <v>0</v>
      </c>
      <c r="BU437" s="649">
        <f t="shared" si="8"/>
        <v>0</v>
      </c>
    </row>
    <row r="438" spans="2:73" x14ac:dyDescent="0.2">
      <c r="B438" s="650">
        <v>428</v>
      </c>
      <c r="C438" s="630" t="s">
        <v>2168</v>
      </c>
      <c r="D438" s="630" t="s">
        <v>803</v>
      </c>
      <c r="E438" s="630" t="s">
        <v>1554</v>
      </c>
      <c r="F438" s="651" t="s">
        <v>2169</v>
      </c>
      <c r="G438" s="652">
        <v>44957</v>
      </c>
      <c r="H438" s="652" t="s">
        <v>535</v>
      </c>
      <c r="I438" s="652" t="s">
        <v>535</v>
      </c>
      <c r="J438" s="653">
        <v>50</v>
      </c>
      <c r="K438" s="654" t="s">
        <v>535</v>
      </c>
      <c r="L438" s="655" t="s">
        <v>535</v>
      </c>
      <c r="M438" s="656" t="s">
        <v>2041</v>
      </c>
      <c r="N438" s="657">
        <v>885</v>
      </c>
      <c r="O438" s="658">
        <v>0</v>
      </c>
      <c r="P438" s="658">
        <v>0</v>
      </c>
      <c r="Q438" s="658">
        <v>0</v>
      </c>
      <c r="R438" s="658">
        <v>755</v>
      </c>
      <c r="S438" s="658">
        <v>0</v>
      </c>
      <c r="T438" s="659">
        <v>130</v>
      </c>
      <c r="U438" s="658">
        <v>0</v>
      </c>
      <c r="V438" s="658">
        <v>0</v>
      </c>
      <c r="W438" s="658">
        <v>130</v>
      </c>
      <c r="X438" s="658">
        <v>4.9833333333333432</v>
      </c>
      <c r="Y438" s="660">
        <v>125.01666666666665</v>
      </c>
      <c r="Z438" s="657">
        <v>0</v>
      </c>
      <c r="AA438" s="658">
        <v>0</v>
      </c>
      <c r="AB438" s="658">
        <v>0</v>
      </c>
      <c r="AC438" s="658">
        <v>0</v>
      </c>
      <c r="AD438" s="658">
        <v>0</v>
      </c>
      <c r="AE438" s="658">
        <v>0</v>
      </c>
      <c r="AF438" s="658">
        <v>0</v>
      </c>
      <c r="AG438" s="658">
        <v>0</v>
      </c>
      <c r="AH438" s="658">
        <v>0</v>
      </c>
      <c r="AI438" s="658">
        <v>2.6</v>
      </c>
      <c r="AJ438" s="658">
        <v>15.1</v>
      </c>
      <c r="AK438" s="661">
        <v>0</v>
      </c>
      <c r="AL438" s="661">
        <v>2.6000000000000076</v>
      </c>
      <c r="AM438" s="662">
        <v>-2.6000000000000085</v>
      </c>
      <c r="AN438" s="663">
        <v>885</v>
      </c>
      <c r="AO438" s="658">
        <v>0</v>
      </c>
      <c r="AP438" s="658">
        <v>0</v>
      </c>
      <c r="AQ438" s="658">
        <v>0</v>
      </c>
      <c r="AR438" s="658">
        <v>755</v>
      </c>
      <c r="AS438" s="658">
        <v>0</v>
      </c>
      <c r="AT438" s="659">
        <v>130</v>
      </c>
      <c r="AU438" s="658">
        <v>0</v>
      </c>
      <c r="AV438" s="658">
        <v>0</v>
      </c>
      <c r="AW438" s="658">
        <v>130</v>
      </c>
      <c r="AX438" s="658">
        <v>7.5833333333333508</v>
      </c>
      <c r="AY438" s="660">
        <v>122.41666666666664</v>
      </c>
      <c r="AZ438" s="644" t="s">
        <v>803</v>
      </c>
      <c r="BA438" s="664">
        <v>0</v>
      </c>
      <c r="BB438" s="665">
        <v>0</v>
      </c>
      <c r="BC438" s="665">
        <v>0</v>
      </c>
      <c r="BD438" s="665">
        <v>0</v>
      </c>
      <c r="BE438" s="665">
        <v>0</v>
      </c>
      <c r="BF438" s="665">
        <v>0</v>
      </c>
      <c r="BG438" s="665">
        <v>0</v>
      </c>
      <c r="BH438" s="665">
        <v>0</v>
      </c>
      <c r="BI438" s="665">
        <v>0</v>
      </c>
      <c r="BJ438" s="665">
        <v>0</v>
      </c>
      <c r="BK438" s="665">
        <v>0</v>
      </c>
      <c r="BL438" s="665">
        <v>0</v>
      </c>
      <c r="BM438" s="665">
        <v>0</v>
      </c>
      <c r="BN438" s="665">
        <v>0</v>
      </c>
      <c r="BO438" s="665">
        <v>0</v>
      </c>
      <c r="BP438" s="665">
        <v>122.41666666666664</v>
      </c>
      <c r="BQ438" s="665">
        <v>0</v>
      </c>
      <c r="BR438" s="665">
        <v>0</v>
      </c>
      <c r="BS438" s="666">
        <v>0</v>
      </c>
      <c r="BT438" s="667">
        <v>0</v>
      </c>
      <c r="BU438" s="649">
        <f t="shared" si="8"/>
        <v>0</v>
      </c>
    </row>
    <row r="439" spans="2:73" x14ac:dyDescent="0.2">
      <c r="B439" s="629">
        <v>429</v>
      </c>
      <c r="C439" s="630" t="s">
        <v>2170</v>
      </c>
      <c r="D439" s="630" t="s">
        <v>803</v>
      </c>
      <c r="E439" s="630" t="s">
        <v>1554</v>
      </c>
      <c r="F439" s="651" t="s">
        <v>2171</v>
      </c>
      <c r="G439" s="652">
        <v>44957</v>
      </c>
      <c r="H439" s="652" t="s">
        <v>535</v>
      </c>
      <c r="I439" s="652" t="s">
        <v>535</v>
      </c>
      <c r="J439" s="653">
        <v>50</v>
      </c>
      <c r="K439" s="654" t="s">
        <v>535</v>
      </c>
      <c r="L439" s="655" t="s">
        <v>535</v>
      </c>
      <c r="M439" s="656" t="s">
        <v>2041</v>
      </c>
      <c r="N439" s="657">
        <v>6457</v>
      </c>
      <c r="O439" s="658">
        <v>0</v>
      </c>
      <c r="P439" s="658">
        <v>0</v>
      </c>
      <c r="Q439" s="658">
        <v>0</v>
      </c>
      <c r="R439" s="658">
        <v>4867</v>
      </c>
      <c r="S439" s="658">
        <v>0</v>
      </c>
      <c r="T439" s="659">
        <v>1590</v>
      </c>
      <c r="U439" s="658">
        <v>0</v>
      </c>
      <c r="V439" s="658">
        <v>0</v>
      </c>
      <c r="W439" s="658">
        <v>1590</v>
      </c>
      <c r="X439" s="658">
        <v>60.950000000000024</v>
      </c>
      <c r="Y439" s="660">
        <v>1529.05</v>
      </c>
      <c r="Z439" s="657">
        <v>0</v>
      </c>
      <c r="AA439" s="658">
        <v>0</v>
      </c>
      <c r="AB439" s="658">
        <v>0</v>
      </c>
      <c r="AC439" s="658">
        <v>0</v>
      </c>
      <c r="AD439" s="658">
        <v>0</v>
      </c>
      <c r="AE439" s="658">
        <v>0</v>
      </c>
      <c r="AF439" s="658">
        <v>0</v>
      </c>
      <c r="AG439" s="658">
        <v>0</v>
      </c>
      <c r="AH439" s="658">
        <v>0</v>
      </c>
      <c r="AI439" s="658">
        <v>31.799999999999997</v>
      </c>
      <c r="AJ439" s="658">
        <v>97.339999999999989</v>
      </c>
      <c r="AK439" s="661">
        <v>0</v>
      </c>
      <c r="AL439" s="661">
        <v>31.800000000000075</v>
      </c>
      <c r="AM439" s="662">
        <v>-31.799999999999955</v>
      </c>
      <c r="AN439" s="663">
        <v>6457</v>
      </c>
      <c r="AO439" s="658">
        <v>0</v>
      </c>
      <c r="AP439" s="658">
        <v>0</v>
      </c>
      <c r="AQ439" s="658">
        <v>0</v>
      </c>
      <c r="AR439" s="658">
        <v>4867</v>
      </c>
      <c r="AS439" s="658">
        <v>0</v>
      </c>
      <c r="AT439" s="659">
        <v>1590</v>
      </c>
      <c r="AU439" s="658">
        <v>0</v>
      </c>
      <c r="AV439" s="658">
        <v>0</v>
      </c>
      <c r="AW439" s="658">
        <v>1590</v>
      </c>
      <c r="AX439" s="658">
        <v>92.750000000000099</v>
      </c>
      <c r="AY439" s="660">
        <v>1497.25</v>
      </c>
      <c r="AZ439" s="644" t="s">
        <v>803</v>
      </c>
      <c r="BA439" s="664">
        <v>0</v>
      </c>
      <c r="BB439" s="665">
        <v>0</v>
      </c>
      <c r="BC439" s="665">
        <v>0</v>
      </c>
      <c r="BD439" s="665">
        <v>0</v>
      </c>
      <c r="BE439" s="665">
        <v>0</v>
      </c>
      <c r="BF439" s="665">
        <v>0</v>
      </c>
      <c r="BG439" s="665">
        <v>0</v>
      </c>
      <c r="BH439" s="665">
        <v>0</v>
      </c>
      <c r="BI439" s="665">
        <v>0</v>
      </c>
      <c r="BJ439" s="665">
        <v>0</v>
      </c>
      <c r="BK439" s="665">
        <v>0</v>
      </c>
      <c r="BL439" s="665">
        <v>0</v>
      </c>
      <c r="BM439" s="665">
        <v>0</v>
      </c>
      <c r="BN439" s="665">
        <v>0</v>
      </c>
      <c r="BO439" s="665">
        <v>0</v>
      </c>
      <c r="BP439" s="665">
        <v>1497.25</v>
      </c>
      <c r="BQ439" s="665">
        <v>0</v>
      </c>
      <c r="BR439" s="665">
        <v>0</v>
      </c>
      <c r="BS439" s="666">
        <v>0</v>
      </c>
      <c r="BT439" s="667">
        <v>0</v>
      </c>
      <c r="BU439" s="649">
        <f t="shared" si="8"/>
        <v>0</v>
      </c>
    </row>
    <row r="440" spans="2:73" x14ac:dyDescent="0.2">
      <c r="B440" s="650">
        <v>430</v>
      </c>
      <c r="C440" s="630" t="s">
        <v>2172</v>
      </c>
      <c r="D440" s="630" t="s">
        <v>803</v>
      </c>
      <c r="E440" s="630" t="s">
        <v>1554</v>
      </c>
      <c r="F440" s="651" t="s">
        <v>2173</v>
      </c>
      <c r="G440" s="652">
        <v>44957</v>
      </c>
      <c r="H440" s="652" t="s">
        <v>535</v>
      </c>
      <c r="I440" s="652" t="s">
        <v>535</v>
      </c>
      <c r="J440" s="653">
        <v>50</v>
      </c>
      <c r="K440" s="654" t="s">
        <v>535</v>
      </c>
      <c r="L440" s="655" t="s">
        <v>535</v>
      </c>
      <c r="M440" s="656" t="s">
        <v>2041</v>
      </c>
      <c r="N440" s="657">
        <v>329753</v>
      </c>
      <c r="O440" s="658">
        <v>0</v>
      </c>
      <c r="P440" s="658">
        <v>0</v>
      </c>
      <c r="Q440" s="658">
        <v>0</v>
      </c>
      <c r="R440" s="658">
        <v>287123</v>
      </c>
      <c r="S440" s="658">
        <v>0</v>
      </c>
      <c r="T440" s="659">
        <v>42630</v>
      </c>
      <c r="U440" s="658">
        <v>0</v>
      </c>
      <c r="V440" s="658">
        <v>0</v>
      </c>
      <c r="W440" s="658">
        <v>42630</v>
      </c>
      <c r="X440" s="658">
        <v>1634.1500000000015</v>
      </c>
      <c r="Y440" s="660">
        <v>40995.85</v>
      </c>
      <c r="Z440" s="657">
        <v>0</v>
      </c>
      <c r="AA440" s="658">
        <v>0</v>
      </c>
      <c r="AB440" s="658">
        <v>0</v>
      </c>
      <c r="AC440" s="658">
        <v>0</v>
      </c>
      <c r="AD440" s="658">
        <v>0</v>
      </c>
      <c r="AE440" s="658">
        <v>0</v>
      </c>
      <c r="AF440" s="658">
        <v>0</v>
      </c>
      <c r="AG440" s="658">
        <v>0</v>
      </c>
      <c r="AH440" s="658">
        <v>0</v>
      </c>
      <c r="AI440" s="658">
        <v>852.6</v>
      </c>
      <c r="AJ440" s="658">
        <v>5742.46</v>
      </c>
      <c r="AK440" s="661">
        <v>0</v>
      </c>
      <c r="AL440" s="661">
        <v>852.59999999999945</v>
      </c>
      <c r="AM440" s="662">
        <v>-852.59999999999854</v>
      </c>
      <c r="AN440" s="663">
        <v>329753</v>
      </c>
      <c r="AO440" s="658">
        <v>0</v>
      </c>
      <c r="AP440" s="658">
        <v>0</v>
      </c>
      <c r="AQ440" s="658">
        <v>0</v>
      </c>
      <c r="AR440" s="658">
        <v>287123</v>
      </c>
      <c r="AS440" s="658">
        <v>0</v>
      </c>
      <c r="AT440" s="659">
        <v>42630</v>
      </c>
      <c r="AU440" s="658">
        <v>0</v>
      </c>
      <c r="AV440" s="658">
        <v>0</v>
      </c>
      <c r="AW440" s="658">
        <v>42630</v>
      </c>
      <c r="AX440" s="658">
        <v>2486.7500000000009</v>
      </c>
      <c r="AY440" s="660">
        <v>40143.25</v>
      </c>
      <c r="AZ440" s="644" t="s">
        <v>803</v>
      </c>
      <c r="BA440" s="664">
        <v>0</v>
      </c>
      <c r="BB440" s="665">
        <v>0</v>
      </c>
      <c r="BC440" s="665">
        <v>0</v>
      </c>
      <c r="BD440" s="665">
        <v>0</v>
      </c>
      <c r="BE440" s="665">
        <v>0</v>
      </c>
      <c r="BF440" s="665">
        <v>0</v>
      </c>
      <c r="BG440" s="665">
        <v>0</v>
      </c>
      <c r="BH440" s="665">
        <v>0</v>
      </c>
      <c r="BI440" s="665">
        <v>0</v>
      </c>
      <c r="BJ440" s="665">
        <v>0</v>
      </c>
      <c r="BK440" s="665">
        <v>0</v>
      </c>
      <c r="BL440" s="665">
        <v>0</v>
      </c>
      <c r="BM440" s="665">
        <v>0</v>
      </c>
      <c r="BN440" s="665">
        <v>0</v>
      </c>
      <c r="BO440" s="665">
        <v>0</v>
      </c>
      <c r="BP440" s="665">
        <v>40143.25</v>
      </c>
      <c r="BQ440" s="665">
        <v>0</v>
      </c>
      <c r="BR440" s="665">
        <v>0</v>
      </c>
      <c r="BS440" s="666">
        <v>0</v>
      </c>
      <c r="BT440" s="667">
        <v>0</v>
      </c>
      <c r="BU440" s="649">
        <f t="shared" si="8"/>
        <v>0</v>
      </c>
    </row>
    <row r="441" spans="2:73" x14ac:dyDescent="0.2">
      <c r="B441" s="629">
        <v>431</v>
      </c>
      <c r="C441" s="630" t="s">
        <v>2174</v>
      </c>
      <c r="D441" s="630" t="s">
        <v>803</v>
      </c>
      <c r="E441" s="630" t="s">
        <v>1980</v>
      </c>
      <c r="F441" s="651" t="s">
        <v>2175</v>
      </c>
      <c r="G441" s="652">
        <v>44957</v>
      </c>
      <c r="H441" s="652" t="s">
        <v>535</v>
      </c>
      <c r="I441" s="652" t="s">
        <v>535</v>
      </c>
      <c r="J441" s="653">
        <v>16</v>
      </c>
      <c r="K441" s="654" t="s">
        <v>535</v>
      </c>
      <c r="L441" s="655" t="s">
        <v>535</v>
      </c>
      <c r="M441" s="656" t="s">
        <v>2041</v>
      </c>
      <c r="N441" s="657">
        <v>1725</v>
      </c>
      <c r="O441" s="658">
        <v>0</v>
      </c>
      <c r="P441" s="658">
        <v>0</v>
      </c>
      <c r="Q441" s="658">
        <v>0</v>
      </c>
      <c r="R441" s="658">
        <v>1725</v>
      </c>
      <c r="S441" s="658">
        <v>0</v>
      </c>
      <c r="T441" s="659">
        <v>0</v>
      </c>
      <c r="U441" s="658">
        <v>0</v>
      </c>
      <c r="V441" s="658">
        <v>0</v>
      </c>
      <c r="W441" s="658">
        <v>0</v>
      </c>
      <c r="X441" s="658">
        <v>0</v>
      </c>
      <c r="Y441" s="660">
        <v>0</v>
      </c>
      <c r="Z441" s="657">
        <v>0</v>
      </c>
      <c r="AA441" s="658">
        <v>0</v>
      </c>
      <c r="AB441" s="658">
        <v>0</v>
      </c>
      <c r="AC441" s="658">
        <v>0</v>
      </c>
      <c r="AD441" s="658">
        <v>0</v>
      </c>
      <c r="AE441" s="658">
        <v>0</v>
      </c>
      <c r="AF441" s="658">
        <v>0</v>
      </c>
      <c r="AG441" s="658">
        <v>0</v>
      </c>
      <c r="AH441" s="658">
        <v>0</v>
      </c>
      <c r="AI441" s="658">
        <v>0</v>
      </c>
      <c r="AJ441" s="658">
        <v>107.8125</v>
      </c>
      <c r="AK441" s="661">
        <v>0</v>
      </c>
      <c r="AL441" s="661">
        <v>0</v>
      </c>
      <c r="AM441" s="662">
        <v>0</v>
      </c>
      <c r="AN441" s="663">
        <v>1725</v>
      </c>
      <c r="AO441" s="658">
        <v>0</v>
      </c>
      <c r="AP441" s="658">
        <v>0</v>
      </c>
      <c r="AQ441" s="658">
        <v>0</v>
      </c>
      <c r="AR441" s="658">
        <v>1725</v>
      </c>
      <c r="AS441" s="658">
        <v>0</v>
      </c>
      <c r="AT441" s="659">
        <v>0</v>
      </c>
      <c r="AU441" s="658">
        <v>0</v>
      </c>
      <c r="AV441" s="658">
        <v>0</v>
      </c>
      <c r="AW441" s="658">
        <v>0</v>
      </c>
      <c r="AX441" s="658">
        <v>0</v>
      </c>
      <c r="AY441" s="660">
        <v>0</v>
      </c>
      <c r="AZ441" s="644" t="s">
        <v>803</v>
      </c>
      <c r="BA441" s="664">
        <v>0</v>
      </c>
      <c r="BB441" s="665">
        <v>0</v>
      </c>
      <c r="BC441" s="665">
        <v>0</v>
      </c>
      <c r="BD441" s="665">
        <v>0</v>
      </c>
      <c r="BE441" s="665">
        <v>0</v>
      </c>
      <c r="BF441" s="665">
        <v>0</v>
      </c>
      <c r="BG441" s="665">
        <v>0</v>
      </c>
      <c r="BH441" s="665">
        <v>0</v>
      </c>
      <c r="BI441" s="665">
        <v>0</v>
      </c>
      <c r="BJ441" s="665">
        <v>0</v>
      </c>
      <c r="BK441" s="665">
        <v>0</v>
      </c>
      <c r="BL441" s="665">
        <v>0</v>
      </c>
      <c r="BM441" s="665">
        <v>0</v>
      </c>
      <c r="BN441" s="665">
        <v>0</v>
      </c>
      <c r="BO441" s="665">
        <v>0</v>
      </c>
      <c r="BP441" s="665">
        <v>0</v>
      </c>
      <c r="BQ441" s="665">
        <v>0</v>
      </c>
      <c r="BR441" s="665">
        <v>0</v>
      </c>
      <c r="BS441" s="666">
        <v>0</v>
      </c>
      <c r="BT441" s="667">
        <v>0</v>
      </c>
      <c r="BU441" s="649">
        <f t="shared" si="8"/>
        <v>0</v>
      </c>
    </row>
    <row r="442" spans="2:73" x14ac:dyDescent="0.2">
      <c r="B442" s="650">
        <v>432</v>
      </c>
      <c r="C442" s="630" t="s">
        <v>2176</v>
      </c>
      <c r="D442" s="630" t="s">
        <v>803</v>
      </c>
      <c r="E442" s="630" t="s">
        <v>1980</v>
      </c>
      <c r="F442" s="651" t="s">
        <v>2177</v>
      </c>
      <c r="G442" s="652">
        <v>44957</v>
      </c>
      <c r="H442" s="652" t="s">
        <v>535</v>
      </c>
      <c r="I442" s="652" t="s">
        <v>535</v>
      </c>
      <c r="J442" s="653">
        <v>16</v>
      </c>
      <c r="K442" s="654" t="s">
        <v>535</v>
      </c>
      <c r="L442" s="655" t="s">
        <v>535</v>
      </c>
      <c r="M442" s="656" t="s">
        <v>2041</v>
      </c>
      <c r="N442" s="657">
        <v>1960</v>
      </c>
      <c r="O442" s="658">
        <v>0</v>
      </c>
      <c r="P442" s="658">
        <v>0</v>
      </c>
      <c r="Q442" s="658">
        <v>0</v>
      </c>
      <c r="R442" s="658">
        <v>1960</v>
      </c>
      <c r="S442" s="658">
        <v>0</v>
      </c>
      <c r="T442" s="659">
        <v>0</v>
      </c>
      <c r="U442" s="658">
        <v>0</v>
      </c>
      <c r="V442" s="658">
        <v>0</v>
      </c>
      <c r="W442" s="658">
        <v>0</v>
      </c>
      <c r="X442" s="658">
        <v>0</v>
      </c>
      <c r="Y442" s="660">
        <v>0</v>
      </c>
      <c r="Z442" s="657">
        <v>0</v>
      </c>
      <c r="AA442" s="658">
        <v>0</v>
      </c>
      <c r="AB442" s="658">
        <v>0</v>
      </c>
      <c r="AC442" s="658">
        <v>0</v>
      </c>
      <c r="AD442" s="658">
        <v>0</v>
      </c>
      <c r="AE442" s="658">
        <v>0</v>
      </c>
      <c r="AF442" s="658">
        <v>0</v>
      </c>
      <c r="AG442" s="658">
        <v>0</v>
      </c>
      <c r="AH442" s="658">
        <v>0</v>
      </c>
      <c r="AI442" s="658">
        <v>0</v>
      </c>
      <c r="AJ442" s="658">
        <v>122.49999999999999</v>
      </c>
      <c r="AK442" s="661">
        <v>0</v>
      </c>
      <c r="AL442" s="661">
        <v>0</v>
      </c>
      <c r="AM442" s="662">
        <v>0</v>
      </c>
      <c r="AN442" s="663">
        <v>1960</v>
      </c>
      <c r="AO442" s="658">
        <v>0</v>
      </c>
      <c r="AP442" s="658">
        <v>0</v>
      </c>
      <c r="AQ442" s="658">
        <v>0</v>
      </c>
      <c r="AR442" s="658">
        <v>1960</v>
      </c>
      <c r="AS442" s="658">
        <v>0</v>
      </c>
      <c r="AT442" s="659">
        <v>0</v>
      </c>
      <c r="AU442" s="658">
        <v>0</v>
      </c>
      <c r="AV442" s="658">
        <v>0</v>
      </c>
      <c r="AW442" s="658">
        <v>0</v>
      </c>
      <c r="AX442" s="658">
        <v>0</v>
      </c>
      <c r="AY442" s="660">
        <v>0</v>
      </c>
      <c r="AZ442" s="644" t="s">
        <v>803</v>
      </c>
      <c r="BA442" s="664">
        <v>0</v>
      </c>
      <c r="BB442" s="665">
        <v>0</v>
      </c>
      <c r="BC442" s="665">
        <v>0</v>
      </c>
      <c r="BD442" s="665">
        <v>0</v>
      </c>
      <c r="BE442" s="665">
        <v>0</v>
      </c>
      <c r="BF442" s="665">
        <v>0</v>
      </c>
      <c r="BG442" s="665">
        <v>0</v>
      </c>
      <c r="BH442" s="665">
        <v>0</v>
      </c>
      <c r="BI442" s="665">
        <v>0</v>
      </c>
      <c r="BJ442" s="665">
        <v>0</v>
      </c>
      <c r="BK442" s="665">
        <v>0</v>
      </c>
      <c r="BL442" s="665">
        <v>0</v>
      </c>
      <c r="BM442" s="665">
        <v>0</v>
      </c>
      <c r="BN442" s="665">
        <v>0</v>
      </c>
      <c r="BO442" s="665">
        <v>0</v>
      </c>
      <c r="BP442" s="665">
        <v>0</v>
      </c>
      <c r="BQ442" s="665">
        <v>0</v>
      </c>
      <c r="BR442" s="665">
        <v>0</v>
      </c>
      <c r="BS442" s="666">
        <v>0</v>
      </c>
      <c r="BT442" s="667">
        <v>0</v>
      </c>
      <c r="BU442" s="649">
        <f t="shared" si="8"/>
        <v>0</v>
      </c>
    </row>
    <row r="443" spans="2:73" x14ac:dyDescent="0.2">
      <c r="B443" s="629">
        <v>433</v>
      </c>
      <c r="C443" s="630" t="s">
        <v>2178</v>
      </c>
      <c r="D443" s="630" t="s">
        <v>803</v>
      </c>
      <c r="E443" s="630" t="s">
        <v>1632</v>
      </c>
      <c r="F443" s="651" t="s">
        <v>2179</v>
      </c>
      <c r="G443" s="652">
        <v>44957</v>
      </c>
      <c r="H443" s="652" t="s">
        <v>535</v>
      </c>
      <c r="I443" s="652" t="s">
        <v>535</v>
      </c>
      <c r="J443" s="653">
        <v>35</v>
      </c>
      <c r="K443" s="654" t="s">
        <v>535</v>
      </c>
      <c r="L443" s="655" t="s">
        <v>535</v>
      </c>
      <c r="M443" s="656" t="s">
        <v>2041</v>
      </c>
      <c r="N443" s="657">
        <v>3232</v>
      </c>
      <c r="O443" s="658">
        <v>0</v>
      </c>
      <c r="P443" s="658">
        <v>0</v>
      </c>
      <c r="Q443" s="658">
        <v>0</v>
      </c>
      <c r="R443" s="658">
        <v>2758.74</v>
      </c>
      <c r="S443" s="658">
        <v>0</v>
      </c>
      <c r="T443" s="659">
        <v>473.26000000000022</v>
      </c>
      <c r="U443" s="658">
        <v>0</v>
      </c>
      <c r="V443" s="658">
        <v>0</v>
      </c>
      <c r="W443" s="658">
        <v>473.26000000000022</v>
      </c>
      <c r="X443" s="658">
        <v>25.916619047619079</v>
      </c>
      <c r="Y443" s="660">
        <v>447.34338095238115</v>
      </c>
      <c r="Z443" s="657">
        <v>0</v>
      </c>
      <c r="AA443" s="658">
        <v>0</v>
      </c>
      <c r="AB443" s="658">
        <v>0</v>
      </c>
      <c r="AC443" s="658">
        <v>0</v>
      </c>
      <c r="AD443" s="658">
        <v>0</v>
      </c>
      <c r="AE443" s="658">
        <v>0</v>
      </c>
      <c r="AF443" s="658">
        <v>0</v>
      </c>
      <c r="AG443" s="658">
        <v>0</v>
      </c>
      <c r="AH443" s="658">
        <v>0</v>
      </c>
      <c r="AI443" s="658">
        <v>13.521714285714289</v>
      </c>
      <c r="AJ443" s="658">
        <v>78.821142857142831</v>
      </c>
      <c r="AK443" s="661">
        <v>0</v>
      </c>
      <c r="AL443" s="661">
        <v>13.521714285714296</v>
      </c>
      <c r="AM443" s="662">
        <v>-13.521714285714324</v>
      </c>
      <c r="AN443" s="663">
        <v>3232</v>
      </c>
      <c r="AO443" s="658">
        <v>0</v>
      </c>
      <c r="AP443" s="658">
        <v>0</v>
      </c>
      <c r="AQ443" s="658">
        <v>0</v>
      </c>
      <c r="AR443" s="658">
        <v>2758.74</v>
      </c>
      <c r="AS443" s="658">
        <v>0</v>
      </c>
      <c r="AT443" s="659">
        <v>473.26000000000022</v>
      </c>
      <c r="AU443" s="658">
        <v>0</v>
      </c>
      <c r="AV443" s="658">
        <v>0</v>
      </c>
      <c r="AW443" s="658">
        <v>473.26000000000022</v>
      </c>
      <c r="AX443" s="658">
        <v>39.438333333333375</v>
      </c>
      <c r="AY443" s="660">
        <v>433.82166666666683</v>
      </c>
      <c r="AZ443" s="644" t="s">
        <v>803</v>
      </c>
      <c r="BA443" s="664">
        <v>0</v>
      </c>
      <c r="BB443" s="665">
        <v>0</v>
      </c>
      <c r="BC443" s="665">
        <v>0</v>
      </c>
      <c r="BD443" s="665">
        <v>0</v>
      </c>
      <c r="BE443" s="665">
        <v>0</v>
      </c>
      <c r="BF443" s="665">
        <v>0</v>
      </c>
      <c r="BG443" s="665">
        <v>0</v>
      </c>
      <c r="BH443" s="665">
        <v>0</v>
      </c>
      <c r="BI443" s="665">
        <v>0</v>
      </c>
      <c r="BJ443" s="665">
        <v>0</v>
      </c>
      <c r="BK443" s="665">
        <v>0</v>
      </c>
      <c r="BL443" s="665">
        <v>0</v>
      </c>
      <c r="BM443" s="665">
        <v>0</v>
      </c>
      <c r="BN443" s="665">
        <v>0</v>
      </c>
      <c r="BO443" s="665">
        <v>0</v>
      </c>
      <c r="BP443" s="665">
        <v>433.82166666666683</v>
      </c>
      <c r="BQ443" s="665">
        <v>0</v>
      </c>
      <c r="BR443" s="665">
        <v>0</v>
      </c>
      <c r="BS443" s="666">
        <v>0</v>
      </c>
      <c r="BT443" s="667">
        <v>0</v>
      </c>
      <c r="BU443" s="649">
        <f t="shared" si="8"/>
        <v>0</v>
      </c>
    </row>
    <row r="444" spans="2:73" x14ac:dyDescent="0.2">
      <c r="B444" s="650">
        <v>434</v>
      </c>
      <c r="C444" s="630" t="s">
        <v>2180</v>
      </c>
      <c r="D444" s="630" t="s">
        <v>803</v>
      </c>
      <c r="E444" s="630" t="s">
        <v>1980</v>
      </c>
      <c r="F444" s="651" t="s">
        <v>2181</v>
      </c>
      <c r="G444" s="652">
        <v>44957</v>
      </c>
      <c r="H444" s="652" t="s">
        <v>535</v>
      </c>
      <c r="I444" s="652" t="s">
        <v>535</v>
      </c>
      <c r="J444" s="653">
        <v>16</v>
      </c>
      <c r="K444" s="654" t="s">
        <v>535</v>
      </c>
      <c r="L444" s="655" t="s">
        <v>535</v>
      </c>
      <c r="M444" s="656" t="s">
        <v>2041</v>
      </c>
      <c r="N444" s="657">
        <v>1725</v>
      </c>
      <c r="O444" s="658">
        <v>0</v>
      </c>
      <c r="P444" s="658">
        <v>0</v>
      </c>
      <c r="Q444" s="658">
        <v>0</v>
      </c>
      <c r="R444" s="658">
        <v>1725</v>
      </c>
      <c r="S444" s="658">
        <v>0</v>
      </c>
      <c r="T444" s="659">
        <v>0</v>
      </c>
      <c r="U444" s="658">
        <v>0</v>
      </c>
      <c r="V444" s="658">
        <v>0</v>
      </c>
      <c r="W444" s="658">
        <v>0</v>
      </c>
      <c r="X444" s="658">
        <v>0</v>
      </c>
      <c r="Y444" s="660">
        <v>0</v>
      </c>
      <c r="Z444" s="657">
        <v>0</v>
      </c>
      <c r="AA444" s="658">
        <v>0</v>
      </c>
      <c r="AB444" s="658">
        <v>0</v>
      </c>
      <c r="AC444" s="658">
        <v>0</v>
      </c>
      <c r="AD444" s="658">
        <v>0</v>
      </c>
      <c r="AE444" s="658">
        <v>0</v>
      </c>
      <c r="AF444" s="658">
        <v>0</v>
      </c>
      <c r="AG444" s="658">
        <v>0</v>
      </c>
      <c r="AH444" s="658">
        <v>0</v>
      </c>
      <c r="AI444" s="658">
        <v>0</v>
      </c>
      <c r="AJ444" s="658">
        <v>107.8125</v>
      </c>
      <c r="AK444" s="661">
        <v>0</v>
      </c>
      <c r="AL444" s="661">
        <v>0</v>
      </c>
      <c r="AM444" s="662">
        <v>0</v>
      </c>
      <c r="AN444" s="663">
        <v>1725</v>
      </c>
      <c r="AO444" s="658">
        <v>0</v>
      </c>
      <c r="AP444" s="658">
        <v>0</v>
      </c>
      <c r="AQ444" s="658">
        <v>0</v>
      </c>
      <c r="AR444" s="658">
        <v>1725</v>
      </c>
      <c r="AS444" s="658">
        <v>0</v>
      </c>
      <c r="AT444" s="659">
        <v>0</v>
      </c>
      <c r="AU444" s="658">
        <v>0</v>
      </c>
      <c r="AV444" s="658">
        <v>0</v>
      </c>
      <c r="AW444" s="658">
        <v>0</v>
      </c>
      <c r="AX444" s="658">
        <v>0</v>
      </c>
      <c r="AY444" s="660">
        <v>0</v>
      </c>
      <c r="AZ444" s="644" t="s">
        <v>803</v>
      </c>
      <c r="BA444" s="664">
        <v>0</v>
      </c>
      <c r="BB444" s="665">
        <v>0</v>
      </c>
      <c r="BC444" s="665">
        <v>0</v>
      </c>
      <c r="BD444" s="665">
        <v>0</v>
      </c>
      <c r="BE444" s="665">
        <v>0</v>
      </c>
      <c r="BF444" s="665">
        <v>0</v>
      </c>
      <c r="BG444" s="665">
        <v>0</v>
      </c>
      <c r="BH444" s="665">
        <v>0</v>
      </c>
      <c r="BI444" s="665">
        <v>0</v>
      </c>
      <c r="BJ444" s="665">
        <v>0</v>
      </c>
      <c r="BK444" s="665">
        <v>0</v>
      </c>
      <c r="BL444" s="665">
        <v>0</v>
      </c>
      <c r="BM444" s="665">
        <v>0</v>
      </c>
      <c r="BN444" s="665">
        <v>0</v>
      </c>
      <c r="BO444" s="665">
        <v>0</v>
      </c>
      <c r="BP444" s="665">
        <v>0</v>
      </c>
      <c r="BQ444" s="665">
        <v>0</v>
      </c>
      <c r="BR444" s="665">
        <v>0</v>
      </c>
      <c r="BS444" s="666">
        <v>0</v>
      </c>
      <c r="BT444" s="667">
        <v>0</v>
      </c>
      <c r="BU444" s="649">
        <f t="shared" si="8"/>
        <v>0</v>
      </c>
    </row>
    <row r="445" spans="2:73" x14ac:dyDescent="0.2">
      <c r="B445" s="629">
        <v>435</v>
      </c>
      <c r="C445" s="630" t="s">
        <v>2182</v>
      </c>
      <c r="D445" s="630" t="s">
        <v>803</v>
      </c>
      <c r="E445" s="630" t="s">
        <v>1980</v>
      </c>
      <c r="F445" s="651" t="s">
        <v>2183</v>
      </c>
      <c r="G445" s="652">
        <v>44957</v>
      </c>
      <c r="H445" s="652" t="s">
        <v>535</v>
      </c>
      <c r="I445" s="652" t="s">
        <v>535</v>
      </c>
      <c r="J445" s="653">
        <v>16</v>
      </c>
      <c r="K445" s="654" t="s">
        <v>535</v>
      </c>
      <c r="L445" s="655" t="s">
        <v>535</v>
      </c>
      <c r="M445" s="656" t="s">
        <v>2041</v>
      </c>
      <c r="N445" s="657">
        <v>1725</v>
      </c>
      <c r="O445" s="658">
        <v>0</v>
      </c>
      <c r="P445" s="658">
        <v>0</v>
      </c>
      <c r="Q445" s="658">
        <v>0</v>
      </c>
      <c r="R445" s="658">
        <v>1725</v>
      </c>
      <c r="S445" s="658">
        <v>0</v>
      </c>
      <c r="T445" s="659">
        <v>0</v>
      </c>
      <c r="U445" s="658">
        <v>0</v>
      </c>
      <c r="V445" s="658">
        <v>0</v>
      </c>
      <c r="W445" s="658">
        <v>0</v>
      </c>
      <c r="X445" s="658">
        <v>0</v>
      </c>
      <c r="Y445" s="660">
        <v>0</v>
      </c>
      <c r="Z445" s="657">
        <v>0</v>
      </c>
      <c r="AA445" s="658">
        <v>0</v>
      </c>
      <c r="AB445" s="658">
        <v>0</v>
      </c>
      <c r="AC445" s="658">
        <v>0</v>
      </c>
      <c r="AD445" s="658">
        <v>0</v>
      </c>
      <c r="AE445" s="658">
        <v>0</v>
      </c>
      <c r="AF445" s="658">
        <v>0</v>
      </c>
      <c r="AG445" s="658">
        <v>0</v>
      </c>
      <c r="AH445" s="658">
        <v>0</v>
      </c>
      <c r="AI445" s="658">
        <v>0</v>
      </c>
      <c r="AJ445" s="658">
        <v>107.8125</v>
      </c>
      <c r="AK445" s="661">
        <v>0</v>
      </c>
      <c r="AL445" s="661">
        <v>0</v>
      </c>
      <c r="AM445" s="662">
        <v>0</v>
      </c>
      <c r="AN445" s="663">
        <v>1725</v>
      </c>
      <c r="AO445" s="658">
        <v>0</v>
      </c>
      <c r="AP445" s="658">
        <v>0</v>
      </c>
      <c r="AQ445" s="658">
        <v>0</v>
      </c>
      <c r="AR445" s="658">
        <v>1725</v>
      </c>
      <c r="AS445" s="658">
        <v>0</v>
      </c>
      <c r="AT445" s="659">
        <v>0</v>
      </c>
      <c r="AU445" s="658">
        <v>0</v>
      </c>
      <c r="AV445" s="658">
        <v>0</v>
      </c>
      <c r="AW445" s="658">
        <v>0</v>
      </c>
      <c r="AX445" s="658">
        <v>0</v>
      </c>
      <c r="AY445" s="660">
        <v>0</v>
      </c>
      <c r="AZ445" s="644" t="s">
        <v>803</v>
      </c>
      <c r="BA445" s="664">
        <v>0</v>
      </c>
      <c r="BB445" s="665">
        <v>0</v>
      </c>
      <c r="BC445" s="665">
        <v>0</v>
      </c>
      <c r="BD445" s="665">
        <v>0</v>
      </c>
      <c r="BE445" s="665">
        <v>0</v>
      </c>
      <c r="BF445" s="665">
        <v>0</v>
      </c>
      <c r="BG445" s="665">
        <v>0</v>
      </c>
      <c r="BH445" s="665">
        <v>0</v>
      </c>
      <c r="BI445" s="665">
        <v>0</v>
      </c>
      <c r="BJ445" s="665">
        <v>0</v>
      </c>
      <c r="BK445" s="665">
        <v>0</v>
      </c>
      <c r="BL445" s="665">
        <v>0</v>
      </c>
      <c r="BM445" s="665">
        <v>0</v>
      </c>
      <c r="BN445" s="665">
        <v>0</v>
      </c>
      <c r="BO445" s="665">
        <v>0</v>
      </c>
      <c r="BP445" s="665">
        <v>0</v>
      </c>
      <c r="BQ445" s="665">
        <v>0</v>
      </c>
      <c r="BR445" s="665">
        <v>0</v>
      </c>
      <c r="BS445" s="666">
        <v>0</v>
      </c>
      <c r="BT445" s="667">
        <v>0</v>
      </c>
      <c r="BU445" s="649">
        <f t="shared" si="8"/>
        <v>0</v>
      </c>
    </row>
    <row r="446" spans="2:73" x14ac:dyDescent="0.2">
      <c r="B446" s="650">
        <v>436</v>
      </c>
      <c r="C446" s="630" t="s">
        <v>2184</v>
      </c>
      <c r="D446" s="630" t="s">
        <v>803</v>
      </c>
      <c r="E446" s="630" t="s">
        <v>1632</v>
      </c>
      <c r="F446" s="651" t="s">
        <v>2185</v>
      </c>
      <c r="G446" s="652">
        <v>44957</v>
      </c>
      <c r="H446" s="652" t="s">
        <v>535</v>
      </c>
      <c r="I446" s="652" t="s">
        <v>535</v>
      </c>
      <c r="J446" s="653">
        <v>35</v>
      </c>
      <c r="K446" s="654" t="s">
        <v>535</v>
      </c>
      <c r="L446" s="655" t="s">
        <v>535</v>
      </c>
      <c r="M446" s="656" t="s">
        <v>2041</v>
      </c>
      <c r="N446" s="657">
        <v>5828</v>
      </c>
      <c r="O446" s="658">
        <v>0</v>
      </c>
      <c r="P446" s="658">
        <v>0</v>
      </c>
      <c r="Q446" s="658">
        <v>0</v>
      </c>
      <c r="R446" s="658">
        <v>5828</v>
      </c>
      <c r="S446" s="658">
        <v>0</v>
      </c>
      <c r="T446" s="659">
        <v>0</v>
      </c>
      <c r="U446" s="658">
        <v>0</v>
      </c>
      <c r="V446" s="658">
        <v>0</v>
      </c>
      <c r="W446" s="658">
        <v>0</v>
      </c>
      <c r="X446" s="658">
        <v>0</v>
      </c>
      <c r="Y446" s="660">
        <v>0</v>
      </c>
      <c r="Z446" s="657">
        <v>0</v>
      </c>
      <c r="AA446" s="658">
        <v>0</v>
      </c>
      <c r="AB446" s="658">
        <v>0</v>
      </c>
      <c r="AC446" s="658">
        <v>0</v>
      </c>
      <c r="AD446" s="658">
        <v>0</v>
      </c>
      <c r="AE446" s="658">
        <v>0</v>
      </c>
      <c r="AF446" s="658">
        <v>0</v>
      </c>
      <c r="AG446" s="658">
        <v>0</v>
      </c>
      <c r="AH446" s="658">
        <v>0</v>
      </c>
      <c r="AI446" s="658">
        <v>0</v>
      </c>
      <c r="AJ446" s="658">
        <v>166.51428571428573</v>
      </c>
      <c r="AK446" s="661">
        <v>0</v>
      </c>
      <c r="AL446" s="661">
        <v>0</v>
      </c>
      <c r="AM446" s="662">
        <v>0</v>
      </c>
      <c r="AN446" s="663">
        <v>5828</v>
      </c>
      <c r="AO446" s="658">
        <v>0</v>
      </c>
      <c r="AP446" s="658">
        <v>0</v>
      </c>
      <c r="AQ446" s="658">
        <v>0</v>
      </c>
      <c r="AR446" s="658">
        <v>5828</v>
      </c>
      <c r="AS446" s="658">
        <v>0</v>
      </c>
      <c r="AT446" s="659">
        <v>0</v>
      </c>
      <c r="AU446" s="658">
        <v>0</v>
      </c>
      <c r="AV446" s="658">
        <v>0</v>
      </c>
      <c r="AW446" s="658">
        <v>0</v>
      </c>
      <c r="AX446" s="658">
        <v>0</v>
      </c>
      <c r="AY446" s="660">
        <v>0</v>
      </c>
      <c r="AZ446" s="644" t="s">
        <v>803</v>
      </c>
      <c r="BA446" s="664">
        <v>0</v>
      </c>
      <c r="BB446" s="665">
        <v>0</v>
      </c>
      <c r="BC446" s="665">
        <v>0</v>
      </c>
      <c r="BD446" s="665">
        <v>0</v>
      </c>
      <c r="BE446" s="665">
        <v>0</v>
      </c>
      <c r="BF446" s="665">
        <v>0</v>
      </c>
      <c r="BG446" s="665">
        <v>0</v>
      </c>
      <c r="BH446" s="665">
        <v>0</v>
      </c>
      <c r="BI446" s="665">
        <v>0</v>
      </c>
      <c r="BJ446" s="665">
        <v>0</v>
      </c>
      <c r="BK446" s="665">
        <v>0</v>
      </c>
      <c r="BL446" s="665">
        <v>0</v>
      </c>
      <c r="BM446" s="665">
        <v>0</v>
      </c>
      <c r="BN446" s="665">
        <v>0</v>
      </c>
      <c r="BO446" s="665">
        <v>0</v>
      </c>
      <c r="BP446" s="665">
        <v>0</v>
      </c>
      <c r="BQ446" s="665">
        <v>0</v>
      </c>
      <c r="BR446" s="665">
        <v>0</v>
      </c>
      <c r="BS446" s="666">
        <v>0</v>
      </c>
      <c r="BT446" s="667">
        <v>0</v>
      </c>
      <c r="BU446" s="649">
        <f t="shared" si="8"/>
        <v>0</v>
      </c>
    </row>
    <row r="447" spans="2:73" x14ac:dyDescent="0.2">
      <c r="B447" s="629">
        <v>437</v>
      </c>
      <c r="C447" s="630" t="s">
        <v>2186</v>
      </c>
      <c r="D447" s="630" t="s">
        <v>803</v>
      </c>
      <c r="E447" s="630" t="s">
        <v>1980</v>
      </c>
      <c r="F447" s="651" t="s">
        <v>2187</v>
      </c>
      <c r="G447" s="652">
        <v>44957</v>
      </c>
      <c r="H447" s="652" t="s">
        <v>535</v>
      </c>
      <c r="I447" s="652" t="s">
        <v>535</v>
      </c>
      <c r="J447" s="653">
        <v>16</v>
      </c>
      <c r="K447" s="654" t="s">
        <v>535</v>
      </c>
      <c r="L447" s="655" t="s">
        <v>535</v>
      </c>
      <c r="M447" s="656" t="s">
        <v>2041</v>
      </c>
      <c r="N447" s="657">
        <v>1725</v>
      </c>
      <c r="O447" s="658">
        <v>0</v>
      </c>
      <c r="P447" s="658">
        <v>0</v>
      </c>
      <c r="Q447" s="658">
        <v>0</v>
      </c>
      <c r="R447" s="658">
        <v>1725</v>
      </c>
      <c r="S447" s="658">
        <v>0</v>
      </c>
      <c r="T447" s="659">
        <v>0</v>
      </c>
      <c r="U447" s="658">
        <v>0</v>
      </c>
      <c r="V447" s="658">
        <v>0</v>
      </c>
      <c r="W447" s="658">
        <v>0</v>
      </c>
      <c r="X447" s="658">
        <v>0</v>
      </c>
      <c r="Y447" s="660">
        <v>0</v>
      </c>
      <c r="Z447" s="657">
        <v>0</v>
      </c>
      <c r="AA447" s="658">
        <v>0</v>
      </c>
      <c r="AB447" s="658">
        <v>0</v>
      </c>
      <c r="AC447" s="658">
        <v>0</v>
      </c>
      <c r="AD447" s="658">
        <v>0</v>
      </c>
      <c r="AE447" s="658">
        <v>0</v>
      </c>
      <c r="AF447" s="658">
        <v>0</v>
      </c>
      <c r="AG447" s="658">
        <v>0</v>
      </c>
      <c r="AH447" s="658">
        <v>0</v>
      </c>
      <c r="AI447" s="658">
        <v>0</v>
      </c>
      <c r="AJ447" s="658">
        <v>107.8125</v>
      </c>
      <c r="AK447" s="661">
        <v>0</v>
      </c>
      <c r="AL447" s="661">
        <v>0</v>
      </c>
      <c r="AM447" s="662">
        <v>0</v>
      </c>
      <c r="AN447" s="663">
        <v>1725</v>
      </c>
      <c r="AO447" s="658">
        <v>0</v>
      </c>
      <c r="AP447" s="658">
        <v>0</v>
      </c>
      <c r="AQ447" s="658">
        <v>0</v>
      </c>
      <c r="AR447" s="658">
        <v>1725</v>
      </c>
      <c r="AS447" s="658">
        <v>0</v>
      </c>
      <c r="AT447" s="659">
        <v>0</v>
      </c>
      <c r="AU447" s="658">
        <v>0</v>
      </c>
      <c r="AV447" s="658">
        <v>0</v>
      </c>
      <c r="AW447" s="658">
        <v>0</v>
      </c>
      <c r="AX447" s="658">
        <v>0</v>
      </c>
      <c r="AY447" s="660">
        <v>0</v>
      </c>
      <c r="AZ447" s="644" t="s">
        <v>803</v>
      </c>
      <c r="BA447" s="664">
        <v>0</v>
      </c>
      <c r="BB447" s="665">
        <v>0</v>
      </c>
      <c r="BC447" s="665">
        <v>0</v>
      </c>
      <c r="BD447" s="665">
        <v>0</v>
      </c>
      <c r="BE447" s="665">
        <v>0</v>
      </c>
      <c r="BF447" s="665">
        <v>0</v>
      </c>
      <c r="BG447" s="665">
        <v>0</v>
      </c>
      <c r="BH447" s="665">
        <v>0</v>
      </c>
      <c r="BI447" s="665">
        <v>0</v>
      </c>
      <c r="BJ447" s="665">
        <v>0</v>
      </c>
      <c r="BK447" s="665">
        <v>0</v>
      </c>
      <c r="BL447" s="665">
        <v>0</v>
      </c>
      <c r="BM447" s="665">
        <v>0</v>
      </c>
      <c r="BN447" s="665">
        <v>0</v>
      </c>
      <c r="BO447" s="665">
        <v>0</v>
      </c>
      <c r="BP447" s="665">
        <v>0</v>
      </c>
      <c r="BQ447" s="665">
        <v>0</v>
      </c>
      <c r="BR447" s="665">
        <v>0</v>
      </c>
      <c r="BS447" s="666">
        <v>0</v>
      </c>
      <c r="BT447" s="667">
        <v>0</v>
      </c>
      <c r="BU447" s="649">
        <f t="shared" si="8"/>
        <v>0</v>
      </c>
    </row>
    <row r="448" spans="2:73" x14ac:dyDescent="0.2">
      <c r="B448" s="650">
        <v>438</v>
      </c>
      <c r="C448" s="630" t="s">
        <v>2188</v>
      </c>
      <c r="D448" s="630" t="s">
        <v>803</v>
      </c>
      <c r="E448" s="630" t="s">
        <v>1980</v>
      </c>
      <c r="F448" s="651" t="s">
        <v>2189</v>
      </c>
      <c r="G448" s="652">
        <v>44957</v>
      </c>
      <c r="H448" s="652" t="s">
        <v>535</v>
      </c>
      <c r="I448" s="652" t="s">
        <v>535</v>
      </c>
      <c r="J448" s="653">
        <v>16</v>
      </c>
      <c r="K448" s="654" t="s">
        <v>535</v>
      </c>
      <c r="L448" s="655" t="s">
        <v>535</v>
      </c>
      <c r="M448" s="656" t="s">
        <v>2041</v>
      </c>
      <c r="N448" s="657">
        <v>1662</v>
      </c>
      <c r="O448" s="658">
        <v>0</v>
      </c>
      <c r="P448" s="658">
        <v>0</v>
      </c>
      <c r="Q448" s="658">
        <v>0</v>
      </c>
      <c r="R448" s="658">
        <v>1656.01</v>
      </c>
      <c r="S448" s="658">
        <v>0</v>
      </c>
      <c r="T448" s="659">
        <v>5.9900000000000091</v>
      </c>
      <c r="U448" s="658">
        <v>0</v>
      </c>
      <c r="V448" s="658">
        <v>0</v>
      </c>
      <c r="W448" s="658">
        <v>5.9900000000000091</v>
      </c>
      <c r="X448" s="658">
        <v>0.71755208333333442</v>
      </c>
      <c r="Y448" s="660">
        <v>5.2724479166666747</v>
      </c>
      <c r="Z448" s="657">
        <v>0</v>
      </c>
      <c r="AA448" s="658">
        <v>0</v>
      </c>
      <c r="AB448" s="658">
        <v>0</v>
      </c>
      <c r="AC448" s="658">
        <v>0</v>
      </c>
      <c r="AD448" s="658">
        <v>0</v>
      </c>
      <c r="AE448" s="658">
        <v>0</v>
      </c>
      <c r="AF448" s="658">
        <v>0</v>
      </c>
      <c r="AG448" s="658">
        <v>0</v>
      </c>
      <c r="AH448" s="658">
        <v>0</v>
      </c>
      <c r="AI448" s="658">
        <v>0.37437500000000057</v>
      </c>
      <c r="AJ448" s="658">
        <v>103.500625</v>
      </c>
      <c r="AK448" s="661">
        <v>0</v>
      </c>
      <c r="AL448" s="661">
        <v>0.37437500000000057</v>
      </c>
      <c r="AM448" s="662">
        <v>-0.37437500000000057</v>
      </c>
      <c r="AN448" s="663">
        <v>1662</v>
      </c>
      <c r="AO448" s="658">
        <v>0</v>
      </c>
      <c r="AP448" s="658">
        <v>0</v>
      </c>
      <c r="AQ448" s="658">
        <v>0</v>
      </c>
      <c r="AR448" s="658">
        <v>1656.01</v>
      </c>
      <c r="AS448" s="658">
        <v>0</v>
      </c>
      <c r="AT448" s="659">
        <v>5.9900000000000091</v>
      </c>
      <c r="AU448" s="658">
        <v>0</v>
      </c>
      <c r="AV448" s="658">
        <v>0</v>
      </c>
      <c r="AW448" s="658">
        <v>5.9900000000000091</v>
      </c>
      <c r="AX448" s="658">
        <v>1.091927083333335</v>
      </c>
      <c r="AY448" s="660">
        <v>4.8980729166666741</v>
      </c>
      <c r="AZ448" s="644" t="s">
        <v>803</v>
      </c>
      <c r="BA448" s="664">
        <v>0</v>
      </c>
      <c r="BB448" s="665">
        <v>0</v>
      </c>
      <c r="BC448" s="665">
        <v>0</v>
      </c>
      <c r="BD448" s="665">
        <v>0</v>
      </c>
      <c r="BE448" s="665">
        <v>0</v>
      </c>
      <c r="BF448" s="665">
        <v>0</v>
      </c>
      <c r="BG448" s="665">
        <v>0</v>
      </c>
      <c r="BH448" s="665">
        <v>0</v>
      </c>
      <c r="BI448" s="665">
        <v>0</v>
      </c>
      <c r="BJ448" s="665">
        <v>0</v>
      </c>
      <c r="BK448" s="665">
        <v>0</v>
      </c>
      <c r="BL448" s="665">
        <v>0</v>
      </c>
      <c r="BM448" s="665">
        <v>0</v>
      </c>
      <c r="BN448" s="665">
        <v>0</v>
      </c>
      <c r="BO448" s="665">
        <v>0</v>
      </c>
      <c r="BP448" s="665">
        <v>4.8980729166666741</v>
      </c>
      <c r="BQ448" s="665">
        <v>0</v>
      </c>
      <c r="BR448" s="665">
        <v>0</v>
      </c>
      <c r="BS448" s="666">
        <v>0</v>
      </c>
      <c r="BT448" s="667">
        <v>0</v>
      </c>
      <c r="BU448" s="649">
        <f t="shared" si="8"/>
        <v>0</v>
      </c>
    </row>
    <row r="449" spans="2:73" x14ac:dyDescent="0.2">
      <c r="B449" s="629">
        <v>439</v>
      </c>
      <c r="C449" s="630" t="s">
        <v>2190</v>
      </c>
      <c r="D449" s="630" t="s">
        <v>803</v>
      </c>
      <c r="E449" s="630" t="s">
        <v>1632</v>
      </c>
      <c r="F449" s="651" t="s">
        <v>2191</v>
      </c>
      <c r="G449" s="652">
        <v>44957</v>
      </c>
      <c r="H449" s="652" t="s">
        <v>535</v>
      </c>
      <c r="I449" s="652" t="s">
        <v>535</v>
      </c>
      <c r="J449" s="653">
        <v>35</v>
      </c>
      <c r="K449" s="654" t="s">
        <v>535</v>
      </c>
      <c r="L449" s="655" t="s">
        <v>535</v>
      </c>
      <c r="M449" s="656" t="s">
        <v>2041</v>
      </c>
      <c r="N449" s="657">
        <v>49256</v>
      </c>
      <c r="O449" s="658">
        <v>0</v>
      </c>
      <c r="P449" s="658">
        <v>0</v>
      </c>
      <c r="Q449" s="658">
        <v>0</v>
      </c>
      <c r="R449" s="658">
        <v>49256</v>
      </c>
      <c r="S449" s="658">
        <v>0</v>
      </c>
      <c r="T449" s="659">
        <v>0</v>
      </c>
      <c r="U449" s="658">
        <v>0</v>
      </c>
      <c r="V449" s="658">
        <v>0</v>
      </c>
      <c r="W449" s="658">
        <v>0</v>
      </c>
      <c r="X449" s="658">
        <v>0</v>
      </c>
      <c r="Y449" s="660">
        <v>0</v>
      </c>
      <c r="Z449" s="657">
        <v>0</v>
      </c>
      <c r="AA449" s="658">
        <v>0</v>
      </c>
      <c r="AB449" s="658">
        <v>0</v>
      </c>
      <c r="AC449" s="658">
        <v>0</v>
      </c>
      <c r="AD449" s="658">
        <v>0</v>
      </c>
      <c r="AE449" s="658">
        <v>0</v>
      </c>
      <c r="AF449" s="658">
        <v>0</v>
      </c>
      <c r="AG449" s="658">
        <v>0</v>
      </c>
      <c r="AH449" s="658">
        <v>0</v>
      </c>
      <c r="AI449" s="658">
        <v>0</v>
      </c>
      <c r="AJ449" s="658">
        <v>1407.3142857142857</v>
      </c>
      <c r="AK449" s="661">
        <v>0</v>
      </c>
      <c r="AL449" s="661">
        <v>0</v>
      </c>
      <c r="AM449" s="662">
        <v>0</v>
      </c>
      <c r="AN449" s="663">
        <v>49256</v>
      </c>
      <c r="AO449" s="658">
        <v>0</v>
      </c>
      <c r="AP449" s="658">
        <v>0</v>
      </c>
      <c r="AQ449" s="658">
        <v>0</v>
      </c>
      <c r="AR449" s="658">
        <v>49256</v>
      </c>
      <c r="AS449" s="658">
        <v>0</v>
      </c>
      <c r="AT449" s="659">
        <v>0</v>
      </c>
      <c r="AU449" s="658">
        <v>0</v>
      </c>
      <c r="AV449" s="658">
        <v>0</v>
      </c>
      <c r="AW449" s="658">
        <v>0</v>
      </c>
      <c r="AX449" s="658">
        <v>0</v>
      </c>
      <c r="AY449" s="660">
        <v>0</v>
      </c>
      <c r="AZ449" s="644" t="s">
        <v>803</v>
      </c>
      <c r="BA449" s="664">
        <v>0</v>
      </c>
      <c r="BB449" s="665">
        <v>0</v>
      </c>
      <c r="BC449" s="665">
        <v>0</v>
      </c>
      <c r="BD449" s="665">
        <v>0</v>
      </c>
      <c r="BE449" s="665">
        <v>0</v>
      </c>
      <c r="BF449" s="665">
        <v>0</v>
      </c>
      <c r="BG449" s="665">
        <v>0</v>
      </c>
      <c r="BH449" s="665">
        <v>0</v>
      </c>
      <c r="BI449" s="665">
        <v>0</v>
      </c>
      <c r="BJ449" s="665">
        <v>0</v>
      </c>
      <c r="BK449" s="665">
        <v>0</v>
      </c>
      <c r="BL449" s="665">
        <v>0</v>
      </c>
      <c r="BM449" s="665">
        <v>0</v>
      </c>
      <c r="BN449" s="665">
        <v>0</v>
      </c>
      <c r="BO449" s="665">
        <v>0</v>
      </c>
      <c r="BP449" s="665">
        <v>0</v>
      </c>
      <c r="BQ449" s="665">
        <v>0</v>
      </c>
      <c r="BR449" s="665">
        <v>0</v>
      </c>
      <c r="BS449" s="666">
        <v>0</v>
      </c>
      <c r="BT449" s="667">
        <v>0</v>
      </c>
      <c r="BU449" s="649">
        <f t="shared" si="8"/>
        <v>0</v>
      </c>
    </row>
    <row r="450" spans="2:73" x14ac:dyDescent="0.2">
      <c r="B450" s="650">
        <v>440</v>
      </c>
      <c r="C450" s="630" t="s">
        <v>2192</v>
      </c>
      <c r="D450" s="630" t="s">
        <v>803</v>
      </c>
      <c r="E450" s="630" t="s">
        <v>1980</v>
      </c>
      <c r="F450" s="651" t="s">
        <v>2193</v>
      </c>
      <c r="G450" s="652">
        <v>44957</v>
      </c>
      <c r="H450" s="652" t="s">
        <v>535</v>
      </c>
      <c r="I450" s="652" t="s">
        <v>535</v>
      </c>
      <c r="J450" s="653">
        <v>16</v>
      </c>
      <c r="K450" s="654" t="s">
        <v>535</v>
      </c>
      <c r="L450" s="655" t="s">
        <v>535</v>
      </c>
      <c r="M450" s="656" t="s">
        <v>2041</v>
      </c>
      <c r="N450" s="657">
        <v>1725</v>
      </c>
      <c r="O450" s="658">
        <v>0</v>
      </c>
      <c r="P450" s="658">
        <v>0</v>
      </c>
      <c r="Q450" s="658">
        <v>0</v>
      </c>
      <c r="R450" s="658">
        <v>1725</v>
      </c>
      <c r="S450" s="658">
        <v>0</v>
      </c>
      <c r="T450" s="659">
        <v>0</v>
      </c>
      <c r="U450" s="658">
        <v>0</v>
      </c>
      <c r="V450" s="658">
        <v>0</v>
      </c>
      <c r="W450" s="658">
        <v>0</v>
      </c>
      <c r="X450" s="658">
        <v>0</v>
      </c>
      <c r="Y450" s="660">
        <v>0</v>
      </c>
      <c r="Z450" s="657">
        <v>0</v>
      </c>
      <c r="AA450" s="658">
        <v>0</v>
      </c>
      <c r="AB450" s="658">
        <v>0</v>
      </c>
      <c r="AC450" s="658">
        <v>0</v>
      </c>
      <c r="AD450" s="658">
        <v>0</v>
      </c>
      <c r="AE450" s="658">
        <v>0</v>
      </c>
      <c r="AF450" s="658">
        <v>0</v>
      </c>
      <c r="AG450" s="658">
        <v>0</v>
      </c>
      <c r="AH450" s="658">
        <v>0</v>
      </c>
      <c r="AI450" s="658">
        <v>0</v>
      </c>
      <c r="AJ450" s="658">
        <v>107.8125</v>
      </c>
      <c r="AK450" s="661">
        <v>0</v>
      </c>
      <c r="AL450" s="661">
        <v>0</v>
      </c>
      <c r="AM450" s="662">
        <v>0</v>
      </c>
      <c r="AN450" s="663">
        <v>1725</v>
      </c>
      <c r="AO450" s="658">
        <v>0</v>
      </c>
      <c r="AP450" s="658">
        <v>0</v>
      </c>
      <c r="AQ450" s="658">
        <v>0</v>
      </c>
      <c r="AR450" s="658">
        <v>1725</v>
      </c>
      <c r="AS450" s="658">
        <v>0</v>
      </c>
      <c r="AT450" s="659">
        <v>0</v>
      </c>
      <c r="AU450" s="658">
        <v>0</v>
      </c>
      <c r="AV450" s="658">
        <v>0</v>
      </c>
      <c r="AW450" s="658">
        <v>0</v>
      </c>
      <c r="AX450" s="658">
        <v>0</v>
      </c>
      <c r="AY450" s="660">
        <v>0</v>
      </c>
      <c r="AZ450" s="644" t="s">
        <v>803</v>
      </c>
      <c r="BA450" s="664">
        <v>0</v>
      </c>
      <c r="BB450" s="665">
        <v>0</v>
      </c>
      <c r="BC450" s="665">
        <v>0</v>
      </c>
      <c r="BD450" s="665">
        <v>0</v>
      </c>
      <c r="BE450" s="665">
        <v>0</v>
      </c>
      <c r="BF450" s="665">
        <v>0</v>
      </c>
      <c r="BG450" s="665">
        <v>0</v>
      </c>
      <c r="BH450" s="665">
        <v>0</v>
      </c>
      <c r="BI450" s="665">
        <v>0</v>
      </c>
      <c r="BJ450" s="665">
        <v>0</v>
      </c>
      <c r="BK450" s="665">
        <v>0</v>
      </c>
      <c r="BL450" s="665">
        <v>0</v>
      </c>
      <c r="BM450" s="665">
        <v>0</v>
      </c>
      <c r="BN450" s="665">
        <v>0</v>
      </c>
      <c r="BO450" s="665">
        <v>0</v>
      </c>
      <c r="BP450" s="665">
        <v>0</v>
      </c>
      <c r="BQ450" s="665">
        <v>0</v>
      </c>
      <c r="BR450" s="665">
        <v>0</v>
      </c>
      <c r="BS450" s="666">
        <v>0</v>
      </c>
      <c r="BT450" s="667">
        <v>0</v>
      </c>
      <c r="BU450" s="649">
        <f t="shared" si="8"/>
        <v>0</v>
      </c>
    </row>
    <row r="451" spans="2:73" x14ac:dyDescent="0.2">
      <c r="B451" s="629">
        <v>441</v>
      </c>
      <c r="C451" s="630" t="s">
        <v>2194</v>
      </c>
      <c r="D451" s="630" t="s">
        <v>803</v>
      </c>
      <c r="E451" s="630" t="s">
        <v>1980</v>
      </c>
      <c r="F451" s="651" t="s">
        <v>2195</v>
      </c>
      <c r="G451" s="652">
        <v>44957</v>
      </c>
      <c r="H451" s="652" t="s">
        <v>535</v>
      </c>
      <c r="I451" s="652" t="s">
        <v>535</v>
      </c>
      <c r="J451" s="653">
        <v>16</v>
      </c>
      <c r="K451" s="654" t="s">
        <v>535</v>
      </c>
      <c r="L451" s="655" t="s">
        <v>535</v>
      </c>
      <c r="M451" s="656" t="s">
        <v>2041</v>
      </c>
      <c r="N451" s="657">
        <v>1725</v>
      </c>
      <c r="O451" s="658">
        <v>0</v>
      </c>
      <c r="P451" s="658">
        <v>0</v>
      </c>
      <c r="Q451" s="658">
        <v>0</v>
      </c>
      <c r="R451" s="658">
        <v>1725</v>
      </c>
      <c r="S451" s="658">
        <v>0</v>
      </c>
      <c r="T451" s="659">
        <v>0</v>
      </c>
      <c r="U451" s="658">
        <v>0</v>
      </c>
      <c r="V451" s="658">
        <v>0</v>
      </c>
      <c r="W451" s="658">
        <v>0</v>
      </c>
      <c r="X451" s="658">
        <v>0</v>
      </c>
      <c r="Y451" s="660">
        <v>0</v>
      </c>
      <c r="Z451" s="657">
        <v>0</v>
      </c>
      <c r="AA451" s="658">
        <v>0</v>
      </c>
      <c r="AB451" s="658">
        <v>0</v>
      </c>
      <c r="AC451" s="658">
        <v>0</v>
      </c>
      <c r="AD451" s="658">
        <v>0</v>
      </c>
      <c r="AE451" s="658">
        <v>0</v>
      </c>
      <c r="AF451" s="658">
        <v>0</v>
      </c>
      <c r="AG451" s="658">
        <v>0</v>
      </c>
      <c r="AH451" s="658">
        <v>0</v>
      </c>
      <c r="AI451" s="658">
        <v>0</v>
      </c>
      <c r="AJ451" s="658">
        <v>107.8125</v>
      </c>
      <c r="AK451" s="661">
        <v>0</v>
      </c>
      <c r="AL451" s="661">
        <v>0</v>
      </c>
      <c r="AM451" s="662">
        <v>0</v>
      </c>
      <c r="AN451" s="663">
        <v>1725</v>
      </c>
      <c r="AO451" s="658">
        <v>0</v>
      </c>
      <c r="AP451" s="658">
        <v>0</v>
      </c>
      <c r="AQ451" s="658">
        <v>0</v>
      </c>
      <c r="AR451" s="658">
        <v>1725</v>
      </c>
      <c r="AS451" s="658">
        <v>0</v>
      </c>
      <c r="AT451" s="659">
        <v>0</v>
      </c>
      <c r="AU451" s="658">
        <v>0</v>
      </c>
      <c r="AV451" s="658">
        <v>0</v>
      </c>
      <c r="AW451" s="658">
        <v>0</v>
      </c>
      <c r="AX451" s="658">
        <v>0</v>
      </c>
      <c r="AY451" s="660">
        <v>0</v>
      </c>
      <c r="AZ451" s="644" t="s">
        <v>803</v>
      </c>
      <c r="BA451" s="664">
        <v>0</v>
      </c>
      <c r="BB451" s="665">
        <v>0</v>
      </c>
      <c r="BC451" s="665">
        <v>0</v>
      </c>
      <c r="BD451" s="665">
        <v>0</v>
      </c>
      <c r="BE451" s="665">
        <v>0</v>
      </c>
      <c r="BF451" s="665">
        <v>0</v>
      </c>
      <c r="BG451" s="665">
        <v>0</v>
      </c>
      <c r="BH451" s="665">
        <v>0</v>
      </c>
      <c r="BI451" s="665">
        <v>0</v>
      </c>
      <c r="BJ451" s="665">
        <v>0</v>
      </c>
      <c r="BK451" s="665">
        <v>0</v>
      </c>
      <c r="BL451" s="665">
        <v>0</v>
      </c>
      <c r="BM451" s="665">
        <v>0</v>
      </c>
      <c r="BN451" s="665">
        <v>0</v>
      </c>
      <c r="BO451" s="665">
        <v>0</v>
      </c>
      <c r="BP451" s="665">
        <v>0</v>
      </c>
      <c r="BQ451" s="665">
        <v>0</v>
      </c>
      <c r="BR451" s="665">
        <v>0</v>
      </c>
      <c r="BS451" s="666">
        <v>0</v>
      </c>
      <c r="BT451" s="667">
        <v>0</v>
      </c>
      <c r="BU451" s="649">
        <f t="shared" si="8"/>
        <v>0</v>
      </c>
    </row>
    <row r="452" spans="2:73" x14ac:dyDescent="0.2">
      <c r="B452" s="650">
        <v>442</v>
      </c>
      <c r="C452" s="630" t="s">
        <v>2196</v>
      </c>
      <c r="D452" s="630" t="s">
        <v>803</v>
      </c>
      <c r="E452" s="630" t="s">
        <v>1554</v>
      </c>
      <c r="F452" s="651" t="s">
        <v>2197</v>
      </c>
      <c r="G452" s="652">
        <v>44957</v>
      </c>
      <c r="H452" s="652" t="s">
        <v>535</v>
      </c>
      <c r="I452" s="652" t="s">
        <v>535</v>
      </c>
      <c r="J452" s="653">
        <v>50</v>
      </c>
      <c r="K452" s="654" t="s">
        <v>535</v>
      </c>
      <c r="L452" s="655" t="s">
        <v>535</v>
      </c>
      <c r="M452" s="656" t="s">
        <v>2041</v>
      </c>
      <c r="N452" s="657">
        <v>44666</v>
      </c>
      <c r="O452" s="658">
        <v>0</v>
      </c>
      <c r="P452" s="658">
        <v>0</v>
      </c>
      <c r="Q452" s="658">
        <v>0</v>
      </c>
      <c r="R452" s="658">
        <v>44666</v>
      </c>
      <c r="S452" s="658">
        <v>0</v>
      </c>
      <c r="T452" s="659">
        <v>0</v>
      </c>
      <c r="U452" s="658">
        <v>0</v>
      </c>
      <c r="V452" s="658">
        <v>0</v>
      </c>
      <c r="W452" s="658">
        <v>0</v>
      </c>
      <c r="X452" s="658">
        <v>0</v>
      </c>
      <c r="Y452" s="660">
        <v>0</v>
      </c>
      <c r="Z452" s="657">
        <v>0</v>
      </c>
      <c r="AA452" s="658">
        <v>0</v>
      </c>
      <c r="AB452" s="658">
        <v>0</v>
      </c>
      <c r="AC452" s="658">
        <v>0</v>
      </c>
      <c r="AD452" s="658">
        <v>0</v>
      </c>
      <c r="AE452" s="658">
        <v>0</v>
      </c>
      <c r="AF452" s="658">
        <v>0</v>
      </c>
      <c r="AG452" s="658">
        <v>0</v>
      </c>
      <c r="AH452" s="658">
        <v>0</v>
      </c>
      <c r="AI452" s="658">
        <v>0</v>
      </c>
      <c r="AJ452" s="658">
        <v>893.32000000000016</v>
      </c>
      <c r="AK452" s="661">
        <v>0</v>
      </c>
      <c r="AL452" s="661">
        <v>0</v>
      </c>
      <c r="AM452" s="662">
        <v>0</v>
      </c>
      <c r="AN452" s="663">
        <v>44666</v>
      </c>
      <c r="AO452" s="658">
        <v>0</v>
      </c>
      <c r="AP452" s="658">
        <v>0</v>
      </c>
      <c r="AQ452" s="658">
        <v>0</v>
      </c>
      <c r="AR452" s="658">
        <v>44666</v>
      </c>
      <c r="AS452" s="658">
        <v>0</v>
      </c>
      <c r="AT452" s="659">
        <v>0</v>
      </c>
      <c r="AU452" s="658">
        <v>0</v>
      </c>
      <c r="AV452" s="658">
        <v>0</v>
      </c>
      <c r="AW452" s="658">
        <v>0</v>
      </c>
      <c r="AX452" s="658">
        <v>0</v>
      </c>
      <c r="AY452" s="660">
        <v>0</v>
      </c>
      <c r="AZ452" s="644" t="s">
        <v>803</v>
      </c>
      <c r="BA452" s="664">
        <v>0</v>
      </c>
      <c r="BB452" s="665">
        <v>0</v>
      </c>
      <c r="BC452" s="665">
        <v>0</v>
      </c>
      <c r="BD452" s="665">
        <v>0</v>
      </c>
      <c r="BE452" s="665">
        <v>0</v>
      </c>
      <c r="BF452" s="665">
        <v>0</v>
      </c>
      <c r="BG452" s="665">
        <v>0</v>
      </c>
      <c r="BH452" s="665">
        <v>0</v>
      </c>
      <c r="BI452" s="665">
        <v>0</v>
      </c>
      <c r="BJ452" s="665">
        <v>0</v>
      </c>
      <c r="BK452" s="665">
        <v>0</v>
      </c>
      <c r="BL452" s="665">
        <v>0</v>
      </c>
      <c r="BM452" s="665">
        <v>0</v>
      </c>
      <c r="BN452" s="665">
        <v>0</v>
      </c>
      <c r="BO452" s="665">
        <v>0</v>
      </c>
      <c r="BP452" s="665">
        <v>0</v>
      </c>
      <c r="BQ452" s="665">
        <v>0</v>
      </c>
      <c r="BR452" s="665">
        <v>0</v>
      </c>
      <c r="BS452" s="666">
        <v>0</v>
      </c>
      <c r="BT452" s="667">
        <v>0</v>
      </c>
      <c r="BU452" s="649">
        <f t="shared" si="8"/>
        <v>0</v>
      </c>
    </row>
    <row r="453" spans="2:73" x14ac:dyDescent="0.2">
      <c r="B453" s="629">
        <v>443</v>
      </c>
      <c r="C453" s="630" t="s">
        <v>2198</v>
      </c>
      <c r="D453" s="630" t="s">
        <v>803</v>
      </c>
      <c r="E453" s="630" t="s">
        <v>1554</v>
      </c>
      <c r="F453" s="651" t="s">
        <v>2199</v>
      </c>
      <c r="G453" s="652">
        <v>44957</v>
      </c>
      <c r="H453" s="652" t="s">
        <v>535</v>
      </c>
      <c r="I453" s="652" t="s">
        <v>535</v>
      </c>
      <c r="J453" s="653">
        <v>50</v>
      </c>
      <c r="K453" s="654" t="s">
        <v>535</v>
      </c>
      <c r="L453" s="655" t="s">
        <v>535</v>
      </c>
      <c r="M453" s="656" t="s">
        <v>2041</v>
      </c>
      <c r="N453" s="657">
        <v>219933</v>
      </c>
      <c r="O453" s="658">
        <v>0</v>
      </c>
      <c r="P453" s="658">
        <v>0</v>
      </c>
      <c r="Q453" s="658">
        <v>0</v>
      </c>
      <c r="R453" s="658">
        <v>219933</v>
      </c>
      <c r="S453" s="658">
        <v>0</v>
      </c>
      <c r="T453" s="659">
        <v>0</v>
      </c>
      <c r="U453" s="658">
        <v>0</v>
      </c>
      <c r="V453" s="658">
        <v>0</v>
      </c>
      <c r="W453" s="658">
        <v>0</v>
      </c>
      <c r="X453" s="658">
        <v>0</v>
      </c>
      <c r="Y453" s="660">
        <v>0</v>
      </c>
      <c r="Z453" s="657">
        <v>0</v>
      </c>
      <c r="AA453" s="658">
        <v>0</v>
      </c>
      <c r="AB453" s="658">
        <v>0</v>
      </c>
      <c r="AC453" s="658">
        <v>0</v>
      </c>
      <c r="AD453" s="658">
        <v>0</v>
      </c>
      <c r="AE453" s="658">
        <v>0</v>
      </c>
      <c r="AF453" s="658">
        <v>0</v>
      </c>
      <c r="AG453" s="658">
        <v>0</v>
      </c>
      <c r="AH453" s="658">
        <v>0</v>
      </c>
      <c r="AI453" s="658">
        <v>0</v>
      </c>
      <c r="AJ453" s="658">
        <v>4398.66</v>
      </c>
      <c r="AK453" s="661">
        <v>0</v>
      </c>
      <c r="AL453" s="661">
        <v>0</v>
      </c>
      <c r="AM453" s="662">
        <v>0</v>
      </c>
      <c r="AN453" s="663">
        <v>219933</v>
      </c>
      <c r="AO453" s="658">
        <v>0</v>
      </c>
      <c r="AP453" s="658">
        <v>0</v>
      </c>
      <c r="AQ453" s="658">
        <v>0</v>
      </c>
      <c r="AR453" s="658">
        <v>219933</v>
      </c>
      <c r="AS453" s="658">
        <v>0</v>
      </c>
      <c r="AT453" s="659">
        <v>0</v>
      </c>
      <c r="AU453" s="658">
        <v>0</v>
      </c>
      <c r="AV453" s="658">
        <v>0</v>
      </c>
      <c r="AW453" s="658">
        <v>0</v>
      </c>
      <c r="AX453" s="658">
        <v>0</v>
      </c>
      <c r="AY453" s="660">
        <v>0</v>
      </c>
      <c r="AZ453" s="644" t="s">
        <v>803</v>
      </c>
      <c r="BA453" s="664">
        <v>0</v>
      </c>
      <c r="BB453" s="665">
        <v>0</v>
      </c>
      <c r="BC453" s="665">
        <v>0</v>
      </c>
      <c r="BD453" s="665">
        <v>0</v>
      </c>
      <c r="BE453" s="665">
        <v>0</v>
      </c>
      <c r="BF453" s="665">
        <v>0</v>
      </c>
      <c r="BG453" s="665">
        <v>0</v>
      </c>
      <c r="BH453" s="665">
        <v>0</v>
      </c>
      <c r="BI453" s="665">
        <v>0</v>
      </c>
      <c r="BJ453" s="665">
        <v>0</v>
      </c>
      <c r="BK453" s="665">
        <v>0</v>
      </c>
      <c r="BL453" s="665">
        <v>0</v>
      </c>
      <c r="BM453" s="665">
        <v>0</v>
      </c>
      <c r="BN453" s="665">
        <v>0</v>
      </c>
      <c r="BO453" s="665">
        <v>0</v>
      </c>
      <c r="BP453" s="665">
        <v>0</v>
      </c>
      <c r="BQ453" s="665">
        <v>0</v>
      </c>
      <c r="BR453" s="665">
        <v>0</v>
      </c>
      <c r="BS453" s="666">
        <v>0</v>
      </c>
      <c r="BT453" s="667">
        <v>0</v>
      </c>
      <c r="BU453" s="649">
        <f t="shared" si="8"/>
        <v>0</v>
      </c>
    </row>
    <row r="454" spans="2:73" x14ac:dyDescent="0.2">
      <c r="B454" s="650">
        <v>444</v>
      </c>
      <c r="C454" s="630" t="s">
        <v>1713</v>
      </c>
      <c r="D454" s="630" t="s">
        <v>792</v>
      </c>
      <c r="E454" s="630" t="s">
        <v>1632</v>
      </c>
      <c r="F454" s="651" t="s">
        <v>2200</v>
      </c>
      <c r="G454" s="652">
        <v>45261</v>
      </c>
      <c r="H454" s="652" t="s">
        <v>535</v>
      </c>
      <c r="I454" s="652" t="s">
        <v>535</v>
      </c>
      <c r="J454" s="653">
        <v>30</v>
      </c>
      <c r="K454" s="654" t="s">
        <v>535</v>
      </c>
      <c r="L454" s="655" t="s">
        <v>535</v>
      </c>
      <c r="M454" s="656">
        <v>0</v>
      </c>
      <c r="N454" s="657">
        <v>1499</v>
      </c>
      <c r="O454" s="658">
        <v>0</v>
      </c>
      <c r="P454" s="658">
        <v>0</v>
      </c>
      <c r="Q454" s="658">
        <v>0</v>
      </c>
      <c r="R454" s="658">
        <v>0</v>
      </c>
      <c r="S454" s="658">
        <v>0</v>
      </c>
      <c r="T454" s="659">
        <v>1499</v>
      </c>
      <c r="U454" s="658">
        <v>1499</v>
      </c>
      <c r="V454" s="658">
        <v>0</v>
      </c>
      <c r="W454" s="658">
        <v>0</v>
      </c>
      <c r="X454" s="658">
        <v>0</v>
      </c>
      <c r="Y454" s="660">
        <v>0</v>
      </c>
      <c r="Z454" s="657">
        <v>0</v>
      </c>
      <c r="AA454" s="658">
        <v>0</v>
      </c>
      <c r="AB454" s="658">
        <v>0</v>
      </c>
      <c r="AC454" s="658">
        <v>0</v>
      </c>
      <c r="AD454" s="658">
        <v>0</v>
      </c>
      <c r="AE454" s="658">
        <v>0</v>
      </c>
      <c r="AF454" s="658">
        <v>0</v>
      </c>
      <c r="AG454" s="658">
        <v>0</v>
      </c>
      <c r="AH454" s="658">
        <v>0</v>
      </c>
      <c r="AI454" s="658">
        <v>0</v>
      </c>
      <c r="AJ454" s="658">
        <v>49.966666666666669</v>
      </c>
      <c r="AK454" s="661">
        <v>0</v>
      </c>
      <c r="AL454" s="661">
        <v>0</v>
      </c>
      <c r="AM454" s="662">
        <v>0</v>
      </c>
      <c r="AN454" s="663">
        <v>1499</v>
      </c>
      <c r="AO454" s="658">
        <v>0</v>
      </c>
      <c r="AP454" s="658">
        <v>0</v>
      </c>
      <c r="AQ454" s="658">
        <v>0</v>
      </c>
      <c r="AR454" s="658">
        <v>0</v>
      </c>
      <c r="AS454" s="658">
        <v>0</v>
      </c>
      <c r="AT454" s="659">
        <v>1499</v>
      </c>
      <c r="AU454" s="658">
        <v>1499</v>
      </c>
      <c r="AV454" s="658">
        <v>0</v>
      </c>
      <c r="AW454" s="658">
        <v>0</v>
      </c>
      <c r="AX454" s="658">
        <v>0</v>
      </c>
      <c r="AY454" s="660">
        <v>0</v>
      </c>
      <c r="AZ454" s="644" t="s">
        <v>792</v>
      </c>
      <c r="BA454" s="664">
        <v>0</v>
      </c>
      <c r="BB454" s="665">
        <v>0</v>
      </c>
      <c r="BC454" s="665">
        <v>0</v>
      </c>
      <c r="BD454" s="665">
        <v>0</v>
      </c>
      <c r="BE454" s="665">
        <v>0</v>
      </c>
      <c r="BF454" s="665">
        <v>0</v>
      </c>
      <c r="BG454" s="665">
        <v>0</v>
      </c>
      <c r="BH454" s="665">
        <v>0</v>
      </c>
      <c r="BI454" s="665">
        <v>0</v>
      </c>
      <c r="BJ454" s="665">
        <v>0</v>
      </c>
      <c r="BK454" s="665">
        <v>0</v>
      </c>
      <c r="BL454" s="665">
        <v>0</v>
      </c>
      <c r="BM454" s="665">
        <v>0</v>
      </c>
      <c r="BN454" s="665">
        <v>0</v>
      </c>
      <c r="BO454" s="665">
        <v>0</v>
      </c>
      <c r="BP454" s="665">
        <v>0</v>
      </c>
      <c r="BQ454" s="665">
        <v>0</v>
      </c>
      <c r="BR454" s="665">
        <v>0</v>
      </c>
      <c r="BS454" s="666">
        <v>0</v>
      </c>
      <c r="BT454" s="667">
        <v>0</v>
      </c>
      <c r="BU454" s="649">
        <f t="shared" si="8"/>
        <v>0</v>
      </c>
    </row>
    <row r="455" spans="2:73" x14ac:dyDescent="0.2">
      <c r="B455" s="629">
        <v>445</v>
      </c>
      <c r="C455" s="630" t="s">
        <v>1842</v>
      </c>
      <c r="D455" s="630" t="s">
        <v>803</v>
      </c>
      <c r="E455" s="630" t="s">
        <v>1632</v>
      </c>
      <c r="F455" s="651" t="s">
        <v>2201</v>
      </c>
      <c r="G455" s="652">
        <v>45231</v>
      </c>
      <c r="H455" s="652" t="s">
        <v>535</v>
      </c>
      <c r="I455" s="652" t="s">
        <v>535</v>
      </c>
      <c r="J455" s="653">
        <v>25.333333333333332</v>
      </c>
      <c r="K455" s="654" t="s">
        <v>535</v>
      </c>
      <c r="L455" s="655" t="s">
        <v>535</v>
      </c>
      <c r="M455" s="656">
        <v>0</v>
      </c>
      <c r="N455" s="657">
        <v>17000</v>
      </c>
      <c r="O455" s="658">
        <v>0</v>
      </c>
      <c r="P455" s="658">
        <v>0</v>
      </c>
      <c r="Q455" s="658">
        <v>0</v>
      </c>
      <c r="R455" s="658">
        <v>0</v>
      </c>
      <c r="S455" s="658">
        <v>0</v>
      </c>
      <c r="T455" s="659">
        <v>17000</v>
      </c>
      <c r="U455" s="658">
        <v>17000</v>
      </c>
      <c r="V455" s="658">
        <v>0</v>
      </c>
      <c r="W455" s="658">
        <v>0</v>
      </c>
      <c r="X455" s="658">
        <v>0</v>
      </c>
      <c r="Y455" s="660">
        <v>0</v>
      </c>
      <c r="Z455" s="657">
        <v>0</v>
      </c>
      <c r="AA455" s="658">
        <v>0</v>
      </c>
      <c r="AB455" s="658">
        <v>0</v>
      </c>
      <c r="AC455" s="658">
        <v>0</v>
      </c>
      <c r="AD455" s="658">
        <v>0</v>
      </c>
      <c r="AE455" s="658">
        <v>0</v>
      </c>
      <c r="AF455" s="658">
        <v>0</v>
      </c>
      <c r="AG455" s="658">
        <v>0</v>
      </c>
      <c r="AH455" s="658">
        <v>0</v>
      </c>
      <c r="AI455" s="658">
        <v>0</v>
      </c>
      <c r="AJ455" s="658">
        <v>671.0526315789474</v>
      </c>
      <c r="AK455" s="661">
        <v>0</v>
      </c>
      <c r="AL455" s="661">
        <v>0</v>
      </c>
      <c r="AM455" s="662">
        <v>0</v>
      </c>
      <c r="AN455" s="663">
        <v>17000</v>
      </c>
      <c r="AO455" s="658">
        <v>0</v>
      </c>
      <c r="AP455" s="658">
        <v>0</v>
      </c>
      <c r="AQ455" s="658">
        <v>0</v>
      </c>
      <c r="AR455" s="658">
        <v>0</v>
      </c>
      <c r="AS455" s="658">
        <v>0</v>
      </c>
      <c r="AT455" s="659">
        <v>17000</v>
      </c>
      <c r="AU455" s="658">
        <v>17000</v>
      </c>
      <c r="AV455" s="658">
        <v>0</v>
      </c>
      <c r="AW455" s="658">
        <v>0</v>
      </c>
      <c r="AX455" s="658">
        <v>0</v>
      </c>
      <c r="AY455" s="660">
        <v>0</v>
      </c>
      <c r="AZ455" s="644" t="s">
        <v>803</v>
      </c>
      <c r="BA455" s="664">
        <v>0</v>
      </c>
      <c r="BB455" s="665">
        <v>0</v>
      </c>
      <c r="BC455" s="665">
        <v>0</v>
      </c>
      <c r="BD455" s="665">
        <v>0</v>
      </c>
      <c r="BE455" s="665">
        <v>0</v>
      </c>
      <c r="BF455" s="665">
        <v>0</v>
      </c>
      <c r="BG455" s="665">
        <v>0</v>
      </c>
      <c r="BH455" s="665">
        <v>0</v>
      </c>
      <c r="BI455" s="665">
        <v>0</v>
      </c>
      <c r="BJ455" s="665">
        <v>0</v>
      </c>
      <c r="BK455" s="665">
        <v>0</v>
      </c>
      <c r="BL455" s="665">
        <v>0</v>
      </c>
      <c r="BM455" s="665">
        <v>0</v>
      </c>
      <c r="BN455" s="665">
        <v>0</v>
      </c>
      <c r="BO455" s="665">
        <v>0</v>
      </c>
      <c r="BP455" s="665">
        <v>0</v>
      </c>
      <c r="BQ455" s="665">
        <v>0</v>
      </c>
      <c r="BR455" s="665">
        <v>0</v>
      </c>
      <c r="BS455" s="666">
        <v>0</v>
      </c>
      <c r="BT455" s="667">
        <v>0</v>
      </c>
      <c r="BU455" s="649">
        <f t="shared" si="8"/>
        <v>0</v>
      </c>
    </row>
    <row r="456" spans="2:73" x14ac:dyDescent="0.2">
      <c r="B456" s="650">
        <v>446</v>
      </c>
      <c r="C456" s="630" t="s">
        <v>2028</v>
      </c>
      <c r="D456" s="630" t="s">
        <v>792</v>
      </c>
      <c r="E456" s="630" t="s">
        <v>1632</v>
      </c>
      <c r="F456" s="651" t="s">
        <v>2202</v>
      </c>
      <c r="G456" s="652">
        <v>45261</v>
      </c>
      <c r="H456" s="652" t="s">
        <v>535</v>
      </c>
      <c r="I456" s="652" t="s">
        <v>535</v>
      </c>
      <c r="J456" s="653">
        <v>27.916666666666668</v>
      </c>
      <c r="K456" s="654" t="s">
        <v>535</v>
      </c>
      <c r="L456" s="655" t="s">
        <v>535</v>
      </c>
      <c r="M456" s="656">
        <v>0</v>
      </c>
      <c r="N456" s="657">
        <v>13333</v>
      </c>
      <c r="O456" s="658">
        <v>0</v>
      </c>
      <c r="P456" s="658">
        <v>0</v>
      </c>
      <c r="Q456" s="658">
        <v>0</v>
      </c>
      <c r="R456" s="658">
        <v>0</v>
      </c>
      <c r="S456" s="658">
        <v>0</v>
      </c>
      <c r="T456" s="659">
        <v>13333</v>
      </c>
      <c r="U456" s="658">
        <v>13333</v>
      </c>
      <c r="V456" s="658">
        <v>0</v>
      </c>
      <c r="W456" s="658">
        <v>0</v>
      </c>
      <c r="X456" s="658">
        <v>0</v>
      </c>
      <c r="Y456" s="660">
        <v>0</v>
      </c>
      <c r="Z456" s="657">
        <v>0</v>
      </c>
      <c r="AA456" s="658">
        <v>0</v>
      </c>
      <c r="AB456" s="658">
        <v>0</v>
      </c>
      <c r="AC456" s="658">
        <v>0</v>
      </c>
      <c r="AD456" s="658">
        <v>0</v>
      </c>
      <c r="AE456" s="658">
        <v>0</v>
      </c>
      <c r="AF456" s="658">
        <v>0</v>
      </c>
      <c r="AG456" s="658">
        <v>0</v>
      </c>
      <c r="AH456" s="658">
        <v>0</v>
      </c>
      <c r="AI456" s="658">
        <v>0</v>
      </c>
      <c r="AJ456" s="658">
        <v>477.6</v>
      </c>
      <c r="AK456" s="661">
        <v>0</v>
      </c>
      <c r="AL456" s="661">
        <v>0</v>
      </c>
      <c r="AM456" s="662">
        <v>0</v>
      </c>
      <c r="AN456" s="663">
        <v>13333</v>
      </c>
      <c r="AO456" s="658">
        <v>0</v>
      </c>
      <c r="AP456" s="658">
        <v>0</v>
      </c>
      <c r="AQ456" s="658">
        <v>0</v>
      </c>
      <c r="AR456" s="658">
        <v>0</v>
      </c>
      <c r="AS456" s="658">
        <v>0</v>
      </c>
      <c r="AT456" s="659">
        <v>13333</v>
      </c>
      <c r="AU456" s="658">
        <v>13333</v>
      </c>
      <c r="AV456" s="658">
        <v>0</v>
      </c>
      <c r="AW456" s="658">
        <v>0</v>
      </c>
      <c r="AX456" s="658">
        <v>0</v>
      </c>
      <c r="AY456" s="660">
        <v>0</v>
      </c>
      <c r="AZ456" s="644" t="s">
        <v>792</v>
      </c>
      <c r="BA456" s="664">
        <v>0</v>
      </c>
      <c r="BB456" s="665">
        <v>0</v>
      </c>
      <c r="BC456" s="665">
        <v>0</v>
      </c>
      <c r="BD456" s="665">
        <v>0</v>
      </c>
      <c r="BE456" s="665">
        <v>0</v>
      </c>
      <c r="BF456" s="665">
        <v>0</v>
      </c>
      <c r="BG456" s="665">
        <v>0</v>
      </c>
      <c r="BH456" s="665">
        <v>0</v>
      </c>
      <c r="BI456" s="665">
        <v>0</v>
      </c>
      <c r="BJ456" s="665">
        <v>0</v>
      </c>
      <c r="BK456" s="665">
        <v>0</v>
      </c>
      <c r="BL456" s="665">
        <v>0</v>
      </c>
      <c r="BM456" s="665">
        <v>0</v>
      </c>
      <c r="BN456" s="665">
        <v>0</v>
      </c>
      <c r="BO456" s="665">
        <v>0</v>
      </c>
      <c r="BP456" s="665">
        <v>0</v>
      </c>
      <c r="BQ456" s="665">
        <v>0</v>
      </c>
      <c r="BR456" s="665">
        <v>0</v>
      </c>
      <c r="BS456" s="666">
        <v>0</v>
      </c>
      <c r="BT456" s="667">
        <v>0</v>
      </c>
      <c r="BU456" s="649">
        <f t="shared" si="8"/>
        <v>0</v>
      </c>
    </row>
    <row r="457" spans="2:73" x14ac:dyDescent="0.2">
      <c r="B457" s="629">
        <v>447</v>
      </c>
      <c r="C457" s="630" t="s">
        <v>2203</v>
      </c>
      <c r="D457" s="630" t="s">
        <v>1625</v>
      </c>
      <c r="E457" s="630" t="s">
        <v>1806</v>
      </c>
      <c r="F457" s="651">
        <v>230509</v>
      </c>
      <c r="G457" s="652">
        <v>45397</v>
      </c>
      <c r="H457" s="652" t="s">
        <v>535</v>
      </c>
      <c r="I457" s="652" t="s">
        <v>535</v>
      </c>
      <c r="J457" s="653">
        <v>10</v>
      </c>
      <c r="K457" s="654" t="b">
        <v>1</v>
      </c>
      <c r="L457" s="655" t="s">
        <v>535</v>
      </c>
      <c r="M457" s="656">
        <v>0</v>
      </c>
      <c r="N457" s="657">
        <v>10000</v>
      </c>
      <c r="O457" s="658">
        <v>0</v>
      </c>
      <c r="P457" s="658">
        <v>0</v>
      </c>
      <c r="Q457" s="658">
        <v>0</v>
      </c>
      <c r="R457" s="658">
        <v>0</v>
      </c>
      <c r="S457" s="658">
        <v>0</v>
      </c>
      <c r="T457" s="659">
        <v>10000</v>
      </c>
      <c r="U457" s="658">
        <v>10000</v>
      </c>
      <c r="V457" s="658">
        <v>0</v>
      </c>
      <c r="W457" s="658">
        <v>0</v>
      </c>
      <c r="X457" s="658">
        <v>0</v>
      </c>
      <c r="Y457" s="660">
        <v>0</v>
      </c>
      <c r="Z457" s="657">
        <v>0</v>
      </c>
      <c r="AA457" s="658">
        <v>0</v>
      </c>
      <c r="AB457" s="658">
        <v>0</v>
      </c>
      <c r="AC457" s="658">
        <v>0</v>
      </c>
      <c r="AD457" s="658">
        <v>0</v>
      </c>
      <c r="AE457" s="658">
        <v>0</v>
      </c>
      <c r="AF457" s="658">
        <v>0</v>
      </c>
      <c r="AG457" s="658">
        <v>0</v>
      </c>
      <c r="AH457" s="658">
        <v>0</v>
      </c>
      <c r="AI457" s="658">
        <v>0</v>
      </c>
      <c r="AJ457" s="658">
        <v>1000.0000000000001</v>
      </c>
      <c r="AK457" s="661">
        <v>0</v>
      </c>
      <c r="AL457" s="661">
        <v>0</v>
      </c>
      <c r="AM457" s="662">
        <v>0</v>
      </c>
      <c r="AN457" s="663">
        <v>10000</v>
      </c>
      <c r="AO457" s="658">
        <v>0</v>
      </c>
      <c r="AP457" s="658">
        <v>0</v>
      </c>
      <c r="AQ457" s="658">
        <v>0</v>
      </c>
      <c r="AR457" s="658">
        <v>0</v>
      </c>
      <c r="AS457" s="658">
        <v>0</v>
      </c>
      <c r="AT457" s="659">
        <v>10000</v>
      </c>
      <c r="AU457" s="658">
        <v>10000</v>
      </c>
      <c r="AV457" s="658">
        <v>0</v>
      </c>
      <c r="AW457" s="658">
        <v>0</v>
      </c>
      <c r="AX457" s="658">
        <v>0</v>
      </c>
      <c r="AY457" s="660">
        <v>0</v>
      </c>
      <c r="AZ457" s="644" t="s">
        <v>1625</v>
      </c>
      <c r="BA457" s="664">
        <v>0</v>
      </c>
      <c r="BB457" s="665">
        <v>0</v>
      </c>
      <c r="BC457" s="665">
        <v>0</v>
      </c>
      <c r="BD457" s="665">
        <v>0</v>
      </c>
      <c r="BE457" s="665">
        <v>0</v>
      </c>
      <c r="BF457" s="665">
        <v>0</v>
      </c>
      <c r="BG457" s="665">
        <v>0</v>
      </c>
      <c r="BH457" s="665">
        <v>0</v>
      </c>
      <c r="BI457" s="665">
        <v>0</v>
      </c>
      <c r="BJ457" s="665">
        <v>0</v>
      </c>
      <c r="BK457" s="665">
        <v>0</v>
      </c>
      <c r="BL457" s="665">
        <v>0</v>
      </c>
      <c r="BM457" s="665">
        <v>0</v>
      </c>
      <c r="BN457" s="665">
        <v>0</v>
      </c>
      <c r="BO457" s="665">
        <v>0</v>
      </c>
      <c r="BP457" s="665">
        <v>0</v>
      </c>
      <c r="BQ457" s="665">
        <v>0</v>
      </c>
      <c r="BR457" s="665">
        <v>0</v>
      </c>
      <c r="BS457" s="666">
        <v>0</v>
      </c>
      <c r="BT457" s="667">
        <v>0</v>
      </c>
      <c r="BU457" s="649">
        <f t="shared" si="8"/>
        <v>0</v>
      </c>
    </row>
    <row r="458" spans="2:73" x14ac:dyDescent="0.2">
      <c r="B458" s="650">
        <v>448</v>
      </c>
      <c r="C458" s="630" t="s">
        <v>2204</v>
      </c>
      <c r="D458" s="630" t="s">
        <v>803</v>
      </c>
      <c r="E458" s="630" t="s">
        <v>1882</v>
      </c>
      <c r="F458" s="651">
        <v>230518</v>
      </c>
      <c r="G458" s="652">
        <v>45537</v>
      </c>
      <c r="H458" s="652" t="s">
        <v>535</v>
      </c>
      <c r="I458" s="652" t="s">
        <v>535</v>
      </c>
      <c r="J458" s="653">
        <v>10</v>
      </c>
      <c r="K458" s="654" t="s">
        <v>535</v>
      </c>
      <c r="L458" s="655" t="s">
        <v>535</v>
      </c>
      <c r="M458" s="656">
        <v>0</v>
      </c>
      <c r="N458" s="657">
        <v>2594.5300000000002</v>
      </c>
      <c r="O458" s="658">
        <v>0</v>
      </c>
      <c r="P458" s="658">
        <v>0</v>
      </c>
      <c r="Q458" s="658">
        <v>0</v>
      </c>
      <c r="R458" s="658">
        <v>0</v>
      </c>
      <c r="S458" s="658">
        <v>0</v>
      </c>
      <c r="T458" s="659">
        <v>2594.5300000000002</v>
      </c>
      <c r="U458" s="658">
        <v>2594.5300000000002</v>
      </c>
      <c r="V458" s="658">
        <v>0</v>
      </c>
      <c r="W458" s="658">
        <v>0</v>
      </c>
      <c r="X458" s="658">
        <v>0</v>
      </c>
      <c r="Y458" s="660">
        <v>0</v>
      </c>
      <c r="Z458" s="657">
        <v>0</v>
      </c>
      <c r="AA458" s="658">
        <v>0</v>
      </c>
      <c r="AB458" s="658">
        <v>0</v>
      </c>
      <c r="AC458" s="658">
        <v>0</v>
      </c>
      <c r="AD458" s="658">
        <v>0</v>
      </c>
      <c r="AE458" s="658">
        <v>0</v>
      </c>
      <c r="AF458" s="658">
        <v>0</v>
      </c>
      <c r="AG458" s="658">
        <v>0</v>
      </c>
      <c r="AH458" s="658">
        <v>0</v>
      </c>
      <c r="AI458" s="658">
        <v>0</v>
      </c>
      <c r="AJ458" s="658">
        <v>259.45300000000003</v>
      </c>
      <c r="AK458" s="661">
        <v>0</v>
      </c>
      <c r="AL458" s="661">
        <v>0</v>
      </c>
      <c r="AM458" s="662">
        <v>0</v>
      </c>
      <c r="AN458" s="663">
        <v>2594.5300000000002</v>
      </c>
      <c r="AO458" s="658">
        <v>0</v>
      </c>
      <c r="AP458" s="658">
        <v>0</v>
      </c>
      <c r="AQ458" s="658">
        <v>0</v>
      </c>
      <c r="AR458" s="658">
        <v>0</v>
      </c>
      <c r="AS458" s="658">
        <v>0</v>
      </c>
      <c r="AT458" s="659">
        <v>2594.5300000000002</v>
      </c>
      <c r="AU458" s="658">
        <v>2594.5300000000002</v>
      </c>
      <c r="AV458" s="658">
        <v>0</v>
      </c>
      <c r="AW458" s="658">
        <v>0</v>
      </c>
      <c r="AX458" s="658">
        <v>0</v>
      </c>
      <c r="AY458" s="660">
        <v>0</v>
      </c>
      <c r="AZ458" s="644" t="s">
        <v>803</v>
      </c>
      <c r="BA458" s="664">
        <v>0</v>
      </c>
      <c r="BB458" s="665">
        <v>0</v>
      </c>
      <c r="BC458" s="665">
        <v>0</v>
      </c>
      <c r="BD458" s="665">
        <v>0</v>
      </c>
      <c r="BE458" s="665">
        <v>0</v>
      </c>
      <c r="BF458" s="665">
        <v>0</v>
      </c>
      <c r="BG458" s="665">
        <v>0</v>
      </c>
      <c r="BH458" s="665">
        <v>0</v>
      </c>
      <c r="BI458" s="665">
        <v>0</v>
      </c>
      <c r="BJ458" s="665">
        <v>0</v>
      </c>
      <c r="BK458" s="665">
        <v>0</v>
      </c>
      <c r="BL458" s="665">
        <v>0</v>
      </c>
      <c r="BM458" s="665">
        <v>0</v>
      </c>
      <c r="BN458" s="665">
        <v>0</v>
      </c>
      <c r="BO458" s="665">
        <v>0</v>
      </c>
      <c r="BP458" s="665">
        <v>0</v>
      </c>
      <c r="BQ458" s="665">
        <v>0</v>
      </c>
      <c r="BR458" s="665">
        <v>0</v>
      </c>
      <c r="BS458" s="666">
        <v>0</v>
      </c>
      <c r="BT458" s="667">
        <v>0</v>
      </c>
      <c r="BU458" s="649">
        <f t="shared" si="8"/>
        <v>0</v>
      </c>
    </row>
    <row r="459" spans="2:73" x14ac:dyDescent="0.2">
      <c r="B459" s="629">
        <v>449</v>
      </c>
      <c r="C459" s="630" t="s">
        <v>2205</v>
      </c>
      <c r="D459" s="630" t="s">
        <v>788</v>
      </c>
      <c r="E459" s="630" t="s">
        <v>1790</v>
      </c>
      <c r="F459" s="651">
        <v>230522</v>
      </c>
      <c r="G459" s="652">
        <v>45582</v>
      </c>
      <c r="H459" s="652" t="s">
        <v>535</v>
      </c>
      <c r="I459" s="652" t="s">
        <v>535</v>
      </c>
      <c r="J459" s="653">
        <v>16</v>
      </c>
      <c r="K459" s="654" t="s">
        <v>535</v>
      </c>
      <c r="L459" s="655" t="s">
        <v>535</v>
      </c>
      <c r="M459" s="656">
        <v>0</v>
      </c>
      <c r="N459" s="657">
        <v>22098.62</v>
      </c>
      <c r="O459" s="658">
        <v>0</v>
      </c>
      <c r="P459" s="658">
        <v>0</v>
      </c>
      <c r="Q459" s="658">
        <v>0</v>
      </c>
      <c r="R459" s="658">
        <v>0</v>
      </c>
      <c r="S459" s="658">
        <v>0</v>
      </c>
      <c r="T459" s="659">
        <v>22098.62</v>
      </c>
      <c r="U459" s="658">
        <v>22098.62</v>
      </c>
      <c r="V459" s="658">
        <v>0</v>
      </c>
      <c r="W459" s="658">
        <v>0</v>
      </c>
      <c r="X459" s="658">
        <v>0</v>
      </c>
      <c r="Y459" s="660">
        <v>0</v>
      </c>
      <c r="Z459" s="657">
        <v>0</v>
      </c>
      <c r="AA459" s="658">
        <v>0</v>
      </c>
      <c r="AB459" s="658">
        <v>0</v>
      </c>
      <c r="AC459" s="658">
        <v>0</v>
      </c>
      <c r="AD459" s="658">
        <v>0</v>
      </c>
      <c r="AE459" s="658">
        <v>0</v>
      </c>
      <c r="AF459" s="658">
        <v>0</v>
      </c>
      <c r="AG459" s="658">
        <v>0</v>
      </c>
      <c r="AH459" s="658">
        <v>0</v>
      </c>
      <c r="AI459" s="658">
        <v>0</v>
      </c>
      <c r="AJ459" s="658">
        <v>1381.1637499999999</v>
      </c>
      <c r="AK459" s="661">
        <v>0</v>
      </c>
      <c r="AL459" s="661">
        <v>0</v>
      </c>
      <c r="AM459" s="662">
        <v>0</v>
      </c>
      <c r="AN459" s="663">
        <v>22098.62</v>
      </c>
      <c r="AO459" s="658">
        <v>0</v>
      </c>
      <c r="AP459" s="658">
        <v>0</v>
      </c>
      <c r="AQ459" s="658">
        <v>0</v>
      </c>
      <c r="AR459" s="658">
        <v>0</v>
      </c>
      <c r="AS459" s="658">
        <v>0</v>
      </c>
      <c r="AT459" s="659">
        <v>22098.62</v>
      </c>
      <c r="AU459" s="658">
        <v>22098.62</v>
      </c>
      <c r="AV459" s="658">
        <v>0</v>
      </c>
      <c r="AW459" s="658">
        <v>0</v>
      </c>
      <c r="AX459" s="658">
        <v>0</v>
      </c>
      <c r="AY459" s="660">
        <v>0</v>
      </c>
      <c r="AZ459" s="644" t="s">
        <v>788</v>
      </c>
      <c r="BA459" s="664">
        <v>0</v>
      </c>
      <c r="BB459" s="665">
        <v>0</v>
      </c>
      <c r="BC459" s="665">
        <v>0</v>
      </c>
      <c r="BD459" s="665">
        <v>0</v>
      </c>
      <c r="BE459" s="665">
        <v>0</v>
      </c>
      <c r="BF459" s="665">
        <v>0</v>
      </c>
      <c r="BG459" s="665">
        <v>0</v>
      </c>
      <c r="BH459" s="665">
        <v>0</v>
      </c>
      <c r="BI459" s="665">
        <v>0</v>
      </c>
      <c r="BJ459" s="665">
        <v>0</v>
      </c>
      <c r="BK459" s="665">
        <v>0</v>
      </c>
      <c r="BL459" s="665">
        <v>0</v>
      </c>
      <c r="BM459" s="665">
        <v>0</v>
      </c>
      <c r="BN459" s="665">
        <v>0</v>
      </c>
      <c r="BO459" s="665">
        <v>0</v>
      </c>
      <c r="BP459" s="665">
        <v>0</v>
      </c>
      <c r="BQ459" s="665">
        <v>0</v>
      </c>
      <c r="BR459" s="665">
        <v>0</v>
      </c>
      <c r="BS459" s="666">
        <v>0</v>
      </c>
      <c r="BT459" s="667">
        <v>0</v>
      </c>
      <c r="BU459" s="649">
        <f t="shared" si="8"/>
        <v>0</v>
      </c>
    </row>
    <row r="460" spans="2:73" x14ac:dyDescent="0.2">
      <c r="B460" s="650">
        <v>450</v>
      </c>
      <c r="C460" s="630" t="s">
        <v>2205</v>
      </c>
      <c r="D460" s="630" t="s">
        <v>788</v>
      </c>
      <c r="E460" s="630" t="s">
        <v>1790</v>
      </c>
      <c r="F460" s="651">
        <v>230523</v>
      </c>
      <c r="G460" s="652">
        <v>45582</v>
      </c>
      <c r="H460" s="652" t="s">
        <v>535</v>
      </c>
      <c r="I460" s="652" t="s">
        <v>535</v>
      </c>
      <c r="J460" s="653">
        <v>16</v>
      </c>
      <c r="K460" s="654" t="s">
        <v>535</v>
      </c>
      <c r="L460" s="655" t="s">
        <v>535</v>
      </c>
      <c r="M460" s="656">
        <v>0</v>
      </c>
      <c r="N460" s="657">
        <v>22098.63</v>
      </c>
      <c r="O460" s="658">
        <v>0</v>
      </c>
      <c r="P460" s="658">
        <v>0</v>
      </c>
      <c r="Q460" s="658">
        <v>0</v>
      </c>
      <c r="R460" s="658">
        <v>0</v>
      </c>
      <c r="S460" s="658">
        <v>0</v>
      </c>
      <c r="T460" s="659">
        <v>22098.63</v>
      </c>
      <c r="U460" s="658">
        <v>22098.63</v>
      </c>
      <c r="V460" s="658">
        <v>0</v>
      </c>
      <c r="W460" s="658">
        <v>0</v>
      </c>
      <c r="X460" s="658">
        <v>0</v>
      </c>
      <c r="Y460" s="660">
        <v>0</v>
      </c>
      <c r="Z460" s="657">
        <v>0</v>
      </c>
      <c r="AA460" s="658">
        <v>0</v>
      </c>
      <c r="AB460" s="658">
        <v>0</v>
      </c>
      <c r="AC460" s="658">
        <v>0</v>
      </c>
      <c r="AD460" s="658">
        <v>0</v>
      </c>
      <c r="AE460" s="658">
        <v>0</v>
      </c>
      <c r="AF460" s="658">
        <v>0</v>
      </c>
      <c r="AG460" s="658">
        <v>0</v>
      </c>
      <c r="AH460" s="658">
        <v>0</v>
      </c>
      <c r="AI460" s="658">
        <v>0</v>
      </c>
      <c r="AJ460" s="658">
        <v>1381.1643750000003</v>
      </c>
      <c r="AK460" s="661">
        <v>0</v>
      </c>
      <c r="AL460" s="661">
        <v>0</v>
      </c>
      <c r="AM460" s="662">
        <v>0</v>
      </c>
      <c r="AN460" s="663">
        <v>22098.63</v>
      </c>
      <c r="AO460" s="658">
        <v>0</v>
      </c>
      <c r="AP460" s="658">
        <v>0</v>
      </c>
      <c r="AQ460" s="658">
        <v>0</v>
      </c>
      <c r="AR460" s="658">
        <v>0</v>
      </c>
      <c r="AS460" s="658">
        <v>0</v>
      </c>
      <c r="AT460" s="659">
        <v>22098.63</v>
      </c>
      <c r="AU460" s="658">
        <v>22098.63</v>
      </c>
      <c r="AV460" s="658">
        <v>0</v>
      </c>
      <c r="AW460" s="658">
        <v>0</v>
      </c>
      <c r="AX460" s="658">
        <v>0</v>
      </c>
      <c r="AY460" s="660">
        <v>0</v>
      </c>
      <c r="AZ460" s="644" t="s">
        <v>788</v>
      </c>
      <c r="BA460" s="664">
        <v>0</v>
      </c>
      <c r="BB460" s="665">
        <v>0</v>
      </c>
      <c r="BC460" s="665">
        <v>0</v>
      </c>
      <c r="BD460" s="665">
        <v>0</v>
      </c>
      <c r="BE460" s="665">
        <v>0</v>
      </c>
      <c r="BF460" s="665">
        <v>0</v>
      </c>
      <c r="BG460" s="665">
        <v>0</v>
      </c>
      <c r="BH460" s="665">
        <v>0</v>
      </c>
      <c r="BI460" s="665">
        <v>0</v>
      </c>
      <c r="BJ460" s="665">
        <v>0</v>
      </c>
      <c r="BK460" s="665">
        <v>0</v>
      </c>
      <c r="BL460" s="665">
        <v>0</v>
      </c>
      <c r="BM460" s="665">
        <v>0</v>
      </c>
      <c r="BN460" s="665">
        <v>0</v>
      </c>
      <c r="BO460" s="665">
        <v>0</v>
      </c>
      <c r="BP460" s="665">
        <v>0</v>
      </c>
      <c r="BQ460" s="665">
        <v>0</v>
      </c>
      <c r="BR460" s="665">
        <v>0</v>
      </c>
      <c r="BS460" s="666">
        <v>0</v>
      </c>
      <c r="BT460" s="667">
        <v>0</v>
      </c>
      <c r="BU460" s="649">
        <f t="shared" ref="BU460:BU523" si="9">+AY460-SUM(BA460:BT460)</f>
        <v>0</v>
      </c>
    </row>
    <row r="461" spans="2:73" x14ac:dyDescent="0.2">
      <c r="B461" s="629">
        <v>451</v>
      </c>
      <c r="C461" s="630" t="s">
        <v>2206</v>
      </c>
      <c r="D461" s="630" t="s">
        <v>788</v>
      </c>
      <c r="E461" s="630" t="s">
        <v>1790</v>
      </c>
      <c r="F461" s="651">
        <v>230521</v>
      </c>
      <c r="G461" s="652">
        <v>45561</v>
      </c>
      <c r="H461" s="652" t="s">
        <v>535</v>
      </c>
      <c r="I461" s="652" t="s">
        <v>535</v>
      </c>
      <c r="J461" s="653">
        <v>16</v>
      </c>
      <c r="K461" s="654" t="s">
        <v>535</v>
      </c>
      <c r="L461" s="655" t="s">
        <v>535</v>
      </c>
      <c r="M461" s="656">
        <v>0</v>
      </c>
      <c r="N461" s="657">
        <v>1538</v>
      </c>
      <c r="O461" s="658">
        <v>0</v>
      </c>
      <c r="P461" s="658">
        <v>0</v>
      </c>
      <c r="Q461" s="658">
        <v>0</v>
      </c>
      <c r="R461" s="658">
        <v>0</v>
      </c>
      <c r="S461" s="658">
        <v>0</v>
      </c>
      <c r="T461" s="659">
        <v>1538</v>
      </c>
      <c r="U461" s="658">
        <v>1538</v>
      </c>
      <c r="V461" s="658">
        <v>0</v>
      </c>
      <c r="W461" s="658">
        <v>0</v>
      </c>
      <c r="X461" s="658">
        <v>0</v>
      </c>
      <c r="Y461" s="660">
        <v>0</v>
      </c>
      <c r="Z461" s="657">
        <v>0</v>
      </c>
      <c r="AA461" s="658">
        <v>0</v>
      </c>
      <c r="AB461" s="658">
        <v>0</v>
      </c>
      <c r="AC461" s="658">
        <v>0</v>
      </c>
      <c r="AD461" s="658">
        <v>0</v>
      </c>
      <c r="AE461" s="658">
        <v>0</v>
      </c>
      <c r="AF461" s="658">
        <v>0</v>
      </c>
      <c r="AG461" s="658">
        <v>0</v>
      </c>
      <c r="AH461" s="658">
        <v>0</v>
      </c>
      <c r="AI461" s="658">
        <v>0</v>
      </c>
      <c r="AJ461" s="658">
        <v>96.125</v>
      </c>
      <c r="AK461" s="661">
        <v>0</v>
      </c>
      <c r="AL461" s="661">
        <v>0</v>
      </c>
      <c r="AM461" s="662">
        <v>0</v>
      </c>
      <c r="AN461" s="663">
        <v>1538</v>
      </c>
      <c r="AO461" s="658">
        <v>0</v>
      </c>
      <c r="AP461" s="658">
        <v>0</v>
      </c>
      <c r="AQ461" s="658">
        <v>0</v>
      </c>
      <c r="AR461" s="658">
        <v>0</v>
      </c>
      <c r="AS461" s="658">
        <v>0</v>
      </c>
      <c r="AT461" s="659">
        <v>1538</v>
      </c>
      <c r="AU461" s="658">
        <v>1538</v>
      </c>
      <c r="AV461" s="658">
        <v>0</v>
      </c>
      <c r="AW461" s="658">
        <v>0</v>
      </c>
      <c r="AX461" s="658">
        <v>0</v>
      </c>
      <c r="AY461" s="660">
        <v>0</v>
      </c>
      <c r="AZ461" s="644" t="s">
        <v>788</v>
      </c>
      <c r="BA461" s="664">
        <v>0</v>
      </c>
      <c r="BB461" s="665">
        <v>0</v>
      </c>
      <c r="BC461" s="665">
        <v>0</v>
      </c>
      <c r="BD461" s="665">
        <v>0</v>
      </c>
      <c r="BE461" s="665">
        <v>0</v>
      </c>
      <c r="BF461" s="665">
        <v>0</v>
      </c>
      <c r="BG461" s="665">
        <v>0</v>
      </c>
      <c r="BH461" s="665">
        <v>0</v>
      </c>
      <c r="BI461" s="665">
        <v>0</v>
      </c>
      <c r="BJ461" s="665">
        <v>0</v>
      </c>
      <c r="BK461" s="665">
        <v>0</v>
      </c>
      <c r="BL461" s="665">
        <v>0</v>
      </c>
      <c r="BM461" s="665">
        <v>0</v>
      </c>
      <c r="BN461" s="665">
        <v>0</v>
      </c>
      <c r="BO461" s="665">
        <v>0</v>
      </c>
      <c r="BP461" s="665">
        <v>0</v>
      </c>
      <c r="BQ461" s="665">
        <v>0</v>
      </c>
      <c r="BR461" s="665">
        <v>0</v>
      </c>
      <c r="BS461" s="666">
        <v>0</v>
      </c>
      <c r="BT461" s="667">
        <v>0</v>
      </c>
      <c r="BU461" s="649">
        <f t="shared" si="9"/>
        <v>0</v>
      </c>
    </row>
    <row r="462" spans="2:73" x14ac:dyDescent="0.2">
      <c r="B462" s="650">
        <v>452</v>
      </c>
      <c r="C462" s="630" t="s">
        <v>2207</v>
      </c>
      <c r="D462" s="630" t="s">
        <v>788</v>
      </c>
      <c r="E462" s="630" t="s">
        <v>1790</v>
      </c>
      <c r="F462" s="651">
        <v>230519</v>
      </c>
      <c r="G462" s="652">
        <v>45565</v>
      </c>
      <c r="H462" s="652" t="s">
        <v>535</v>
      </c>
      <c r="I462" s="652" t="s">
        <v>535</v>
      </c>
      <c r="J462" s="653">
        <v>16</v>
      </c>
      <c r="K462" s="654" t="s">
        <v>535</v>
      </c>
      <c r="L462" s="655" t="s">
        <v>535</v>
      </c>
      <c r="M462" s="656">
        <v>0</v>
      </c>
      <c r="N462" s="657">
        <v>39000</v>
      </c>
      <c r="O462" s="658">
        <v>0</v>
      </c>
      <c r="P462" s="658">
        <v>0</v>
      </c>
      <c r="Q462" s="658">
        <v>0</v>
      </c>
      <c r="R462" s="658">
        <v>0</v>
      </c>
      <c r="S462" s="658">
        <v>0</v>
      </c>
      <c r="T462" s="659">
        <v>39000</v>
      </c>
      <c r="U462" s="658">
        <v>39000</v>
      </c>
      <c r="V462" s="658">
        <v>0</v>
      </c>
      <c r="W462" s="658">
        <v>0</v>
      </c>
      <c r="X462" s="658">
        <v>0</v>
      </c>
      <c r="Y462" s="660">
        <v>0</v>
      </c>
      <c r="Z462" s="657">
        <v>0</v>
      </c>
      <c r="AA462" s="658">
        <v>0</v>
      </c>
      <c r="AB462" s="658">
        <v>0</v>
      </c>
      <c r="AC462" s="658">
        <v>0</v>
      </c>
      <c r="AD462" s="658">
        <v>0</v>
      </c>
      <c r="AE462" s="658">
        <v>0</v>
      </c>
      <c r="AF462" s="658">
        <v>0</v>
      </c>
      <c r="AG462" s="658">
        <v>0</v>
      </c>
      <c r="AH462" s="658">
        <v>0</v>
      </c>
      <c r="AI462" s="658">
        <v>0</v>
      </c>
      <c r="AJ462" s="658">
        <v>2437.5</v>
      </c>
      <c r="AK462" s="661">
        <v>0</v>
      </c>
      <c r="AL462" s="661">
        <v>0</v>
      </c>
      <c r="AM462" s="662">
        <v>0</v>
      </c>
      <c r="AN462" s="663">
        <v>39000</v>
      </c>
      <c r="AO462" s="658">
        <v>0</v>
      </c>
      <c r="AP462" s="658">
        <v>0</v>
      </c>
      <c r="AQ462" s="658">
        <v>0</v>
      </c>
      <c r="AR462" s="658">
        <v>0</v>
      </c>
      <c r="AS462" s="658">
        <v>0</v>
      </c>
      <c r="AT462" s="659">
        <v>39000</v>
      </c>
      <c r="AU462" s="658">
        <v>39000</v>
      </c>
      <c r="AV462" s="658">
        <v>0</v>
      </c>
      <c r="AW462" s="658">
        <v>0</v>
      </c>
      <c r="AX462" s="658">
        <v>0</v>
      </c>
      <c r="AY462" s="660">
        <v>0</v>
      </c>
      <c r="AZ462" s="644" t="s">
        <v>788</v>
      </c>
      <c r="BA462" s="664">
        <v>0</v>
      </c>
      <c r="BB462" s="665">
        <v>0</v>
      </c>
      <c r="BC462" s="665">
        <v>0</v>
      </c>
      <c r="BD462" s="665">
        <v>0</v>
      </c>
      <c r="BE462" s="665">
        <v>0</v>
      </c>
      <c r="BF462" s="665">
        <v>0</v>
      </c>
      <c r="BG462" s="665">
        <v>0</v>
      </c>
      <c r="BH462" s="665">
        <v>0</v>
      </c>
      <c r="BI462" s="665">
        <v>0</v>
      </c>
      <c r="BJ462" s="665">
        <v>0</v>
      </c>
      <c r="BK462" s="665">
        <v>0</v>
      </c>
      <c r="BL462" s="665">
        <v>0</v>
      </c>
      <c r="BM462" s="665">
        <v>0</v>
      </c>
      <c r="BN462" s="665">
        <v>0</v>
      </c>
      <c r="BO462" s="665">
        <v>0</v>
      </c>
      <c r="BP462" s="665">
        <v>0</v>
      </c>
      <c r="BQ462" s="665">
        <v>0</v>
      </c>
      <c r="BR462" s="665">
        <v>0</v>
      </c>
      <c r="BS462" s="666">
        <v>0</v>
      </c>
      <c r="BT462" s="667">
        <v>0</v>
      </c>
      <c r="BU462" s="649">
        <f t="shared" si="9"/>
        <v>0</v>
      </c>
    </row>
    <row r="463" spans="2:73" x14ac:dyDescent="0.2">
      <c r="B463" s="629">
        <v>453</v>
      </c>
      <c r="C463" s="630" t="s">
        <v>2207</v>
      </c>
      <c r="D463" s="630" t="s">
        <v>788</v>
      </c>
      <c r="E463" s="630" t="s">
        <v>1790</v>
      </c>
      <c r="F463" s="651">
        <v>230520</v>
      </c>
      <c r="G463" s="652">
        <v>45565</v>
      </c>
      <c r="H463" s="652" t="s">
        <v>535</v>
      </c>
      <c r="I463" s="652" t="s">
        <v>535</v>
      </c>
      <c r="J463" s="653">
        <v>16</v>
      </c>
      <c r="K463" s="654" t="s">
        <v>535</v>
      </c>
      <c r="L463" s="655" t="s">
        <v>535</v>
      </c>
      <c r="M463" s="656">
        <v>0</v>
      </c>
      <c r="N463" s="657">
        <v>39000</v>
      </c>
      <c r="O463" s="658">
        <v>0</v>
      </c>
      <c r="P463" s="658">
        <v>0</v>
      </c>
      <c r="Q463" s="658">
        <v>0</v>
      </c>
      <c r="R463" s="658">
        <v>0</v>
      </c>
      <c r="S463" s="658">
        <v>0</v>
      </c>
      <c r="T463" s="659">
        <v>39000</v>
      </c>
      <c r="U463" s="658">
        <v>39000</v>
      </c>
      <c r="V463" s="658">
        <v>0</v>
      </c>
      <c r="W463" s="658">
        <v>0</v>
      </c>
      <c r="X463" s="658">
        <v>0</v>
      </c>
      <c r="Y463" s="660">
        <v>0</v>
      </c>
      <c r="Z463" s="657">
        <v>0</v>
      </c>
      <c r="AA463" s="658">
        <v>0</v>
      </c>
      <c r="AB463" s="658">
        <v>0</v>
      </c>
      <c r="AC463" s="658">
        <v>0</v>
      </c>
      <c r="AD463" s="658">
        <v>0</v>
      </c>
      <c r="AE463" s="658">
        <v>0</v>
      </c>
      <c r="AF463" s="658">
        <v>0</v>
      </c>
      <c r="AG463" s="658">
        <v>0</v>
      </c>
      <c r="AH463" s="658">
        <v>0</v>
      </c>
      <c r="AI463" s="658">
        <v>0</v>
      </c>
      <c r="AJ463" s="658">
        <v>2437.5</v>
      </c>
      <c r="AK463" s="661">
        <v>0</v>
      </c>
      <c r="AL463" s="661">
        <v>0</v>
      </c>
      <c r="AM463" s="662">
        <v>0</v>
      </c>
      <c r="AN463" s="663">
        <v>39000</v>
      </c>
      <c r="AO463" s="658">
        <v>0</v>
      </c>
      <c r="AP463" s="658">
        <v>0</v>
      </c>
      <c r="AQ463" s="658">
        <v>0</v>
      </c>
      <c r="AR463" s="658">
        <v>0</v>
      </c>
      <c r="AS463" s="658">
        <v>0</v>
      </c>
      <c r="AT463" s="659">
        <v>39000</v>
      </c>
      <c r="AU463" s="658">
        <v>39000</v>
      </c>
      <c r="AV463" s="658">
        <v>0</v>
      </c>
      <c r="AW463" s="658">
        <v>0</v>
      </c>
      <c r="AX463" s="658">
        <v>0</v>
      </c>
      <c r="AY463" s="660">
        <v>0</v>
      </c>
      <c r="AZ463" s="644" t="s">
        <v>788</v>
      </c>
      <c r="BA463" s="664">
        <v>0</v>
      </c>
      <c r="BB463" s="665">
        <v>0</v>
      </c>
      <c r="BC463" s="665">
        <v>0</v>
      </c>
      <c r="BD463" s="665">
        <v>0</v>
      </c>
      <c r="BE463" s="665">
        <v>0</v>
      </c>
      <c r="BF463" s="665">
        <v>0</v>
      </c>
      <c r="BG463" s="665">
        <v>0</v>
      </c>
      <c r="BH463" s="665">
        <v>0</v>
      </c>
      <c r="BI463" s="665">
        <v>0</v>
      </c>
      <c r="BJ463" s="665">
        <v>0</v>
      </c>
      <c r="BK463" s="665">
        <v>0</v>
      </c>
      <c r="BL463" s="665">
        <v>0</v>
      </c>
      <c r="BM463" s="665">
        <v>0</v>
      </c>
      <c r="BN463" s="665">
        <v>0</v>
      </c>
      <c r="BO463" s="665">
        <v>0</v>
      </c>
      <c r="BP463" s="665">
        <v>0</v>
      </c>
      <c r="BQ463" s="665">
        <v>0</v>
      </c>
      <c r="BR463" s="665">
        <v>0</v>
      </c>
      <c r="BS463" s="666">
        <v>0</v>
      </c>
      <c r="BT463" s="667">
        <v>0</v>
      </c>
      <c r="BU463" s="649">
        <f t="shared" si="9"/>
        <v>0</v>
      </c>
    </row>
    <row r="464" spans="2:73" x14ac:dyDescent="0.2">
      <c r="B464" s="650">
        <v>454</v>
      </c>
      <c r="C464" s="630" t="s">
        <v>2208</v>
      </c>
      <c r="D464" s="630" t="s">
        <v>788</v>
      </c>
      <c r="E464" s="630" t="s">
        <v>1957</v>
      </c>
      <c r="F464" s="651">
        <v>230535</v>
      </c>
      <c r="G464" s="652">
        <v>45657</v>
      </c>
      <c r="H464" s="652" t="s">
        <v>535</v>
      </c>
      <c r="I464" s="652" t="s">
        <v>535</v>
      </c>
      <c r="J464" s="653">
        <v>25</v>
      </c>
      <c r="K464" s="654" t="s">
        <v>535</v>
      </c>
      <c r="L464" s="655" t="s">
        <v>535</v>
      </c>
      <c r="M464" s="656">
        <v>0</v>
      </c>
      <c r="N464" s="657">
        <v>920</v>
      </c>
      <c r="O464" s="658">
        <v>0</v>
      </c>
      <c r="P464" s="658">
        <v>0</v>
      </c>
      <c r="Q464" s="658">
        <v>0</v>
      </c>
      <c r="R464" s="658">
        <v>0</v>
      </c>
      <c r="S464" s="658">
        <v>0</v>
      </c>
      <c r="T464" s="659">
        <v>920</v>
      </c>
      <c r="U464" s="658">
        <v>920</v>
      </c>
      <c r="V464" s="658">
        <v>0</v>
      </c>
      <c r="W464" s="658">
        <v>0</v>
      </c>
      <c r="X464" s="658">
        <v>0</v>
      </c>
      <c r="Y464" s="660">
        <v>0</v>
      </c>
      <c r="Z464" s="657">
        <v>0</v>
      </c>
      <c r="AA464" s="658">
        <v>0</v>
      </c>
      <c r="AB464" s="658">
        <v>0</v>
      </c>
      <c r="AC464" s="658">
        <v>0</v>
      </c>
      <c r="AD464" s="658">
        <v>0</v>
      </c>
      <c r="AE464" s="658">
        <v>0</v>
      </c>
      <c r="AF464" s="658">
        <v>0</v>
      </c>
      <c r="AG464" s="658">
        <v>0</v>
      </c>
      <c r="AH464" s="658">
        <v>0</v>
      </c>
      <c r="AI464" s="658">
        <v>0</v>
      </c>
      <c r="AJ464" s="658">
        <v>36.800000000000004</v>
      </c>
      <c r="AK464" s="661">
        <v>0</v>
      </c>
      <c r="AL464" s="661">
        <v>0</v>
      </c>
      <c r="AM464" s="662">
        <v>0</v>
      </c>
      <c r="AN464" s="663">
        <v>920</v>
      </c>
      <c r="AO464" s="658">
        <v>0</v>
      </c>
      <c r="AP464" s="658">
        <v>0</v>
      </c>
      <c r="AQ464" s="658">
        <v>0</v>
      </c>
      <c r="AR464" s="658">
        <v>0</v>
      </c>
      <c r="AS464" s="658">
        <v>0</v>
      </c>
      <c r="AT464" s="659">
        <v>920</v>
      </c>
      <c r="AU464" s="658">
        <v>920</v>
      </c>
      <c r="AV464" s="658">
        <v>0</v>
      </c>
      <c r="AW464" s="658">
        <v>0</v>
      </c>
      <c r="AX464" s="658">
        <v>0</v>
      </c>
      <c r="AY464" s="660">
        <v>0</v>
      </c>
      <c r="AZ464" s="644" t="s">
        <v>788</v>
      </c>
      <c r="BA464" s="664">
        <v>0</v>
      </c>
      <c r="BB464" s="665">
        <v>0</v>
      </c>
      <c r="BC464" s="665">
        <v>0</v>
      </c>
      <c r="BD464" s="665">
        <v>0</v>
      </c>
      <c r="BE464" s="665">
        <v>0</v>
      </c>
      <c r="BF464" s="665">
        <v>0</v>
      </c>
      <c r="BG464" s="665">
        <v>0</v>
      </c>
      <c r="BH464" s="665">
        <v>0</v>
      </c>
      <c r="BI464" s="665">
        <v>0</v>
      </c>
      <c r="BJ464" s="665">
        <v>0</v>
      </c>
      <c r="BK464" s="665">
        <v>0</v>
      </c>
      <c r="BL464" s="665">
        <v>0</v>
      </c>
      <c r="BM464" s="665">
        <v>0</v>
      </c>
      <c r="BN464" s="665">
        <v>0</v>
      </c>
      <c r="BO464" s="665">
        <v>0</v>
      </c>
      <c r="BP464" s="665">
        <v>0</v>
      </c>
      <c r="BQ464" s="665">
        <v>0</v>
      </c>
      <c r="BR464" s="665">
        <v>0</v>
      </c>
      <c r="BS464" s="666">
        <v>0</v>
      </c>
      <c r="BT464" s="667">
        <v>0</v>
      </c>
      <c r="BU464" s="649">
        <f t="shared" si="9"/>
        <v>0</v>
      </c>
    </row>
    <row r="465" spans="2:73" x14ac:dyDescent="0.2">
      <c r="B465" s="629">
        <v>455</v>
      </c>
      <c r="C465" s="630" t="s">
        <v>2209</v>
      </c>
      <c r="D465" s="630" t="s">
        <v>788</v>
      </c>
      <c r="E465" s="630" t="s">
        <v>1957</v>
      </c>
      <c r="F465" s="651">
        <v>230534</v>
      </c>
      <c r="G465" s="652">
        <v>45657</v>
      </c>
      <c r="H465" s="652" t="s">
        <v>535</v>
      </c>
      <c r="I465" s="652" t="s">
        <v>535</v>
      </c>
      <c r="J465" s="653">
        <v>25</v>
      </c>
      <c r="K465" s="654" t="s">
        <v>535</v>
      </c>
      <c r="L465" s="655" t="s">
        <v>535</v>
      </c>
      <c r="M465" s="656">
        <v>0</v>
      </c>
      <c r="N465" s="657">
        <v>920</v>
      </c>
      <c r="O465" s="658">
        <v>0</v>
      </c>
      <c r="P465" s="658">
        <v>0</v>
      </c>
      <c r="Q465" s="658">
        <v>0</v>
      </c>
      <c r="R465" s="658">
        <v>0</v>
      </c>
      <c r="S465" s="658">
        <v>0</v>
      </c>
      <c r="T465" s="659">
        <v>920</v>
      </c>
      <c r="U465" s="658">
        <v>920</v>
      </c>
      <c r="V465" s="658">
        <v>0</v>
      </c>
      <c r="W465" s="658">
        <v>0</v>
      </c>
      <c r="X465" s="658">
        <v>0</v>
      </c>
      <c r="Y465" s="660">
        <v>0</v>
      </c>
      <c r="Z465" s="657">
        <v>0</v>
      </c>
      <c r="AA465" s="658">
        <v>0</v>
      </c>
      <c r="AB465" s="658">
        <v>0</v>
      </c>
      <c r="AC465" s="658">
        <v>0</v>
      </c>
      <c r="AD465" s="658">
        <v>0</v>
      </c>
      <c r="AE465" s="658">
        <v>0</v>
      </c>
      <c r="AF465" s="658">
        <v>0</v>
      </c>
      <c r="AG465" s="658">
        <v>0</v>
      </c>
      <c r="AH465" s="658">
        <v>0</v>
      </c>
      <c r="AI465" s="658">
        <v>0</v>
      </c>
      <c r="AJ465" s="658">
        <v>36.800000000000004</v>
      </c>
      <c r="AK465" s="661">
        <v>0</v>
      </c>
      <c r="AL465" s="661">
        <v>0</v>
      </c>
      <c r="AM465" s="662">
        <v>0</v>
      </c>
      <c r="AN465" s="663">
        <v>920</v>
      </c>
      <c r="AO465" s="658">
        <v>0</v>
      </c>
      <c r="AP465" s="658">
        <v>0</v>
      </c>
      <c r="AQ465" s="658">
        <v>0</v>
      </c>
      <c r="AR465" s="658">
        <v>0</v>
      </c>
      <c r="AS465" s="658">
        <v>0</v>
      </c>
      <c r="AT465" s="659">
        <v>920</v>
      </c>
      <c r="AU465" s="658">
        <v>920</v>
      </c>
      <c r="AV465" s="658">
        <v>0</v>
      </c>
      <c r="AW465" s="658">
        <v>0</v>
      </c>
      <c r="AX465" s="658">
        <v>0</v>
      </c>
      <c r="AY465" s="660">
        <v>0</v>
      </c>
      <c r="AZ465" s="644" t="s">
        <v>788</v>
      </c>
      <c r="BA465" s="664">
        <v>0</v>
      </c>
      <c r="BB465" s="665">
        <v>0</v>
      </c>
      <c r="BC465" s="665">
        <v>0</v>
      </c>
      <c r="BD465" s="665">
        <v>0</v>
      </c>
      <c r="BE465" s="665">
        <v>0</v>
      </c>
      <c r="BF465" s="665">
        <v>0</v>
      </c>
      <c r="BG465" s="665">
        <v>0</v>
      </c>
      <c r="BH465" s="665">
        <v>0</v>
      </c>
      <c r="BI465" s="665">
        <v>0</v>
      </c>
      <c r="BJ465" s="665">
        <v>0</v>
      </c>
      <c r="BK465" s="665">
        <v>0</v>
      </c>
      <c r="BL465" s="665">
        <v>0</v>
      </c>
      <c r="BM465" s="665">
        <v>0</v>
      </c>
      <c r="BN465" s="665">
        <v>0</v>
      </c>
      <c r="BO465" s="665">
        <v>0</v>
      </c>
      <c r="BP465" s="665">
        <v>0</v>
      </c>
      <c r="BQ465" s="665">
        <v>0</v>
      </c>
      <c r="BR465" s="665">
        <v>0</v>
      </c>
      <c r="BS465" s="666">
        <v>0</v>
      </c>
      <c r="BT465" s="667">
        <v>0</v>
      </c>
      <c r="BU465" s="649">
        <f t="shared" si="9"/>
        <v>0</v>
      </c>
    </row>
    <row r="466" spans="2:73" x14ac:dyDescent="0.2">
      <c r="B466" s="650">
        <v>456</v>
      </c>
      <c r="C466" s="630" t="s">
        <v>2210</v>
      </c>
      <c r="D466" s="630" t="s">
        <v>788</v>
      </c>
      <c r="E466" s="630" t="s">
        <v>1957</v>
      </c>
      <c r="F466" s="651">
        <v>230536</v>
      </c>
      <c r="G466" s="652">
        <v>45657</v>
      </c>
      <c r="H466" s="652" t="s">
        <v>535</v>
      </c>
      <c r="I466" s="652" t="s">
        <v>535</v>
      </c>
      <c r="J466" s="653">
        <v>25</v>
      </c>
      <c r="K466" s="654" t="s">
        <v>535</v>
      </c>
      <c r="L466" s="655" t="s">
        <v>535</v>
      </c>
      <c r="M466" s="656">
        <v>0</v>
      </c>
      <c r="N466" s="657">
        <v>940</v>
      </c>
      <c r="O466" s="658">
        <v>0</v>
      </c>
      <c r="P466" s="658">
        <v>0</v>
      </c>
      <c r="Q466" s="658">
        <v>0</v>
      </c>
      <c r="R466" s="658">
        <v>0</v>
      </c>
      <c r="S466" s="658">
        <v>0</v>
      </c>
      <c r="T466" s="659">
        <v>940</v>
      </c>
      <c r="U466" s="658">
        <v>940</v>
      </c>
      <c r="V466" s="658">
        <v>0</v>
      </c>
      <c r="W466" s="658">
        <v>0</v>
      </c>
      <c r="X466" s="658">
        <v>0</v>
      </c>
      <c r="Y466" s="660">
        <v>0</v>
      </c>
      <c r="Z466" s="657">
        <v>0</v>
      </c>
      <c r="AA466" s="658">
        <v>0</v>
      </c>
      <c r="AB466" s="658">
        <v>0</v>
      </c>
      <c r="AC466" s="658">
        <v>0</v>
      </c>
      <c r="AD466" s="658">
        <v>0</v>
      </c>
      <c r="AE466" s="658">
        <v>0</v>
      </c>
      <c r="AF466" s="658">
        <v>0</v>
      </c>
      <c r="AG466" s="658">
        <v>0</v>
      </c>
      <c r="AH466" s="658">
        <v>0</v>
      </c>
      <c r="AI466" s="658">
        <v>0</v>
      </c>
      <c r="AJ466" s="658">
        <v>37.6</v>
      </c>
      <c r="AK466" s="661">
        <v>0</v>
      </c>
      <c r="AL466" s="661">
        <v>0</v>
      </c>
      <c r="AM466" s="662">
        <v>0</v>
      </c>
      <c r="AN466" s="663">
        <v>940</v>
      </c>
      <c r="AO466" s="658">
        <v>0</v>
      </c>
      <c r="AP466" s="658">
        <v>0</v>
      </c>
      <c r="AQ466" s="658">
        <v>0</v>
      </c>
      <c r="AR466" s="658">
        <v>0</v>
      </c>
      <c r="AS466" s="658">
        <v>0</v>
      </c>
      <c r="AT466" s="659">
        <v>940</v>
      </c>
      <c r="AU466" s="658">
        <v>940</v>
      </c>
      <c r="AV466" s="658">
        <v>0</v>
      </c>
      <c r="AW466" s="658">
        <v>0</v>
      </c>
      <c r="AX466" s="658">
        <v>0</v>
      </c>
      <c r="AY466" s="660">
        <v>0</v>
      </c>
      <c r="AZ466" s="644" t="s">
        <v>788</v>
      </c>
      <c r="BA466" s="664">
        <v>0</v>
      </c>
      <c r="BB466" s="665">
        <v>0</v>
      </c>
      <c r="BC466" s="665">
        <v>0</v>
      </c>
      <c r="BD466" s="665">
        <v>0</v>
      </c>
      <c r="BE466" s="665">
        <v>0</v>
      </c>
      <c r="BF466" s="665">
        <v>0</v>
      </c>
      <c r="BG466" s="665">
        <v>0</v>
      </c>
      <c r="BH466" s="665">
        <v>0</v>
      </c>
      <c r="BI466" s="665">
        <v>0</v>
      </c>
      <c r="BJ466" s="665">
        <v>0</v>
      </c>
      <c r="BK466" s="665">
        <v>0</v>
      </c>
      <c r="BL466" s="665">
        <v>0</v>
      </c>
      <c r="BM466" s="665">
        <v>0</v>
      </c>
      <c r="BN466" s="665">
        <v>0</v>
      </c>
      <c r="BO466" s="665">
        <v>0</v>
      </c>
      <c r="BP466" s="665">
        <v>0</v>
      </c>
      <c r="BQ466" s="665">
        <v>0</v>
      </c>
      <c r="BR466" s="665">
        <v>0</v>
      </c>
      <c r="BS466" s="666">
        <v>0</v>
      </c>
      <c r="BT466" s="667">
        <v>0</v>
      </c>
      <c r="BU466" s="649">
        <f t="shared" si="9"/>
        <v>0</v>
      </c>
    </row>
    <row r="467" spans="2:73" x14ac:dyDescent="0.2">
      <c r="B467" s="629">
        <v>457</v>
      </c>
      <c r="C467" s="630" t="s">
        <v>2211</v>
      </c>
      <c r="D467" s="630" t="s">
        <v>788</v>
      </c>
      <c r="E467" s="630" t="s">
        <v>1882</v>
      </c>
      <c r="F467" s="651">
        <v>230449</v>
      </c>
      <c r="G467" s="652">
        <v>45343</v>
      </c>
      <c r="H467" s="652" t="s">
        <v>535</v>
      </c>
      <c r="I467" s="652" t="s">
        <v>535</v>
      </c>
      <c r="J467" s="653">
        <v>10</v>
      </c>
      <c r="K467" s="654" t="s">
        <v>535</v>
      </c>
      <c r="L467" s="655" t="s">
        <v>535</v>
      </c>
      <c r="M467" s="656">
        <v>0</v>
      </c>
      <c r="N467" s="657">
        <v>1150</v>
      </c>
      <c r="O467" s="658">
        <v>0</v>
      </c>
      <c r="P467" s="658">
        <v>0</v>
      </c>
      <c r="Q467" s="658">
        <v>0</v>
      </c>
      <c r="R467" s="658">
        <v>0</v>
      </c>
      <c r="S467" s="658">
        <v>0</v>
      </c>
      <c r="T467" s="659">
        <v>1150</v>
      </c>
      <c r="U467" s="658">
        <v>1150</v>
      </c>
      <c r="V467" s="658">
        <v>0</v>
      </c>
      <c r="W467" s="658">
        <v>0</v>
      </c>
      <c r="X467" s="658">
        <v>0</v>
      </c>
      <c r="Y467" s="660">
        <v>0</v>
      </c>
      <c r="Z467" s="657">
        <v>0</v>
      </c>
      <c r="AA467" s="658">
        <v>0</v>
      </c>
      <c r="AB467" s="658">
        <v>0</v>
      </c>
      <c r="AC467" s="658">
        <v>0</v>
      </c>
      <c r="AD467" s="658">
        <v>0</v>
      </c>
      <c r="AE467" s="658">
        <v>0</v>
      </c>
      <c r="AF467" s="658">
        <v>0</v>
      </c>
      <c r="AG467" s="658">
        <v>0</v>
      </c>
      <c r="AH467" s="658">
        <v>0</v>
      </c>
      <c r="AI467" s="658">
        <v>0</v>
      </c>
      <c r="AJ467" s="658">
        <v>115</v>
      </c>
      <c r="AK467" s="661">
        <v>0</v>
      </c>
      <c r="AL467" s="661">
        <v>0</v>
      </c>
      <c r="AM467" s="662">
        <v>0</v>
      </c>
      <c r="AN467" s="663">
        <v>1150</v>
      </c>
      <c r="AO467" s="658">
        <v>0</v>
      </c>
      <c r="AP467" s="658">
        <v>0</v>
      </c>
      <c r="AQ467" s="658">
        <v>0</v>
      </c>
      <c r="AR467" s="658">
        <v>0</v>
      </c>
      <c r="AS467" s="658">
        <v>0</v>
      </c>
      <c r="AT467" s="659">
        <v>1150</v>
      </c>
      <c r="AU467" s="658">
        <v>1150</v>
      </c>
      <c r="AV467" s="658">
        <v>0</v>
      </c>
      <c r="AW467" s="658">
        <v>0</v>
      </c>
      <c r="AX467" s="658">
        <v>0</v>
      </c>
      <c r="AY467" s="660">
        <v>0</v>
      </c>
      <c r="AZ467" s="644" t="s">
        <v>788</v>
      </c>
      <c r="BA467" s="664">
        <v>0</v>
      </c>
      <c r="BB467" s="665">
        <v>0</v>
      </c>
      <c r="BC467" s="665">
        <v>0</v>
      </c>
      <c r="BD467" s="665">
        <v>0</v>
      </c>
      <c r="BE467" s="665">
        <v>0</v>
      </c>
      <c r="BF467" s="665">
        <v>0</v>
      </c>
      <c r="BG467" s="665">
        <v>0</v>
      </c>
      <c r="BH467" s="665">
        <v>0</v>
      </c>
      <c r="BI467" s="665">
        <v>0</v>
      </c>
      <c r="BJ467" s="665">
        <v>0</v>
      </c>
      <c r="BK467" s="665">
        <v>0</v>
      </c>
      <c r="BL467" s="665">
        <v>0</v>
      </c>
      <c r="BM467" s="665">
        <v>0</v>
      </c>
      <c r="BN467" s="665">
        <v>0</v>
      </c>
      <c r="BO467" s="665">
        <v>0</v>
      </c>
      <c r="BP467" s="665">
        <v>0</v>
      </c>
      <c r="BQ467" s="665">
        <v>0</v>
      </c>
      <c r="BR467" s="665">
        <v>0</v>
      </c>
      <c r="BS467" s="666">
        <v>0</v>
      </c>
      <c r="BT467" s="667">
        <v>0</v>
      </c>
      <c r="BU467" s="649">
        <f t="shared" si="9"/>
        <v>0</v>
      </c>
    </row>
    <row r="468" spans="2:73" x14ac:dyDescent="0.2">
      <c r="B468" s="650">
        <v>458</v>
      </c>
      <c r="C468" s="630" t="s">
        <v>2212</v>
      </c>
      <c r="D468" s="630" t="s">
        <v>1625</v>
      </c>
      <c r="E468" s="630" t="s">
        <v>1806</v>
      </c>
      <c r="F468" s="651">
        <v>230447</v>
      </c>
      <c r="G468" s="652">
        <v>45320</v>
      </c>
      <c r="H468" s="652" t="s">
        <v>535</v>
      </c>
      <c r="I468" s="652" t="s">
        <v>535</v>
      </c>
      <c r="J468" s="653">
        <v>10</v>
      </c>
      <c r="K468" s="654" t="b">
        <v>1</v>
      </c>
      <c r="L468" s="655" t="s">
        <v>535</v>
      </c>
      <c r="M468" s="656">
        <v>0</v>
      </c>
      <c r="N468" s="657">
        <v>14000</v>
      </c>
      <c r="O468" s="658">
        <v>0</v>
      </c>
      <c r="P468" s="658">
        <v>0</v>
      </c>
      <c r="Q468" s="658">
        <v>0</v>
      </c>
      <c r="R468" s="658">
        <v>0</v>
      </c>
      <c r="S468" s="658">
        <v>0</v>
      </c>
      <c r="T468" s="659">
        <v>14000</v>
      </c>
      <c r="U468" s="658">
        <v>14000</v>
      </c>
      <c r="V468" s="658">
        <v>0</v>
      </c>
      <c r="W468" s="658">
        <v>0</v>
      </c>
      <c r="X468" s="658">
        <v>0</v>
      </c>
      <c r="Y468" s="660">
        <v>0</v>
      </c>
      <c r="Z468" s="657">
        <v>0</v>
      </c>
      <c r="AA468" s="658">
        <v>0</v>
      </c>
      <c r="AB468" s="658">
        <v>0</v>
      </c>
      <c r="AC468" s="658">
        <v>0</v>
      </c>
      <c r="AD468" s="658">
        <v>0</v>
      </c>
      <c r="AE468" s="658">
        <v>0</v>
      </c>
      <c r="AF468" s="658">
        <v>0</v>
      </c>
      <c r="AG468" s="658">
        <v>0</v>
      </c>
      <c r="AH468" s="658">
        <v>0</v>
      </c>
      <c r="AI468" s="658">
        <v>0</v>
      </c>
      <c r="AJ468" s="658">
        <v>1400</v>
      </c>
      <c r="AK468" s="661">
        <v>0</v>
      </c>
      <c r="AL468" s="661">
        <v>0</v>
      </c>
      <c r="AM468" s="662">
        <v>0</v>
      </c>
      <c r="AN468" s="663">
        <v>14000</v>
      </c>
      <c r="AO468" s="658">
        <v>0</v>
      </c>
      <c r="AP468" s="658">
        <v>0</v>
      </c>
      <c r="AQ468" s="658">
        <v>0</v>
      </c>
      <c r="AR468" s="658">
        <v>0</v>
      </c>
      <c r="AS468" s="658">
        <v>0</v>
      </c>
      <c r="AT468" s="659">
        <v>14000</v>
      </c>
      <c r="AU468" s="658">
        <v>14000</v>
      </c>
      <c r="AV468" s="658">
        <v>0</v>
      </c>
      <c r="AW468" s="658">
        <v>0</v>
      </c>
      <c r="AX468" s="658">
        <v>0</v>
      </c>
      <c r="AY468" s="660">
        <v>0</v>
      </c>
      <c r="AZ468" s="644" t="s">
        <v>1625</v>
      </c>
      <c r="BA468" s="664">
        <v>0</v>
      </c>
      <c r="BB468" s="665">
        <v>0</v>
      </c>
      <c r="BC468" s="665">
        <v>0</v>
      </c>
      <c r="BD468" s="665">
        <v>0</v>
      </c>
      <c r="BE468" s="665">
        <v>0</v>
      </c>
      <c r="BF468" s="665">
        <v>0</v>
      </c>
      <c r="BG468" s="665">
        <v>0</v>
      </c>
      <c r="BH468" s="665">
        <v>0</v>
      </c>
      <c r="BI468" s="665">
        <v>0</v>
      </c>
      <c r="BJ468" s="665">
        <v>0</v>
      </c>
      <c r="BK468" s="665">
        <v>0</v>
      </c>
      <c r="BL468" s="665">
        <v>0</v>
      </c>
      <c r="BM468" s="665">
        <v>0</v>
      </c>
      <c r="BN468" s="665">
        <v>0</v>
      </c>
      <c r="BO468" s="665">
        <v>0</v>
      </c>
      <c r="BP468" s="665">
        <v>0</v>
      </c>
      <c r="BQ468" s="665">
        <v>0</v>
      </c>
      <c r="BR468" s="665">
        <v>0</v>
      </c>
      <c r="BS468" s="666">
        <v>0</v>
      </c>
      <c r="BT468" s="667">
        <v>0</v>
      </c>
      <c r="BU468" s="649">
        <f t="shared" si="9"/>
        <v>0</v>
      </c>
    </row>
    <row r="469" spans="2:73" x14ac:dyDescent="0.2">
      <c r="B469" s="629">
        <v>459</v>
      </c>
      <c r="C469" s="630" t="s">
        <v>2213</v>
      </c>
      <c r="D469" s="630" t="s">
        <v>788</v>
      </c>
      <c r="E469" s="630" t="s">
        <v>1803</v>
      </c>
      <c r="F469" s="651">
        <v>230517</v>
      </c>
      <c r="G469" s="652">
        <v>45523</v>
      </c>
      <c r="H469" s="652" t="s">
        <v>535</v>
      </c>
      <c r="I469" s="652" t="s">
        <v>535</v>
      </c>
      <c r="J469" s="653">
        <v>5</v>
      </c>
      <c r="K469" s="654" t="s">
        <v>535</v>
      </c>
      <c r="L469" s="655" t="s">
        <v>535</v>
      </c>
      <c r="M469" s="656">
        <v>0</v>
      </c>
      <c r="N469" s="657">
        <v>4581.09</v>
      </c>
      <c r="O469" s="658">
        <v>0</v>
      </c>
      <c r="P469" s="658">
        <v>0</v>
      </c>
      <c r="Q469" s="658">
        <v>0</v>
      </c>
      <c r="R469" s="658">
        <v>0</v>
      </c>
      <c r="S469" s="658">
        <v>0</v>
      </c>
      <c r="T469" s="659">
        <v>4581.09</v>
      </c>
      <c r="U469" s="658">
        <v>4581.09</v>
      </c>
      <c r="V469" s="658">
        <v>0</v>
      </c>
      <c r="W469" s="658">
        <v>0</v>
      </c>
      <c r="X469" s="658">
        <v>0</v>
      </c>
      <c r="Y469" s="660">
        <v>0</v>
      </c>
      <c r="Z469" s="657">
        <v>0</v>
      </c>
      <c r="AA469" s="658">
        <v>0</v>
      </c>
      <c r="AB469" s="658">
        <v>0</v>
      </c>
      <c r="AC469" s="658">
        <v>0</v>
      </c>
      <c r="AD469" s="658">
        <v>0</v>
      </c>
      <c r="AE469" s="658">
        <v>0</v>
      </c>
      <c r="AF469" s="658">
        <v>0</v>
      </c>
      <c r="AG469" s="658">
        <v>0</v>
      </c>
      <c r="AH469" s="658">
        <v>0</v>
      </c>
      <c r="AI469" s="658">
        <v>0</v>
      </c>
      <c r="AJ469" s="658">
        <v>916.21800000000007</v>
      </c>
      <c r="AK469" s="661">
        <v>0</v>
      </c>
      <c r="AL469" s="661">
        <v>0</v>
      </c>
      <c r="AM469" s="662">
        <v>0</v>
      </c>
      <c r="AN469" s="663">
        <v>4581.09</v>
      </c>
      <c r="AO469" s="658">
        <v>0</v>
      </c>
      <c r="AP469" s="658">
        <v>0</v>
      </c>
      <c r="AQ469" s="658">
        <v>0</v>
      </c>
      <c r="AR469" s="658">
        <v>0</v>
      </c>
      <c r="AS469" s="658">
        <v>0</v>
      </c>
      <c r="AT469" s="659">
        <v>4581.09</v>
      </c>
      <c r="AU469" s="658">
        <v>4581.09</v>
      </c>
      <c r="AV469" s="658">
        <v>0</v>
      </c>
      <c r="AW469" s="658">
        <v>0</v>
      </c>
      <c r="AX469" s="658">
        <v>0</v>
      </c>
      <c r="AY469" s="660">
        <v>0</v>
      </c>
      <c r="AZ469" s="644" t="s">
        <v>788</v>
      </c>
      <c r="BA469" s="664">
        <v>0</v>
      </c>
      <c r="BB469" s="665">
        <v>0</v>
      </c>
      <c r="BC469" s="665">
        <v>0</v>
      </c>
      <c r="BD469" s="665">
        <v>0</v>
      </c>
      <c r="BE469" s="665">
        <v>0</v>
      </c>
      <c r="BF469" s="665">
        <v>0</v>
      </c>
      <c r="BG469" s="665">
        <v>0</v>
      </c>
      <c r="BH469" s="665">
        <v>0</v>
      </c>
      <c r="BI469" s="665">
        <v>0</v>
      </c>
      <c r="BJ469" s="665">
        <v>0</v>
      </c>
      <c r="BK469" s="665">
        <v>0</v>
      </c>
      <c r="BL469" s="665">
        <v>0</v>
      </c>
      <c r="BM469" s="665">
        <v>0</v>
      </c>
      <c r="BN469" s="665">
        <v>0</v>
      </c>
      <c r="BO469" s="665">
        <v>0</v>
      </c>
      <c r="BP469" s="665">
        <v>0</v>
      </c>
      <c r="BQ469" s="665">
        <v>0</v>
      </c>
      <c r="BR469" s="665">
        <v>0</v>
      </c>
      <c r="BS469" s="666">
        <v>0</v>
      </c>
      <c r="BT469" s="667">
        <v>0</v>
      </c>
      <c r="BU469" s="649">
        <f t="shared" si="9"/>
        <v>0</v>
      </c>
    </row>
    <row r="470" spans="2:73" x14ac:dyDescent="0.2">
      <c r="B470" s="650">
        <v>460</v>
      </c>
      <c r="C470" s="630" t="s">
        <v>2214</v>
      </c>
      <c r="D470" s="630" t="s">
        <v>1625</v>
      </c>
      <c r="E470" s="630" t="s">
        <v>1626</v>
      </c>
      <c r="F470" s="651">
        <v>230525</v>
      </c>
      <c r="G470" s="652">
        <v>45643</v>
      </c>
      <c r="H470" s="652" t="s">
        <v>535</v>
      </c>
      <c r="I470" s="652" t="s">
        <v>535</v>
      </c>
      <c r="J470" s="653">
        <v>4</v>
      </c>
      <c r="K470" s="654" t="b">
        <v>1</v>
      </c>
      <c r="L470" s="655" t="s">
        <v>535</v>
      </c>
      <c r="M470" s="656">
        <v>0</v>
      </c>
      <c r="N470" s="657">
        <v>1600</v>
      </c>
      <c r="O470" s="658">
        <v>0</v>
      </c>
      <c r="P470" s="658">
        <v>0</v>
      </c>
      <c r="Q470" s="658">
        <v>0</v>
      </c>
      <c r="R470" s="658">
        <v>0</v>
      </c>
      <c r="S470" s="658">
        <v>0</v>
      </c>
      <c r="T470" s="659">
        <v>1600</v>
      </c>
      <c r="U470" s="658">
        <v>1600</v>
      </c>
      <c r="V470" s="658">
        <v>0</v>
      </c>
      <c r="W470" s="658">
        <v>0</v>
      </c>
      <c r="X470" s="658">
        <v>0</v>
      </c>
      <c r="Y470" s="660">
        <v>0</v>
      </c>
      <c r="Z470" s="657">
        <v>0</v>
      </c>
      <c r="AA470" s="658">
        <v>0</v>
      </c>
      <c r="AB470" s="658">
        <v>0</v>
      </c>
      <c r="AC470" s="658">
        <v>0</v>
      </c>
      <c r="AD470" s="658">
        <v>0</v>
      </c>
      <c r="AE470" s="658">
        <v>0</v>
      </c>
      <c r="AF470" s="658">
        <v>0</v>
      </c>
      <c r="AG470" s="658">
        <v>0</v>
      </c>
      <c r="AH470" s="658">
        <v>0</v>
      </c>
      <c r="AI470" s="658">
        <v>0</v>
      </c>
      <c r="AJ470" s="658">
        <v>400</v>
      </c>
      <c r="AK470" s="661">
        <v>0</v>
      </c>
      <c r="AL470" s="661">
        <v>0</v>
      </c>
      <c r="AM470" s="662">
        <v>0</v>
      </c>
      <c r="AN470" s="663">
        <v>1600</v>
      </c>
      <c r="AO470" s="658">
        <v>0</v>
      </c>
      <c r="AP470" s="658">
        <v>0</v>
      </c>
      <c r="AQ470" s="658">
        <v>0</v>
      </c>
      <c r="AR470" s="658">
        <v>0</v>
      </c>
      <c r="AS470" s="658">
        <v>0</v>
      </c>
      <c r="AT470" s="659">
        <v>1600</v>
      </c>
      <c r="AU470" s="658">
        <v>1600</v>
      </c>
      <c r="AV470" s="658">
        <v>0</v>
      </c>
      <c r="AW470" s="658">
        <v>0</v>
      </c>
      <c r="AX470" s="658">
        <v>0</v>
      </c>
      <c r="AY470" s="660">
        <v>0</v>
      </c>
      <c r="AZ470" s="644" t="s">
        <v>1625</v>
      </c>
      <c r="BA470" s="664">
        <v>0</v>
      </c>
      <c r="BB470" s="665">
        <v>0</v>
      </c>
      <c r="BC470" s="665">
        <v>0</v>
      </c>
      <c r="BD470" s="665">
        <v>0</v>
      </c>
      <c r="BE470" s="665">
        <v>0</v>
      </c>
      <c r="BF470" s="665">
        <v>0</v>
      </c>
      <c r="BG470" s="665">
        <v>0</v>
      </c>
      <c r="BH470" s="665">
        <v>0</v>
      </c>
      <c r="BI470" s="665">
        <v>0</v>
      </c>
      <c r="BJ470" s="665">
        <v>0</v>
      </c>
      <c r="BK470" s="665">
        <v>0</v>
      </c>
      <c r="BL470" s="665">
        <v>0</v>
      </c>
      <c r="BM470" s="665">
        <v>0</v>
      </c>
      <c r="BN470" s="665">
        <v>0</v>
      </c>
      <c r="BO470" s="665">
        <v>0</v>
      </c>
      <c r="BP470" s="665">
        <v>0</v>
      </c>
      <c r="BQ470" s="665">
        <v>0</v>
      </c>
      <c r="BR470" s="665">
        <v>0</v>
      </c>
      <c r="BS470" s="666">
        <v>0</v>
      </c>
      <c r="BT470" s="667">
        <v>0</v>
      </c>
      <c r="BU470" s="649">
        <f t="shared" si="9"/>
        <v>0</v>
      </c>
    </row>
    <row r="471" spans="2:73" x14ac:dyDescent="0.2">
      <c r="B471" s="629">
        <v>461</v>
      </c>
      <c r="C471" s="630" t="s">
        <v>2215</v>
      </c>
      <c r="D471" s="630" t="s">
        <v>803</v>
      </c>
      <c r="E471" s="630" t="s">
        <v>1697</v>
      </c>
      <c r="F471" s="651">
        <v>230502</v>
      </c>
      <c r="G471" s="652">
        <v>45412</v>
      </c>
      <c r="H471" s="652" t="s">
        <v>535</v>
      </c>
      <c r="I471" s="652" t="s">
        <v>535</v>
      </c>
      <c r="J471" s="653">
        <v>27</v>
      </c>
      <c r="K471" s="654" t="s">
        <v>535</v>
      </c>
      <c r="L471" s="655" t="s">
        <v>535</v>
      </c>
      <c r="M471" s="656">
        <v>0</v>
      </c>
      <c r="N471" s="657">
        <v>5639</v>
      </c>
      <c r="O471" s="658">
        <v>0</v>
      </c>
      <c r="P471" s="658">
        <v>0</v>
      </c>
      <c r="Q471" s="658">
        <v>0</v>
      </c>
      <c r="R471" s="658">
        <v>-7486</v>
      </c>
      <c r="S471" s="658">
        <v>0</v>
      </c>
      <c r="T471" s="659">
        <v>13125</v>
      </c>
      <c r="U471" s="658">
        <v>13125</v>
      </c>
      <c r="V471" s="658">
        <v>0</v>
      </c>
      <c r="W471" s="658">
        <v>0</v>
      </c>
      <c r="X471" s="658">
        <v>0</v>
      </c>
      <c r="Y471" s="660">
        <v>0</v>
      </c>
      <c r="Z471" s="657">
        <v>0</v>
      </c>
      <c r="AA471" s="658">
        <v>0</v>
      </c>
      <c r="AB471" s="658">
        <v>0</v>
      </c>
      <c r="AC471" s="658">
        <v>0</v>
      </c>
      <c r="AD471" s="658">
        <v>0</v>
      </c>
      <c r="AE471" s="658">
        <v>0</v>
      </c>
      <c r="AF471" s="658">
        <v>0</v>
      </c>
      <c r="AG471" s="658">
        <v>0</v>
      </c>
      <c r="AH471" s="658">
        <v>0</v>
      </c>
      <c r="AI471" s="658">
        <v>0</v>
      </c>
      <c r="AJ471" s="658">
        <v>208.85185185185188</v>
      </c>
      <c r="AK471" s="661">
        <v>0</v>
      </c>
      <c r="AL471" s="661">
        <v>0</v>
      </c>
      <c r="AM471" s="662">
        <v>0</v>
      </c>
      <c r="AN471" s="663">
        <v>5639</v>
      </c>
      <c r="AO471" s="658">
        <v>0</v>
      </c>
      <c r="AP471" s="658">
        <v>0</v>
      </c>
      <c r="AQ471" s="658">
        <v>0</v>
      </c>
      <c r="AR471" s="658">
        <v>-7486</v>
      </c>
      <c r="AS471" s="658">
        <v>0</v>
      </c>
      <c r="AT471" s="659">
        <v>13125</v>
      </c>
      <c r="AU471" s="658">
        <v>13125</v>
      </c>
      <c r="AV471" s="658">
        <v>0</v>
      </c>
      <c r="AW471" s="658">
        <v>0</v>
      </c>
      <c r="AX471" s="658">
        <v>0</v>
      </c>
      <c r="AY471" s="660">
        <v>0</v>
      </c>
      <c r="AZ471" s="644" t="s">
        <v>803</v>
      </c>
      <c r="BA471" s="664">
        <v>0</v>
      </c>
      <c r="BB471" s="665">
        <v>0</v>
      </c>
      <c r="BC471" s="665">
        <v>0</v>
      </c>
      <c r="BD471" s="665">
        <v>0</v>
      </c>
      <c r="BE471" s="665">
        <v>0</v>
      </c>
      <c r="BF471" s="665">
        <v>0</v>
      </c>
      <c r="BG471" s="665">
        <v>0</v>
      </c>
      <c r="BH471" s="665">
        <v>0</v>
      </c>
      <c r="BI471" s="665">
        <v>0</v>
      </c>
      <c r="BJ471" s="665">
        <v>0</v>
      </c>
      <c r="BK471" s="665">
        <v>0</v>
      </c>
      <c r="BL471" s="665">
        <v>0</v>
      </c>
      <c r="BM471" s="665">
        <v>0</v>
      </c>
      <c r="BN471" s="665">
        <v>0</v>
      </c>
      <c r="BO471" s="665">
        <v>0</v>
      </c>
      <c r="BP471" s="665">
        <v>0</v>
      </c>
      <c r="BQ471" s="665">
        <v>0</v>
      </c>
      <c r="BR471" s="665">
        <v>0</v>
      </c>
      <c r="BS471" s="666">
        <v>0</v>
      </c>
      <c r="BT471" s="667">
        <v>0</v>
      </c>
      <c r="BU471" s="649">
        <f t="shared" si="9"/>
        <v>0</v>
      </c>
    </row>
    <row r="472" spans="2:73" x14ac:dyDescent="0.2">
      <c r="B472" s="650">
        <v>462</v>
      </c>
      <c r="C472" s="630" t="s">
        <v>2216</v>
      </c>
      <c r="D472" s="630" t="s">
        <v>803</v>
      </c>
      <c r="E472" s="630" t="s">
        <v>1697</v>
      </c>
      <c r="F472" s="651">
        <v>230501</v>
      </c>
      <c r="G472" s="652">
        <v>45412</v>
      </c>
      <c r="H472" s="652" t="s">
        <v>535</v>
      </c>
      <c r="I472" s="652" t="s">
        <v>535</v>
      </c>
      <c r="J472" s="653">
        <v>27</v>
      </c>
      <c r="K472" s="654" t="s">
        <v>535</v>
      </c>
      <c r="L472" s="655" t="s">
        <v>535</v>
      </c>
      <c r="M472" s="656">
        <v>0</v>
      </c>
      <c r="N472" s="657">
        <v>12304</v>
      </c>
      <c r="O472" s="658">
        <v>0</v>
      </c>
      <c r="P472" s="658">
        <v>0</v>
      </c>
      <c r="Q472" s="658">
        <v>0</v>
      </c>
      <c r="R472" s="658">
        <v>2716.5</v>
      </c>
      <c r="S472" s="658">
        <v>0</v>
      </c>
      <c r="T472" s="659">
        <v>9587.5</v>
      </c>
      <c r="U472" s="658">
        <v>9587.5</v>
      </c>
      <c r="V472" s="658">
        <v>0</v>
      </c>
      <c r="W472" s="658">
        <v>0</v>
      </c>
      <c r="X472" s="658">
        <v>0</v>
      </c>
      <c r="Y472" s="660">
        <v>0</v>
      </c>
      <c r="Z472" s="657">
        <v>0</v>
      </c>
      <c r="AA472" s="658">
        <v>0</v>
      </c>
      <c r="AB472" s="658">
        <v>0</v>
      </c>
      <c r="AC472" s="658">
        <v>0</v>
      </c>
      <c r="AD472" s="658">
        <v>0</v>
      </c>
      <c r="AE472" s="658">
        <v>0</v>
      </c>
      <c r="AF472" s="658">
        <v>0</v>
      </c>
      <c r="AG472" s="658">
        <v>0</v>
      </c>
      <c r="AH472" s="658">
        <v>0</v>
      </c>
      <c r="AI472" s="658">
        <v>0</v>
      </c>
      <c r="AJ472" s="658">
        <v>455.7037037037037</v>
      </c>
      <c r="AK472" s="661">
        <v>0</v>
      </c>
      <c r="AL472" s="661">
        <v>0</v>
      </c>
      <c r="AM472" s="662">
        <v>0</v>
      </c>
      <c r="AN472" s="663">
        <v>12304</v>
      </c>
      <c r="AO472" s="658">
        <v>0</v>
      </c>
      <c r="AP472" s="658">
        <v>0</v>
      </c>
      <c r="AQ472" s="658">
        <v>0</v>
      </c>
      <c r="AR472" s="658">
        <v>2716.5</v>
      </c>
      <c r="AS472" s="658">
        <v>0</v>
      </c>
      <c r="AT472" s="659">
        <v>9587.5</v>
      </c>
      <c r="AU472" s="658">
        <v>9587.5</v>
      </c>
      <c r="AV472" s="658">
        <v>0</v>
      </c>
      <c r="AW472" s="658">
        <v>0</v>
      </c>
      <c r="AX472" s="658">
        <v>0</v>
      </c>
      <c r="AY472" s="660">
        <v>0</v>
      </c>
      <c r="AZ472" s="644" t="s">
        <v>803</v>
      </c>
      <c r="BA472" s="664">
        <v>0</v>
      </c>
      <c r="BB472" s="665">
        <v>0</v>
      </c>
      <c r="BC472" s="665">
        <v>0</v>
      </c>
      <c r="BD472" s="665">
        <v>0</v>
      </c>
      <c r="BE472" s="665">
        <v>0</v>
      </c>
      <c r="BF472" s="665">
        <v>0</v>
      </c>
      <c r="BG472" s="665">
        <v>0</v>
      </c>
      <c r="BH472" s="665">
        <v>0</v>
      </c>
      <c r="BI472" s="665">
        <v>0</v>
      </c>
      <c r="BJ472" s="665">
        <v>0</v>
      </c>
      <c r="BK472" s="665">
        <v>0</v>
      </c>
      <c r="BL472" s="665">
        <v>0</v>
      </c>
      <c r="BM472" s="665">
        <v>0</v>
      </c>
      <c r="BN472" s="665">
        <v>0</v>
      </c>
      <c r="BO472" s="665">
        <v>0</v>
      </c>
      <c r="BP472" s="665">
        <v>0</v>
      </c>
      <c r="BQ472" s="665">
        <v>0</v>
      </c>
      <c r="BR472" s="665">
        <v>0</v>
      </c>
      <c r="BS472" s="666">
        <v>0</v>
      </c>
      <c r="BT472" s="667">
        <v>0</v>
      </c>
      <c r="BU472" s="649">
        <f t="shared" si="9"/>
        <v>0</v>
      </c>
    </row>
    <row r="473" spans="2:73" x14ac:dyDescent="0.2">
      <c r="B473" s="629">
        <v>463</v>
      </c>
      <c r="C473" s="630" t="s">
        <v>2217</v>
      </c>
      <c r="D473" s="630" t="s">
        <v>1625</v>
      </c>
      <c r="E473" s="630" t="s">
        <v>1626</v>
      </c>
      <c r="F473" s="651">
        <v>230515</v>
      </c>
      <c r="G473" s="652">
        <v>45504</v>
      </c>
      <c r="H473" s="652" t="s">
        <v>535</v>
      </c>
      <c r="I473" s="652" t="s">
        <v>535</v>
      </c>
      <c r="J473" s="653">
        <v>4</v>
      </c>
      <c r="K473" s="654" t="b">
        <v>1</v>
      </c>
      <c r="L473" s="655" t="s">
        <v>535</v>
      </c>
      <c r="M473" s="656">
        <v>0</v>
      </c>
      <c r="N473" s="657">
        <v>25000</v>
      </c>
      <c r="O473" s="658">
        <v>0</v>
      </c>
      <c r="P473" s="658">
        <v>0</v>
      </c>
      <c r="Q473" s="658">
        <v>0</v>
      </c>
      <c r="R473" s="658">
        <v>0</v>
      </c>
      <c r="S473" s="658">
        <v>0</v>
      </c>
      <c r="T473" s="659">
        <v>25000</v>
      </c>
      <c r="U473" s="658">
        <v>25000</v>
      </c>
      <c r="V473" s="658">
        <v>0</v>
      </c>
      <c r="W473" s="658">
        <v>0</v>
      </c>
      <c r="X473" s="658">
        <v>0</v>
      </c>
      <c r="Y473" s="660">
        <v>0</v>
      </c>
      <c r="Z473" s="657">
        <v>0</v>
      </c>
      <c r="AA473" s="658">
        <v>0</v>
      </c>
      <c r="AB473" s="658">
        <v>0</v>
      </c>
      <c r="AC473" s="658">
        <v>0</v>
      </c>
      <c r="AD473" s="658">
        <v>0</v>
      </c>
      <c r="AE473" s="658">
        <v>0</v>
      </c>
      <c r="AF473" s="658">
        <v>0</v>
      </c>
      <c r="AG473" s="658">
        <v>0</v>
      </c>
      <c r="AH473" s="658">
        <v>0</v>
      </c>
      <c r="AI473" s="658">
        <v>0</v>
      </c>
      <c r="AJ473" s="658">
        <v>6249.9999999999991</v>
      </c>
      <c r="AK473" s="661">
        <v>0</v>
      </c>
      <c r="AL473" s="661">
        <v>0</v>
      </c>
      <c r="AM473" s="662">
        <v>0</v>
      </c>
      <c r="AN473" s="663">
        <v>25000</v>
      </c>
      <c r="AO473" s="658">
        <v>0</v>
      </c>
      <c r="AP473" s="658">
        <v>0</v>
      </c>
      <c r="AQ473" s="658">
        <v>0</v>
      </c>
      <c r="AR473" s="658">
        <v>0</v>
      </c>
      <c r="AS473" s="658">
        <v>0</v>
      </c>
      <c r="AT473" s="659">
        <v>25000</v>
      </c>
      <c r="AU473" s="658">
        <v>25000</v>
      </c>
      <c r="AV473" s="658">
        <v>0</v>
      </c>
      <c r="AW473" s="658">
        <v>0</v>
      </c>
      <c r="AX473" s="658">
        <v>0</v>
      </c>
      <c r="AY473" s="660">
        <v>0</v>
      </c>
      <c r="AZ473" s="644" t="s">
        <v>1625</v>
      </c>
      <c r="BA473" s="664">
        <v>0</v>
      </c>
      <c r="BB473" s="665">
        <v>0</v>
      </c>
      <c r="BC473" s="665">
        <v>0</v>
      </c>
      <c r="BD473" s="665">
        <v>0</v>
      </c>
      <c r="BE473" s="665">
        <v>0</v>
      </c>
      <c r="BF473" s="665">
        <v>0</v>
      </c>
      <c r="BG473" s="665">
        <v>0</v>
      </c>
      <c r="BH473" s="665">
        <v>0</v>
      </c>
      <c r="BI473" s="665">
        <v>0</v>
      </c>
      <c r="BJ473" s="665">
        <v>0</v>
      </c>
      <c r="BK473" s="665">
        <v>0</v>
      </c>
      <c r="BL473" s="665">
        <v>0</v>
      </c>
      <c r="BM473" s="665">
        <v>0</v>
      </c>
      <c r="BN473" s="665">
        <v>0</v>
      </c>
      <c r="BO473" s="665">
        <v>0</v>
      </c>
      <c r="BP473" s="665">
        <v>0</v>
      </c>
      <c r="BQ473" s="665">
        <v>0</v>
      </c>
      <c r="BR473" s="665">
        <v>0</v>
      </c>
      <c r="BS473" s="666">
        <v>0</v>
      </c>
      <c r="BT473" s="667">
        <v>0</v>
      </c>
      <c r="BU473" s="649">
        <f t="shared" si="9"/>
        <v>0</v>
      </c>
    </row>
    <row r="474" spans="2:73" x14ac:dyDescent="0.2">
      <c r="B474" s="650">
        <v>464</v>
      </c>
      <c r="C474" s="630" t="s">
        <v>2218</v>
      </c>
      <c r="D474" s="630" t="s">
        <v>806</v>
      </c>
      <c r="E474" s="630" t="s">
        <v>2090</v>
      </c>
      <c r="F474" s="651">
        <v>230511</v>
      </c>
      <c r="G474" s="652">
        <v>45412</v>
      </c>
      <c r="H474" s="652" t="s">
        <v>535</v>
      </c>
      <c r="I474" s="652" t="s">
        <v>535</v>
      </c>
      <c r="J474" s="653">
        <v>3</v>
      </c>
      <c r="K474" s="654" t="s">
        <v>535</v>
      </c>
      <c r="L474" s="655" t="s">
        <v>535</v>
      </c>
      <c r="M474" s="656">
        <v>0</v>
      </c>
      <c r="N474" s="657">
        <v>702.47</v>
      </c>
      <c r="O474" s="658">
        <v>0</v>
      </c>
      <c r="P474" s="658">
        <v>0</v>
      </c>
      <c r="Q474" s="658">
        <v>0</v>
      </c>
      <c r="R474" s="658">
        <v>0</v>
      </c>
      <c r="S474" s="658">
        <v>0</v>
      </c>
      <c r="T474" s="659">
        <v>702.47</v>
      </c>
      <c r="U474" s="658">
        <v>0</v>
      </c>
      <c r="V474" s="658">
        <v>0</v>
      </c>
      <c r="W474" s="658">
        <v>702.47</v>
      </c>
      <c r="X474" s="658">
        <v>156.10444444444443</v>
      </c>
      <c r="Y474" s="660">
        <v>546.3655555555556</v>
      </c>
      <c r="Z474" s="657">
        <v>0</v>
      </c>
      <c r="AA474" s="658">
        <v>0</v>
      </c>
      <c r="AB474" s="658">
        <v>0</v>
      </c>
      <c r="AC474" s="658">
        <v>0</v>
      </c>
      <c r="AD474" s="658">
        <v>0</v>
      </c>
      <c r="AE474" s="658">
        <v>0</v>
      </c>
      <c r="AF474" s="658">
        <v>0</v>
      </c>
      <c r="AG474" s="658">
        <v>0</v>
      </c>
      <c r="AH474" s="658">
        <v>0</v>
      </c>
      <c r="AI474" s="658">
        <v>234.15666666666669</v>
      </c>
      <c r="AJ474" s="658">
        <v>0</v>
      </c>
      <c r="AK474" s="661">
        <v>0</v>
      </c>
      <c r="AL474" s="661">
        <v>234.15666666666669</v>
      </c>
      <c r="AM474" s="662">
        <v>-234.15666666666669</v>
      </c>
      <c r="AN474" s="663">
        <v>702.47</v>
      </c>
      <c r="AO474" s="658">
        <v>0</v>
      </c>
      <c r="AP474" s="658">
        <v>0</v>
      </c>
      <c r="AQ474" s="658">
        <v>0</v>
      </c>
      <c r="AR474" s="658">
        <v>0</v>
      </c>
      <c r="AS474" s="658">
        <v>0</v>
      </c>
      <c r="AT474" s="659">
        <v>702.47</v>
      </c>
      <c r="AU474" s="658">
        <v>0</v>
      </c>
      <c r="AV474" s="658">
        <v>0</v>
      </c>
      <c r="AW474" s="658">
        <v>702.47</v>
      </c>
      <c r="AX474" s="658">
        <v>390.26111111111112</v>
      </c>
      <c r="AY474" s="660">
        <v>312.20888888888891</v>
      </c>
      <c r="AZ474" s="644" t="s">
        <v>806</v>
      </c>
      <c r="BA474" s="664">
        <v>0</v>
      </c>
      <c r="BB474" s="665">
        <v>0</v>
      </c>
      <c r="BC474" s="665">
        <v>0</v>
      </c>
      <c r="BD474" s="665">
        <v>0</v>
      </c>
      <c r="BE474" s="665">
        <v>0</v>
      </c>
      <c r="BF474" s="665">
        <v>0</v>
      </c>
      <c r="BG474" s="665">
        <v>0</v>
      </c>
      <c r="BH474" s="665">
        <v>0</v>
      </c>
      <c r="BI474" s="665">
        <v>0</v>
      </c>
      <c r="BJ474" s="665">
        <v>0</v>
      </c>
      <c r="BK474" s="665">
        <v>0</v>
      </c>
      <c r="BL474" s="665">
        <v>0</v>
      </c>
      <c r="BM474" s="665">
        <v>0</v>
      </c>
      <c r="BN474" s="665">
        <v>0</v>
      </c>
      <c r="BO474" s="665">
        <v>0</v>
      </c>
      <c r="BP474" s="665">
        <v>0</v>
      </c>
      <c r="BQ474" s="665">
        <v>0</v>
      </c>
      <c r="BR474" s="665">
        <v>0</v>
      </c>
      <c r="BS474" s="666">
        <v>312.20888888888891</v>
      </c>
      <c r="BT474" s="667">
        <v>0</v>
      </c>
      <c r="BU474" s="649">
        <f t="shared" si="9"/>
        <v>0</v>
      </c>
    </row>
    <row r="475" spans="2:73" x14ac:dyDescent="0.2">
      <c r="B475" s="629">
        <v>465</v>
      </c>
      <c r="C475" s="630" t="s">
        <v>2219</v>
      </c>
      <c r="D475" s="630" t="s">
        <v>1625</v>
      </c>
      <c r="E475" s="630" t="s">
        <v>2090</v>
      </c>
      <c r="F475" s="651">
        <v>230510</v>
      </c>
      <c r="G475" s="652">
        <v>45429</v>
      </c>
      <c r="H475" s="652" t="s">
        <v>535</v>
      </c>
      <c r="I475" s="652" t="s">
        <v>535</v>
      </c>
      <c r="J475" s="653">
        <v>3</v>
      </c>
      <c r="K475" s="654" t="b">
        <v>1</v>
      </c>
      <c r="L475" s="655" t="s">
        <v>535</v>
      </c>
      <c r="M475" s="656">
        <v>0</v>
      </c>
      <c r="N475" s="657">
        <v>814</v>
      </c>
      <c r="O475" s="658">
        <v>0</v>
      </c>
      <c r="P475" s="658">
        <v>0</v>
      </c>
      <c r="Q475" s="658">
        <v>0</v>
      </c>
      <c r="R475" s="658">
        <v>0</v>
      </c>
      <c r="S475" s="658">
        <v>0</v>
      </c>
      <c r="T475" s="659">
        <v>814</v>
      </c>
      <c r="U475" s="658">
        <v>814</v>
      </c>
      <c r="V475" s="658">
        <v>0</v>
      </c>
      <c r="W475" s="658">
        <v>0</v>
      </c>
      <c r="X475" s="658">
        <v>0</v>
      </c>
      <c r="Y475" s="660">
        <v>0</v>
      </c>
      <c r="Z475" s="657">
        <v>0</v>
      </c>
      <c r="AA475" s="658">
        <v>0</v>
      </c>
      <c r="AB475" s="658">
        <v>0</v>
      </c>
      <c r="AC475" s="658">
        <v>0</v>
      </c>
      <c r="AD475" s="658">
        <v>0</v>
      </c>
      <c r="AE475" s="658">
        <v>0</v>
      </c>
      <c r="AF475" s="658">
        <v>0</v>
      </c>
      <c r="AG475" s="658">
        <v>0</v>
      </c>
      <c r="AH475" s="658">
        <v>0</v>
      </c>
      <c r="AI475" s="658">
        <v>0</v>
      </c>
      <c r="AJ475" s="658">
        <v>271.33333333333331</v>
      </c>
      <c r="AK475" s="661">
        <v>0</v>
      </c>
      <c r="AL475" s="661">
        <v>0</v>
      </c>
      <c r="AM475" s="662">
        <v>0</v>
      </c>
      <c r="AN475" s="663">
        <v>814</v>
      </c>
      <c r="AO475" s="658">
        <v>0</v>
      </c>
      <c r="AP475" s="658">
        <v>0</v>
      </c>
      <c r="AQ475" s="658">
        <v>0</v>
      </c>
      <c r="AR475" s="658">
        <v>0</v>
      </c>
      <c r="AS475" s="658">
        <v>0</v>
      </c>
      <c r="AT475" s="659">
        <v>814</v>
      </c>
      <c r="AU475" s="658">
        <v>814</v>
      </c>
      <c r="AV475" s="658">
        <v>0</v>
      </c>
      <c r="AW475" s="658">
        <v>0</v>
      </c>
      <c r="AX475" s="658">
        <v>0</v>
      </c>
      <c r="AY475" s="660">
        <v>0</v>
      </c>
      <c r="AZ475" s="644" t="s">
        <v>1625</v>
      </c>
      <c r="BA475" s="664">
        <v>0</v>
      </c>
      <c r="BB475" s="665">
        <v>0</v>
      </c>
      <c r="BC475" s="665">
        <v>0</v>
      </c>
      <c r="BD475" s="665">
        <v>0</v>
      </c>
      <c r="BE475" s="665">
        <v>0</v>
      </c>
      <c r="BF475" s="665">
        <v>0</v>
      </c>
      <c r="BG475" s="665">
        <v>0</v>
      </c>
      <c r="BH475" s="665">
        <v>0</v>
      </c>
      <c r="BI475" s="665">
        <v>0</v>
      </c>
      <c r="BJ475" s="665">
        <v>0</v>
      </c>
      <c r="BK475" s="665">
        <v>0</v>
      </c>
      <c r="BL475" s="665">
        <v>0</v>
      </c>
      <c r="BM475" s="665">
        <v>0</v>
      </c>
      <c r="BN475" s="665">
        <v>0</v>
      </c>
      <c r="BO475" s="665">
        <v>0</v>
      </c>
      <c r="BP475" s="665">
        <v>0</v>
      </c>
      <c r="BQ475" s="665">
        <v>0</v>
      </c>
      <c r="BR475" s="665">
        <v>0</v>
      </c>
      <c r="BS475" s="666">
        <v>0</v>
      </c>
      <c r="BT475" s="667">
        <v>0</v>
      </c>
      <c r="BU475" s="649">
        <f t="shared" si="9"/>
        <v>0</v>
      </c>
    </row>
    <row r="476" spans="2:73" x14ac:dyDescent="0.2">
      <c r="B476" s="650">
        <v>466</v>
      </c>
      <c r="C476" s="630" t="s">
        <v>2220</v>
      </c>
      <c r="D476" s="630" t="s">
        <v>788</v>
      </c>
      <c r="E476" s="630" t="s">
        <v>1790</v>
      </c>
      <c r="F476" s="651">
        <v>230516</v>
      </c>
      <c r="G476" s="652">
        <v>45531</v>
      </c>
      <c r="H476" s="652" t="s">
        <v>535</v>
      </c>
      <c r="I476" s="652" t="s">
        <v>535</v>
      </c>
      <c r="J476" s="653">
        <v>16</v>
      </c>
      <c r="K476" s="654" t="s">
        <v>535</v>
      </c>
      <c r="L476" s="655" t="s">
        <v>535</v>
      </c>
      <c r="M476" s="656">
        <v>0</v>
      </c>
      <c r="N476" s="657">
        <v>2416.09</v>
      </c>
      <c r="O476" s="658">
        <v>0</v>
      </c>
      <c r="P476" s="658">
        <v>0</v>
      </c>
      <c r="Q476" s="658">
        <v>0</v>
      </c>
      <c r="R476" s="658">
        <v>0</v>
      </c>
      <c r="S476" s="658">
        <v>0</v>
      </c>
      <c r="T476" s="659">
        <v>2416.09</v>
      </c>
      <c r="U476" s="658">
        <v>2416.09</v>
      </c>
      <c r="V476" s="658">
        <v>0</v>
      </c>
      <c r="W476" s="658">
        <v>0</v>
      </c>
      <c r="X476" s="658">
        <v>0</v>
      </c>
      <c r="Y476" s="660">
        <v>0</v>
      </c>
      <c r="Z476" s="657">
        <v>0</v>
      </c>
      <c r="AA476" s="658">
        <v>0</v>
      </c>
      <c r="AB476" s="658">
        <v>0</v>
      </c>
      <c r="AC476" s="658">
        <v>0</v>
      </c>
      <c r="AD476" s="658">
        <v>0</v>
      </c>
      <c r="AE476" s="658">
        <v>0</v>
      </c>
      <c r="AF476" s="658">
        <v>0</v>
      </c>
      <c r="AG476" s="658">
        <v>0</v>
      </c>
      <c r="AH476" s="658">
        <v>0</v>
      </c>
      <c r="AI476" s="658">
        <v>0</v>
      </c>
      <c r="AJ476" s="658">
        <v>151.00562500000001</v>
      </c>
      <c r="AK476" s="661">
        <v>0</v>
      </c>
      <c r="AL476" s="661">
        <v>0</v>
      </c>
      <c r="AM476" s="662">
        <v>0</v>
      </c>
      <c r="AN476" s="663">
        <v>2416.09</v>
      </c>
      <c r="AO476" s="658">
        <v>0</v>
      </c>
      <c r="AP476" s="658">
        <v>0</v>
      </c>
      <c r="AQ476" s="658">
        <v>0</v>
      </c>
      <c r="AR476" s="658">
        <v>0</v>
      </c>
      <c r="AS476" s="658">
        <v>0</v>
      </c>
      <c r="AT476" s="659">
        <v>2416.09</v>
      </c>
      <c r="AU476" s="658">
        <v>2416.09</v>
      </c>
      <c r="AV476" s="658">
        <v>0</v>
      </c>
      <c r="AW476" s="658">
        <v>0</v>
      </c>
      <c r="AX476" s="658">
        <v>0</v>
      </c>
      <c r="AY476" s="660">
        <v>0</v>
      </c>
      <c r="AZ476" s="644" t="s">
        <v>788</v>
      </c>
      <c r="BA476" s="664">
        <v>0</v>
      </c>
      <c r="BB476" s="665">
        <v>0</v>
      </c>
      <c r="BC476" s="665">
        <v>0</v>
      </c>
      <c r="BD476" s="665">
        <v>0</v>
      </c>
      <c r="BE476" s="665">
        <v>0</v>
      </c>
      <c r="BF476" s="665">
        <v>0</v>
      </c>
      <c r="BG476" s="665">
        <v>0</v>
      </c>
      <c r="BH476" s="665">
        <v>0</v>
      </c>
      <c r="BI476" s="665">
        <v>0</v>
      </c>
      <c r="BJ476" s="665">
        <v>0</v>
      </c>
      <c r="BK476" s="665">
        <v>0</v>
      </c>
      <c r="BL476" s="665">
        <v>0</v>
      </c>
      <c r="BM476" s="665">
        <v>0</v>
      </c>
      <c r="BN476" s="665">
        <v>0</v>
      </c>
      <c r="BO476" s="665">
        <v>0</v>
      </c>
      <c r="BP476" s="665">
        <v>0</v>
      </c>
      <c r="BQ476" s="665">
        <v>0</v>
      </c>
      <c r="BR476" s="665">
        <v>0</v>
      </c>
      <c r="BS476" s="666">
        <v>0</v>
      </c>
      <c r="BT476" s="667">
        <v>0</v>
      </c>
      <c r="BU476" s="649">
        <f t="shared" si="9"/>
        <v>0</v>
      </c>
    </row>
    <row r="477" spans="2:73" x14ac:dyDescent="0.2">
      <c r="B477" s="629">
        <v>467</v>
      </c>
      <c r="C477" s="630" t="s">
        <v>2221</v>
      </c>
      <c r="D477" s="630" t="s">
        <v>803</v>
      </c>
      <c r="E477" s="630" t="s">
        <v>1554</v>
      </c>
      <c r="F477" s="651">
        <v>230495</v>
      </c>
      <c r="G477" s="652">
        <v>45382</v>
      </c>
      <c r="H477" s="652" t="s">
        <v>535</v>
      </c>
      <c r="I477" s="652" t="s">
        <v>535</v>
      </c>
      <c r="J477" s="653">
        <v>55</v>
      </c>
      <c r="K477" s="654" t="s">
        <v>535</v>
      </c>
      <c r="L477" s="655" t="s">
        <v>535</v>
      </c>
      <c r="M477" s="656">
        <v>0</v>
      </c>
      <c r="N477" s="657">
        <v>215.35</v>
      </c>
      <c r="O477" s="658">
        <v>0</v>
      </c>
      <c r="P477" s="658">
        <v>0</v>
      </c>
      <c r="Q477" s="658">
        <v>0</v>
      </c>
      <c r="R477" s="658">
        <v>0</v>
      </c>
      <c r="S477" s="658">
        <v>0</v>
      </c>
      <c r="T477" s="659">
        <v>215.35</v>
      </c>
      <c r="U477" s="658">
        <v>215.35</v>
      </c>
      <c r="V477" s="658">
        <v>0</v>
      </c>
      <c r="W477" s="658">
        <v>0</v>
      </c>
      <c r="X477" s="658">
        <v>0</v>
      </c>
      <c r="Y477" s="660">
        <v>0</v>
      </c>
      <c r="Z477" s="657">
        <v>0</v>
      </c>
      <c r="AA477" s="658">
        <v>0</v>
      </c>
      <c r="AB477" s="658">
        <v>0</v>
      </c>
      <c r="AC477" s="658">
        <v>0</v>
      </c>
      <c r="AD477" s="658">
        <v>0</v>
      </c>
      <c r="AE477" s="658">
        <v>0</v>
      </c>
      <c r="AF477" s="658">
        <v>0</v>
      </c>
      <c r="AG477" s="658">
        <v>0</v>
      </c>
      <c r="AH477" s="658">
        <v>0</v>
      </c>
      <c r="AI477" s="658">
        <v>0</v>
      </c>
      <c r="AJ477" s="658">
        <v>3.9154545454545455</v>
      </c>
      <c r="AK477" s="661">
        <v>0</v>
      </c>
      <c r="AL477" s="661">
        <v>0</v>
      </c>
      <c r="AM477" s="662">
        <v>0</v>
      </c>
      <c r="AN477" s="663">
        <v>215.35</v>
      </c>
      <c r="AO477" s="658">
        <v>0</v>
      </c>
      <c r="AP477" s="658">
        <v>0</v>
      </c>
      <c r="AQ477" s="658">
        <v>0</v>
      </c>
      <c r="AR477" s="658">
        <v>0</v>
      </c>
      <c r="AS477" s="658">
        <v>0</v>
      </c>
      <c r="AT477" s="659">
        <v>215.35</v>
      </c>
      <c r="AU477" s="658">
        <v>215.35</v>
      </c>
      <c r="AV477" s="658">
        <v>0</v>
      </c>
      <c r="AW477" s="658">
        <v>0</v>
      </c>
      <c r="AX477" s="658">
        <v>0</v>
      </c>
      <c r="AY477" s="660">
        <v>0</v>
      </c>
      <c r="AZ477" s="644" t="s">
        <v>803</v>
      </c>
      <c r="BA477" s="664">
        <v>0</v>
      </c>
      <c r="BB477" s="665">
        <v>0</v>
      </c>
      <c r="BC477" s="665">
        <v>0</v>
      </c>
      <c r="BD477" s="665">
        <v>0</v>
      </c>
      <c r="BE477" s="665">
        <v>0</v>
      </c>
      <c r="BF477" s="665">
        <v>0</v>
      </c>
      <c r="BG477" s="665">
        <v>0</v>
      </c>
      <c r="BH477" s="665">
        <v>0</v>
      </c>
      <c r="BI477" s="665">
        <v>0</v>
      </c>
      <c r="BJ477" s="665">
        <v>0</v>
      </c>
      <c r="BK477" s="665">
        <v>0</v>
      </c>
      <c r="BL477" s="665">
        <v>0</v>
      </c>
      <c r="BM477" s="665">
        <v>0</v>
      </c>
      <c r="BN477" s="665">
        <v>0</v>
      </c>
      <c r="BO477" s="665">
        <v>0</v>
      </c>
      <c r="BP477" s="665">
        <v>0</v>
      </c>
      <c r="BQ477" s="665">
        <v>0</v>
      </c>
      <c r="BR477" s="665">
        <v>0</v>
      </c>
      <c r="BS477" s="666">
        <v>0</v>
      </c>
      <c r="BT477" s="667">
        <v>0</v>
      </c>
      <c r="BU477" s="649">
        <f t="shared" si="9"/>
        <v>0</v>
      </c>
    </row>
    <row r="478" spans="2:73" x14ac:dyDescent="0.2">
      <c r="B478" s="650">
        <v>468</v>
      </c>
      <c r="C478" s="630" t="s">
        <v>2221</v>
      </c>
      <c r="D478" s="630" t="s">
        <v>803</v>
      </c>
      <c r="E478" s="630" t="s">
        <v>1554</v>
      </c>
      <c r="F478" s="651" t="s">
        <v>2222</v>
      </c>
      <c r="G478" s="652">
        <v>45382</v>
      </c>
      <c r="H478" s="652" t="s">
        <v>535</v>
      </c>
      <c r="I478" s="652" t="s">
        <v>535</v>
      </c>
      <c r="J478" s="653">
        <v>55</v>
      </c>
      <c r="K478" s="654" t="s">
        <v>535</v>
      </c>
      <c r="L478" s="655" t="s">
        <v>535</v>
      </c>
      <c r="M478" s="656">
        <v>0</v>
      </c>
      <c r="N478" s="657">
        <v>466.42</v>
      </c>
      <c r="O478" s="658">
        <v>466.42</v>
      </c>
      <c r="P478" s="658">
        <v>0</v>
      </c>
      <c r="Q478" s="658">
        <v>0</v>
      </c>
      <c r="R478" s="658">
        <v>0</v>
      </c>
      <c r="S478" s="658">
        <v>0</v>
      </c>
      <c r="T478" s="659">
        <v>0</v>
      </c>
      <c r="U478" s="658">
        <v>0</v>
      </c>
      <c r="V478" s="658">
        <v>0</v>
      </c>
      <c r="W478" s="658">
        <v>0</v>
      </c>
      <c r="X478" s="658">
        <v>0</v>
      </c>
      <c r="Y478" s="660">
        <v>0</v>
      </c>
      <c r="Z478" s="657">
        <v>0</v>
      </c>
      <c r="AA478" s="658">
        <v>0</v>
      </c>
      <c r="AB478" s="658">
        <v>0</v>
      </c>
      <c r="AC478" s="658">
        <v>0</v>
      </c>
      <c r="AD478" s="658">
        <v>0</v>
      </c>
      <c r="AE478" s="658">
        <v>0</v>
      </c>
      <c r="AF478" s="658">
        <v>0</v>
      </c>
      <c r="AG478" s="658">
        <v>0</v>
      </c>
      <c r="AH478" s="658">
        <v>0</v>
      </c>
      <c r="AI478" s="658">
        <v>0</v>
      </c>
      <c r="AJ478" s="658">
        <v>8.4803636363636361</v>
      </c>
      <c r="AK478" s="661">
        <v>0</v>
      </c>
      <c r="AL478" s="661">
        <v>0</v>
      </c>
      <c r="AM478" s="662">
        <v>0</v>
      </c>
      <c r="AN478" s="663">
        <v>466.42</v>
      </c>
      <c r="AO478" s="658">
        <v>466.42</v>
      </c>
      <c r="AP478" s="658">
        <v>0</v>
      </c>
      <c r="AQ478" s="658">
        <v>0</v>
      </c>
      <c r="AR478" s="658">
        <v>0</v>
      </c>
      <c r="AS478" s="658">
        <v>0</v>
      </c>
      <c r="AT478" s="659">
        <v>0</v>
      </c>
      <c r="AU478" s="658">
        <v>0</v>
      </c>
      <c r="AV478" s="658">
        <v>0</v>
      </c>
      <c r="AW478" s="658">
        <v>0</v>
      </c>
      <c r="AX478" s="658">
        <v>0</v>
      </c>
      <c r="AY478" s="660">
        <v>0</v>
      </c>
      <c r="AZ478" s="644" t="s">
        <v>803</v>
      </c>
      <c r="BA478" s="664">
        <v>0</v>
      </c>
      <c r="BB478" s="665">
        <v>0</v>
      </c>
      <c r="BC478" s="665">
        <v>0</v>
      </c>
      <c r="BD478" s="665">
        <v>0</v>
      </c>
      <c r="BE478" s="665">
        <v>0</v>
      </c>
      <c r="BF478" s="665">
        <v>0</v>
      </c>
      <c r="BG478" s="665">
        <v>0</v>
      </c>
      <c r="BH478" s="665">
        <v>0</v>
      </c>
      <c r="BI478" s="665">
        <v>0</v>
      </c>
      <c r="BJ478" s="665">
        <v>0</v>
      </c>
      <c r="BK478" s="665">
        <v>0</v>
      </c>
      <c r="BL478" s="665">
        <v>0</v>
      </c>
      <c r="BM478" s="665">
        <v>0</v>
      </c>
      <c r="BN478" s="665">
        <v>0</v>
      </c>
      <c r="BO478" s="665">
        <v>0</v>
      </c>
      <c r="BP478" s="665">
        <v>0</v>
      </c>
      <c r="BQ478" s="665">
        <v>0</v>
      </c>
      <c r="BR478" s="665">
        <v>0</v>
      </c>
      <c r="BS478" s="666">
        <v>0</v>
      </c>
      <c r="BT478" s="667">
        <v>0</v>
      </c>
      <c r="BU478" s="649">
        <f t="shared" si="9"/>
        <v>0</v>
      </c>
    </row>
    <row r="479" spans="2:73" x14ac:dyDescent="0.2">
      <c r="B479" s="629">
        <v>469</v>
      </c>
      <c r="C479" s="630" t="s">
        <v>2223</v>
      </c>
      <c r="D479" s="630" t="s">
        <v>803</v>
      </c>
      <c r="E479" s="630" t="s">
        <v>1554</v>
      </c>
      <c r="F479" s="651">
        <v>230494</v>
      </c>
      <c r="G479" s="652">
        <v>45382</v>
      </c>
      <c r="H479" s="652" t="s">
        <v>535</v>
      </c>
      <c r="I479" s="652" t="s">
        <v>535</v>
      </c>
      <c r="J479" s="653">
        <v>55</v>
      </c>
      <c r="K479" s="654" t="s">
        <v>535</v>
      </c>
      <c r="L479" s="655" t="s">
        <v>535</v>
      </c>
      <c r="M479" s="656">
        <v>0</v>
      </c>
      <c r="N479" s="657">
        <v>1544.68</v>
      </c>
      <c r="O479" s="658">
        <v>0</v>
      </c>
      <c r="P479" s="658">
        <v>0</v>
      </c>
      <c r="Q479" s="658">
        <v>0</v>
      </c>
      <c r="R479" s="658">
        <v>0</v>
      </c>
      <c r="S479" s="658">
        <v>0</v>
      </c>
      <c r="T479" s="659">
        <v>1544.68</v>
      </c>
      <c r="U479" s="658">
        <v>1544.68</v>
      </c>
      <c r="V479" s="658">
        <v>0</v>
      </c>
      <c r="W479" s="658">
        <v>0</v>
      </c>
      <c r="X479" s="658">
        <v>0</v>
      </c>
      <c r="Y479" s="660">
        <v>0</v>
      </c>
      <c r="Z479" s="657">
        <v>0</v>
      </c>
      <c r="AA479" s="658">
        <v>0</v>
      </c>
      <c r="AB479" s="658">
        <v>0</v>
      </c>
      <c r="AC479" s="658">
        <v>0</v>
      </c>
      <c r="AD479" s="658">
        <v>0</v>
      </c>
      <c r="AE479" s="658">
        <v>0</v>
      </c>
      <c r="AF479" s="658">
        <v>0</v>
      </c>
      <c r="AG479" s="658">
        <v>0</v>
      </c>
      <c r="AH479" s="658">
        <v>0</v>
      </c>
      <c r="AI479" s="658">
        <v>0</v>
      </c>
      <c r="AJ479" s="658">
        <v>28.085090909090908</v>
      </c>
      <c r="AK479" s="661">
        <v>0</v>
      </c>
      <c r="AL479" s="661">
        <v>0</v>
      </c>
      <c r="AM479" s="662">
        <v>0</v>
      </c>
      <c r="AN479" s="663">
        <v>1544.68</v>
      </c>
      <c r="AO479" s="658">
        <v>0</v>
      </c>
      <c r="AP479" s="658">
        <v>0</v>
      </c>
      <c r="AQ479" s="658">
        <v>0</v>
      </c>
      <c r="AR479" s="658">
        <v>0</v>
      </c>
      <c r="AS479" s="658">
        <v>0</v>
      </c>
      <c r="AT479" s="659">
        <v>1544.68</v>
      </c>
      <c r="AU479" s="658">
        <v>1544.68</v>
      </c>
      <c r="AV479" s="658">
        <v>0</v>
      </c>
      <c r="AW479" s="658">
        <v>0</v>
      </c>
      <c r="AX479" s="658">
        <v>0</v>
      </c>
      <c r="AY479" s="660">
        <v>0</v>
      </c>
      <c r="AZ479" s="644" t="s">
        <v>803</v>
      </c>
      <c r="BA479" s="664">
        <v>0</v>
      </c>
      <c r="BB479" s="665">
        <v>0</v>
      </c>
      <c r="BC479" s="665">
        <v>0</v>
      </c>
      <c r="BD479" s="665">
        <v>0</v>
      </c>
      <c r="BE479" s="665">
        <v>0</v>
      </c>
      <c r="BF479" s="665">
        <v>0</v>
      </c>
      <c r="BG479" s="665">
        <v>0</v>
      </c>
      <c r="BH479" s="665">
        <v>0</v>
      </c>
      <c r="BI479" s="665">
        <v>0</v>
      </c>
      <c r="BJ479" s="665">
        <v>0</v>
      </c>
      <c r="BK479" s="665">
        <v>0</v>
      </c>
      <c r="BL479" s="665">
        <v>0</v>
      </c>
      <c r="BM479" s="665">
        <v>0</v>
      </c>
      <c r="BN479" s="665">
        <v>0</v>
      </c>
      <c r="BO479" s="665">
        <v>0</v>
      </c>
      <c r="BP479" s="665">
        <v>0</v>
      </c>
      <c r="BQ479" s="665">
        <v>0</v>
      </c>
      <c r="BR479" s="665">
        <v>0</v>
      </c>
      <c r="BS479" s="666">
        <v>0</v>
      </c>
      <c r="BT479" s="667">
        <v>0</v>
      </c>
      <c r="BU479" s="649">
        <f t="shared" si="9"/>
        <v>0</v>
      </c>
    </row>
    <row r="480" spans="2:73" x14ac:dyDescent="0.2">
      <c r="B480" s="650">
        <v>470</v>
      </c>
      <c r="C480" s="630" t="s">
        <v>2223</v>
      </c>
      <c r="D480" s="630" t="s">
        <v>803</v>
      </c>
      <c r="E480" s="630" t="s">
        <v>1554</v>
      </c>
      <c r="F480" s="651" t="s">
        <v>2224</v>
      </c>
      <c r="G480" s="652">
        <v>45382</v>
      </c>
      <c r="H480" s="652" t="s">
        <v>535</v>
      </c>
      <c r="I480" s="652" t="s">
        <v>535</v>
      </c>
      <c r="J480" s="653">
        <v>55</v>
      </c>
      <c r="K480" s="654" t="s">
        <v>535</v>
      </c>
      <c r="L480" s="655" t="s">
        <v>535</v>
      </c>
      <c r="M480" s="656">
        <v>0</v>
      </c>
      <c r="N480" s="657">
        <v>3345.54</v>
      </c>
      <c r="O480" s="658">
        <v>3345.54</v>
      </c>
      <c r="P480" s="658">
        <v>0</v>
      </c>
      <c r="Q480" s="658">
        <v>0</v>
      </c>
      <c r="R480" s="658">
        <v>0</v>
      </c>
      <c r="S480" s="658">
        <v>0</v>
      </c>
      <c r="T480" s="659">
        <v>0</v>
      </c>
      <c r="U480" s="658">
        <v>0</v>
      </c>
      <c r="V480" s="658">
        <v>0</v>
      </c>
      <c r="W480" s="658">
        <v>0</v>
      </c>
      <c r="X480" s="658">
        <v>0</v>
      </c>
      <c r="Y480" s="660">
        <v>0</v>
      </c>
      <c r="Z480" s="657">
        <v>0</v>
      </c>
      <c r="AA480" s="658">
        <v>0</v>
      </c>
      <c r="AB480" s="658">
        <v>0</v>
      </c>
      <c r="AC480" s="658">
        <v>0</v>
      </c>
      <c r="AD480" s="658">
        <v>0</v>
      </c>
      <c r="AE480" s="658">
        <v>0</v>
      </c>
      <c r="AF480" s="658">
        <v>0</v>
      </c>
      <c r="AG480" s="658">
        <v>0</v>
      </c>
      <c r="AH480" s="658">
        <v>0</v>
      </c>
      <c r="AI480" s="658">
        <v>0</v>
      </c>
      <c r="AJ480" s="658">
        <v>60.828000000000003</v>
      </c>
      <c r="AK480" s="661">
        <v>0</v>
      </c>
      <c r="AL480" s="661">
        <v>0</v>
      </c>
      <c r="AM480" s="662">
        <v>0</v>
      </c>
      <c r="AN480" s="663">
        <v>3345.54</v>
      </c>
      <c r="AO480" s="658">
        <v>3345.54</v>
      </c>
      <c r="AP480" s="658">
        <v>0</v>
      </c>
      <c r="AQ480" s="658">
        <v>0</v>
      </c>
      <c r="AR480" s="658">
        <v>0</v>
      </c>
      <c r="AS480" s="658">
        <v>0</v>
      </c>
      <c r="AT480" s="659">
        <v>0</v>
      </c>
      <c r="AU480" s="658">
        <v>0</v>
      </c>
      <c r="AV480" s="658">
        <v>0</v>
      </c>
      <c r="AW480" s="658">
        <v>0</v>
      </c>
      <c r="AX480" s="658">
        <v>0</v>
      </c>
      <c r="AY480" s="660">
        <v>0</v>
      </c>
      <c r="AZ480" s="644" t="s">
        <v>803</v>
      </c>
      <c r="BA480" s="664">
        <v>0</v>
      </c>
      <c r="BB480" s="665">
        <v>0</v>
      </c>
      <c r="BC480" s="665">
        <v>0</v>
      </c>
      <c r="BD480" s="665">
        <v>0</v>
      </c>
      <c r="BE480" s="665">
        <v>0</v>
      </c>
      <c r="BF480" s="665">
        <v>0</v>
      </c>
      <c r="BG480" s="665">
        <v>0</v>
      </c>
      <c r="BH480" s="665">
        <v>0</v>
      </c>
      <c r="BI480" s="665">
        <v>0</v>
      </c>
      <c r="BJ480" s="665">
        <v>0</v>
      </c>
      <c r="BK480" s="665">
        <v>0</v>
      </c>
      <c r="BL480" s="665">
        <v>0</v>
      </c>
      <c r="BM480" s="665">
        <v>0</v>
      </c>
      <c r="BN480" s="665">
        <v>0</v>
      </c>
      <c r="BO480" s="665">
        <v>0</v>
      </c>
      <c r="BP480" s="665">
        <v>0</v>
      </c>
      <c r="BQ480" s="665">
        <v>0</v>
      </c>
      <c r="BR480" s="665">
        <v>0</v>
      </c>
      <c r="BS480" s="666">
        <v>0</v>
      </c>
      <c r="BT480" s="667">
        <v>0</v>
      </c>
      <c r="BU480" s="649">
        <f t="shared" si="9"/>
        <v>0</v>
      </c>
    </row>
    <row r="481" spans="2:73" x14ac:dyDescent="0.2">
      <c r="B481" s="629">
        <v>471</v>
      </c>
      <c r="C481" s="630" t="s">
        <v>2225</v>
      </c>
      <c r="D481" s="630" t="s">
        <v>803</v>
      </c>
      <c r="E481" s="630" t="s">
        <v>1554</v>
      </c>
      <c r="F481" s="651">
        <v>230474</v>
      </c>
      <c r="G481" s="652">
        <v>45382</v>
      </c>
      <c r="H481" s="652" t="s">
        <v>535</v>
      </c>
      <c r="I481" s="652" t="s">
        <v>535</v>
      </c>
      <c r="J481" s="653">
        <v>55</v>
      </c>
      <c r="K481" s="654" t="s">
        <v>535</v>
      </c>
      <c r="L481" s="655" t="s">
        <v>535</v>
      </c>
      <c r="M481" s="656">
        <v>0</v>
      </c>
      <c r="N481" s="657">
        <v>1642.99</v>
      </c>
      <c r="O481" s="658">
        <v>0</v>
      </c>
      <c r="P481" s="658">
        <v>0</v>
      </c>
      <c r="Q481" s="658">
        <v>0</v>
      </c>
      <c r="R481" s="658">
        <v>0</v>
      </c>
      <c r="S481" s="658">
        <v>0</v>
      </c>
      <c r="T481" s="659">
        <v>1642.99</v>
      </c>
      <c r="U481" s="658">
        <v>1642.99</v>
      </c>
      <c r="V481" s="658">
        <v>0</v>
      </c>
      <c r="W481" s="658">
        <v>0</v>
      </c>
      <c r="X481" s="658">
        <v>0</v>
      </c>
      <c r="Y481" s="660">
        <v>0</v>
      </c>
      <c r="Z481" s="657">
        <v>0</v>
      </c>
      <c r="AA481" s="658">
        <v>0</v>
      </c>
      <c r="AB481" s="658">
        <v>0</v>
      </c>
      <c r="AC481" s="658">
        <v>0</v>
      </c>
      <c r="AD481" s="658">
        <v>0</v>
      </c>
      <c r="AE481" s="658">
        <v>0</v>
      </c>
      <c r="AF481" s="658">
        <v>0</v>
      </c>
      <c r="AG481" s="658">
        <v>0</v>
      </c>
      <c r="AH481" s="658">
        <v>0</v>
      </c>
      <c r="AI481" s="658">
        <v>0</v>
      </c>
      <c r="AJ481" s="658">
        <v>29.872545454545453</v>
      </c>
      <c r="AK481" s="661">
        <v>0</v>
      </c>
      <c r="AL481" s="661">
        <v>0</v>
      </c>
      <c r="AM481" s="662">
        <v>0</v>
      </c>
      <c r="AN481" s="663">
        <v>1642.99</v>
      </c>
      <c r="AO481" s="658">
        <v>0</v>
      </c>
      <c r="AP481" s="658">
        <v>0</v>
      </c>
      <c r="AQ481" s="658">
        <v>0</v>
      </c>
      <c r="AR481" s="658">
        <v>0</v>
      </c>
      <c r="AS481" s="658">
        <v>0</v>
      </c>
      <c r="AT481" s="659">
        <v>1642.99</v>
      </c>
      <c r="AU481" s="658">
        <v>1642.99</v>
      </c>
      <c r="AV481" s="658">
        <v>0</v>
      </c>
      <c r="AW481" s="658">
        <v>0</v>
      </c>
      <c r="AX481" s="658">
        <v>0</v>
      </c>
      <c r="AY481" s="660">
        <v>0</v>
      </c>
      <c r="AZ481" s="644" t="s">
        <v>803</v>
      </c>
      <c r="BA481" s="664">
        <v>0</v>
      </c>
      <c r="BB481" s="665">
        <v>0</v>
      </c>
      <c r="BC481" s="665">
        <v>0</v>
      </c>
      <c r="BD481" s="665">
        <v>0</v>
      </c>
      <c r="BE481" s="665">
        <v>0</v>
      </c>
      <c r="BF481" s="665">
        <v>0</v>
      </c>
      <c r="BG481" s="665">
        <v>0</v>
      </c>
      <c r="BH481" s="665">
        <v>0</v>
      </c>
      <c r="BI481" s="665">
        <v>0</v>
      </c>
      <c r="BJ481" s="665">
        <v>0</v>
      </c>
      <c r="BK481" s="665">
        <v>0</v>
      </c>
      <c r="BL481" s="665">
        <v>0</v>
      </c>
      <c r="BM481" s="665">
        <v>0</v>
      </c>
      <c r="BN481" s="665">
        <v>0</v>
      </c>
      <c r="BO481" s="665">
        <v>0</v>
      </c>
      <c r="BP481" s="665">
        <v>0</v>
      </c>
      <c r="BQ481" s="665">
        <v>0</v>
      </c>
      <c r="BR481" s="665">
        <v>0</v>
      </c>
      <c r="BS481" s="666">
        <v>0</v>
      </c>
      <c r="BT481" s="667">
        <v>0</v>
      </c>
      <c r="BU481" s="649">
        <f t="shared" si="9"/>
        <v>0</v>
      </c>
    </row>
    <row r="482" spans="2:73" x14ac:dyDescent="0.2">
      <c r="B482" s="650">
        <v>472</v>
      </c>
      <c r="C482" s="630" t="s">
        <v>2225</v>
      </c>
      <c r="D482" s="630" t="s">
        <v>803</v>
      </c>
      <c r="E482" s="630" t="s">
        <v>1554</v>
      </c>
      <c r="F482" s="651" t="s">
        <v>2226</v>
      </c>
      <c r="G482" s="652">
        <v>45382</v>
      </c>
      <c r="H482" s="652" t="s">
        <v>535</v>
      </c>
      <c r="I482" s="652" t="s">
        <v>535</v>
      </c>
      <c r="J482" s="653">
        <v>55</v>
      </c>
      <c r="K482" s="654" t="s">
        <v>535</v>
      </c>
      <c r="L482" s="655" t="s">
        <v>535</v>
      </c>
      <c r="M482" s="656">
        <v>0</v>
      </c>
      <c r="N482" s="657">
        <v>3558.48</v>
      </c>
      <c r="O482" s="658">
        <v>3558.48</v>
      </c>
      <c r="P482" s="658">
        <v>0</v>
      </c>
      <c r="Q482" s="658">
        <v>0</v>
      </c>
      <c r="R482" s="658">
        <v>0</v>
      </c>
      <c r="S482" s="658">
        <v>0</v>
      </c>
      <c r="T482" s="659">
        <v>0</v>
      </c>
      <c r="U482" s="658">
        <v>0</v>
      </c>
      <c r="V482" s="658">
        <v>0</v>
      </c>
      <c r="W482" s="658">
        <v>0</v>
      </c>
      <c r="X482" s="658">
        <v>0</v>
      </c>
      <c r="Y482" s="660">
        <v>0</v>
      </c>
      <c r="Z482" s="657">
        <v>0</v>
      </c>
      <c r="AA482" s="658">
        <v>0</v>
      </c>
      <c r="AB482" s="658">
        <v>0</v>
      </c>
      <c r="AC482" s="658">
        <v>0</v>
      </c>
      <c r="AD482" s="658">
        <v>0</v>
      </c>
      <c r="AE482" s="658">
        <v>0</v>
      </c>
      <c r="AF482" s="658">
        <v>0</v>
      </c>
      <c r="AG482" s="658">
        <v>0</v>
      </c>
      <c r="AH482" s="658">
        <v>0</v>
      </c>
      <c r="AI482" s="658">
        <v>0</v>
      </c>
      <c r="AJ482" s="658">
        <v>64.699636363636358</v>
      </c>
      <c r="AK482" s="661">
        <v>0</v>
      </c>
      <c r="AL482" s="661">
        <v>0</v>
      </c>
      <c r="AM482" s="662">
        <v>0</v>
      </c>
      <c r="AN482" s="663">
        <v>3558.48</v>
      </c>
      <c r="AO482" s="658">
        <v>3558.48</v>
      </c>
      <c r="AP482" s="658">
        <v>0</v>
      </c>
      <c r="AQ482" s="658">
        <v>0</v>
      </c>
      <c r="AR482" s="658">
        <v>0</v>
      </c>
      <c r="AS482" s="658">
        <v>0</v>
      </c>
      <c r="AT482" s="659">
        <v>0</v>
      </c>
      <c r="AU482" s="658">
        <v>0</v>
      </c>
      <c r="AV482" s="658">
        <v>0</v>
      </c>
      <c r="AW482" s="658">
        <v>0</v>
      </c>
      <c r="AX482" s="658">
        <v>0</v>
      </c>
      <c r="AY482" s="660">
        <v>0</v>
      </c>
      <c r="AZ482" s="644" t="s">
        <v>803</v>
      </c>
      <c r="BA482" s="664">
        <v>0</v>
      </c>
      <c r="BB482" s="665">
        <v>0</v>
      </c>
      <c r="BC482" s="665">
        <v>0</v>
      </c>
      <c r="BD482" s="665">
        <v>0</v>
      </c>
      <c r="BE482" s="665">
        <v>0</v>
      </c>
      <c r="BF482" s="665">
        <v>0</v>
      </c>
      <c r="BG482" s="665">
        <v>0</v>
      </c>
      <c r="BH482" s="665">
        <v>0</v>
      </c>
      <c r="BI482" s="665">
        <v>0</v>
      </c>
      <c r="BJ482" s="665">
        <v>0</v>
      </c>
      <c r="BK482" s="665">
        <v>0</v>
      </c>
      <c r="BL482" s="665">
        <v>0</v>
      </c>
      <c r="BM482" s="665">
        <v>0</v>
      </c>
      <c r="BN482" s="665">
        <v>0</v>
      </c>
      <c r="BO482" s="665">
        <v>0</v>
      </c>
      <c r="BP482" s="665">
        <v>0</v>
      </c>
      <c r="BQ482" s="665">
        <v>0</v>
      </c>
      <c r="BR482" s="665">
        <v>0</v>
      </c>
      <c r="BS482" s="666">
        <v>0</v>
      </c>
      <c r="BT482" s="667">
        <v>0</v>
      </c>
      <c r="BU482" s="649">
        <f t="shared" si="9"/>
        <v>0</v>
      </c>
    </row>
    <row r="483" spans="2:73" x14ac:dyDescent="0.2">
      <c r="B483" s="629">
        <v>473</v>
      </c>
      <c r="C483" s="630" t="s">
        <v>2227</v>
      </c>
      <c r="D483" s="630" t="s">
        <v>803</v>
      </c>
      <c r="E483" s="630" t="s">
        <v>1632</v>
      </c>
      <c r="F483" s="651">
        <v>230475</v>
      </c>
      <c r="G483" s="652">
        <v>45382</v>
      </c>
      <c r="H483" s="652" t="s">
        <v>535</v>
      </c>
      <c r="I483" s="652" t="s">
        <v>535</v>
      </c>
      <c r="J483" s="653">
        <v>55</v>
      </c>
      <c r="K483" s="654" t="s">
        <v>535</v>
      </c>
      <c r="L483" s="655" t="s">
        <v>535</v>
      </c>
      <c r="M483" s="656">
        <v>0</v>
      </c>
      <c r="N483" s="657">
        <v>3097.69</v>
      </c>
      <c r="O483" s="658">
        <v>0</v>
      </c>
      <c r="P483" s="658">
        <v>0</v>
      </c>
      <c r="Q483" s="658">
        <v>0</v>
      </c>
      <c r="R483" s="658">
        <v>0</v>
      </c>
      <c r="S483" s="658">
        <v>0</v>
      </c>
      <c r="T483" s="659">
        <v>3097.69</v>
      </c>
      <c r="U483" s="658">
        <v>3097.69</v>
      </c>
      <c r="V483" s="658">
        <v>0</v>
      </c>
      <c r="W483" s="658">
        <v>0</v>
      </c>
      <c r="X483" s="658">
        <v>0</v>
      </c>
      <c r="Y483" s="660">
        <v>0</v>
      </c>
      <c r="Z483" s="657">
        <v>0</v>
      </c>
      <c r="AA483" s="658">
        <v>0</v>
      </c>
      <c r="AB483" s="658">
        <v>0</v>
      </c>
      <c r="AC483" s="658">
        <v>0</v>
      </c>
      <c r="AD483" s="658">
        <v>0</v>
      </c>
      <c r="AE483" s="658">
        <v>0</v>
      </c>
      <c r="AF483" s="658">
        <v>0</v>
      </c>
      <c r="AG483" s="658">
        <v>0</v>
      </c>
      <c r="AH483" s="658">
        <v>0</v>
      </c>
      <c r="AI483" s="658">
        <v>0</v>
      </c>
      <c r="AJ483" s="658">
        <v>56.321636363636358</v>
      </c>
      <c r="AK483" s="661">
        <v>0</v>
      </c>
      <c r="AL483" s="661">
        <v>0</v>
      </c>
      <c r="AM483" s="662">
        <v>0</v>
      </c>
      <c r="AN483" s="663">
        <v>3097.69</v>
      </c>
      <c r="AO483" s="658">
        <v>0</v>
      </c>
      <c r="AP483" s="658">
        <v>0</v>
      </c>
      <c r="AQ483" s="658">
        <v>0</v>
      </c>
      <c r="AR483" s="658">
        <v>0</v>
      </c>
      <c r="AS483" s="658">
        <v>0</v>
      </c>
      <c r="AT483" s="659">
        <v>3097.69</v>
      </c>
      <c r="AU483" s="658">
        <v>3097.69</v>
      </c>
      <c r="AV483" s="658">
        <v>0</v>
      </c>
      <c r="AW483" s="658">
        <v>0</v>
      </c>
      <c r="AX483" s="658">
        <v>0</v>
      </c>
      <c r="AY483" s="660">
        <v>0</v>
      </c>
      <c r="AZ483" s="644" t="s">
        <v>803</v>
      </c>
      <c r="BA483" s="664">
        <v>0</v>
      </c>
      <c r="BB483" s="665">
        <v>0</v>
      </c>
      <c r="BC483" s="665">
        <v>0</v>
      </c>
      <c r="BD483" s="665">
        <v>0</v>
      </c>
      <c r="BE483" s="665">
        <v>0</v>
      </c>
      <c r="BF483" s="665">
        <v>0</v>
      </c>
      <c r="BG483" s="665">
        <v>0</v>
      </c>
      <c r="BH483" s="665">
        <v>0</v>
      </c>
      <c r="BI483" s="665">
        <v>0</v>
      </c>
      <c r="BJ483" s="665">
        <v>0</v>
      </c>
      <c r="BK483" s="665">
        <v>0</v>
      </c>
      <c r="BL483" s="665">
        <v>0</v>
      </c>
      <c r="BM483" s="665">
        <v>0</v>
      </c>
      <c r="BN483" s="665">
        <v>0</v>
      </c>
      <c r="BO483" s="665">
        <v>0</v>
      </c>
      <c r="BP483" s="665">
        <v>0</v>
      </c>
      <c r="BQ483" s="665">
        <v>0</v>
      </c>
      <c r="BR483" s="665">
        <v>0</v>
      </c>
      <c r="BS483" s="666">
        <v>0</v>
      </c>
      <c r="BT483" s="667">
        <v>0</v>
      </c>
      <c r="BU483" s="649">
        <f t="shared" si="9"/>
        <v>0</v>
      </c>
    </row>
    <row r="484" spans="2:73" x14ac:dyDescent="0.2">
      <c r="B484" s="650">
        <v>474</v>
      </c>
      <c r="C484" s="630" t="s">
        <v>2227</v>
      </c>
      <c r="D484" s="630" t="s">
        <v>803</v>
      </c>
      <c r="E484" s="630" t="s">
        <v>1632</v>
      </c>
      <c r="F484" s="651" t="s">
        <v>2228</v>
      </c>
      <c r="G484" s="652">
        <v>45382</v>
      </c>
      <c r="H484" s="652" t="s">
        <v>535</v>
      </c>
      <c r="I484" s="652" t="s">
        <v>535</v>
      </c>
      <c r="J484" s="653">
        <v>55</v>
      </c>
      <c r="K484" s="654" t="s">
        <v>535</v>
      </c>
      <c r="L484" s="655" t="s">
        <v>535</v>
      </c>
      <c r="M484" s="656">
        <v>0</v>
      </c>
      <c r="N484" s="657">
        <v>6709.15</v>
      </c>
      <c r="O484" s="658">
        <v>6709.15</v>
      </c>
      <c r="P484" s="658">
        <v>0</v>
      </c>
      <c r="Q484" s="658">
        <v>0</v>
      </c>
      <c r="R484" s="658">
        <v>0</v>
      </c>
      <c r="S484" s="658">
        <v>0</v>
      </c>
      <c r="T484" s="659">
        <v>0</v>
      </c>
      <c r="U484" s="658">
        <v>0</v>
      </c>
      <c r="V484" s="658">
        <v>0</v>
      </c>
      <c r="W484" s="658">
        <v>0</v>
      </c>
      <c r="X484" s="658">
        <v>0</v>
      </c>
      <c r="Y484" s="660">
        <v>0</v>
      </c>
      <c r="Z484" s="657">
        <v>0</v>
      </c>
      <c r="AA484" s="658">
        <v>0</v>
      </c>
      <c r="AB484" s="658">
        <v>0</v>
      </c>
      <c r="AC484" s="658">
        <v>0</v>
      </c>
      <c r="AD484" s="658">
        <v>0</v>
      </c>
      <c r="AE484" s="658">
        <v>0</v>
      </c>
      <c r="AF484" s="658">
        <v>0</v>
      </c>
      <c r="AG484" s="658">
        <v>0</v>
      </c>
      <c r="AH484" s="658">
        <v>0</v>
      </c>
      <c r="AI484" s="658">
        <v>0</v>
      </c>
      <c r="AJ484" s="658">
        <v>121.98454545454544</v>
      </c>
      <c r="AK484" s="661">
        <v>0</v>
      </c>
      <c r="AL484" s="661">
        <v>0</v>
      </c>
      <c r="AM484" s="662">
        <v>0</v>
      </c>
      <c r="AN484" s="663">
        <v>6709.15</v>
      </c>
      <c r="AO484" s="658">
        <v>6709.15</v>
      </c>
      <c r="AP484" s="658">
        <v>0</v>
      </c>
      <c r="AQ484" s="658">
        <v>0</v>
      </c>
      <c r="AR484" s="658">
        <v>0</v>
      </c>
      <c r="AS484" s="658">
        <v>0</v>
      </c>
      <c r="AT484" s="659">
        <v>0</v>
      </c>
      <c r="AU484" s="658">
        <v>0</v>
      </c>
      <c r="AV484" s="658">
        <v>0</v>
      </c>
      <c r="AW484" s="658">
        <v>0</v>
      </c>
      <c r="AX484" s="658">
        <v>0</v>
      </c>
      <c r="AY484" s="660">
        <v>0</v>
      </c>
      <c r="AZ484" s="644" t="s">
        <v>803</v>
      </c>
      <c r="BA484" s="664">
        <v>0</v>
      </c>
      <c r="BB484" s="665">
        <v>0</v>
      </c>
      <c r="BC484" s="665">
        <v>0</v>
      </c>
      <c r="BD484" s="665">
        <v>0</v>
      </c>
      <c r="BE484" s="665">
        <v>0</v>
      </c>
      <c r="BF484" s="665">
        <v>0</v>
      </c>
      <c r="BG484" s="665">
        <v>0</v>
      </c>
      <c r="BH484" s="665">
        <v>0</v>
      </c>
      <c r="BI484" s="665">
        <v>0</v>
      </c>
      <c r="BJ484" s="665">
        <v>0</v>
      </c>
      <c r="BK484" s="665">
        <v>0</v>
      </c>
      <c r="BL484" s="665">
        <v>0</v>
      </c>
      <c r="BM484" s="665">
        <v>0</v>
      </c>
      <c r="BN484" s="665">
        <v>0</v>
      </c>
      <c r="BO484" s="665">
        <v>0</v>
      </c>
      <c r="BP484" s="665">
        <v>0</v>
      </c>
      <c r="BQ484" s="665">
        <v>0</v>
      </c>
      <c r="BR484" s="665">
        <v>0</v>
      </c>
      <c r="BS484" s="666">
        <v>0</v>
      </c>
      <c r="BT484" s="667">
        <v>0</v>
      </c>
      <c r="BU484" s="649">
        <f t="shared" si="9"/>
        <v>0</v>
      </c>
    </row>
    <row r="485" spans="2:73" x14ac:dyDescent="0.2">
      <c r="B485" s="629">
        <v>475</v>
      </c>
      <c r="C485" s="630" t="s">
        <v>2229</v>
      </c>
      <c r="D485" s="630" t="s">
        <v>803</v>
      </c>
      <c r="E485" s="630" t="s">
        <v>1554</v>
      </c>
      <c r="F485" s="651">
        <v>230490</v>
      </c>
      <c r="G485" s="652">
        <v>45382</v>
      </c>
      <c r="H485" s="652" t="s">
        <v>535</v>
      </c>
      <c r="I485" s="652" t="s">
        <v>535</v>
      </c>
      <c r="J485" s="653">
        <v>55</v>
      </c>
      <c r="K485" s="654" t="s">
        <v>535</v>
      </c>
      <c r="L485" s="655" t="s">
        <v>535</v>
      </c>
      <c r="M485" s="656">
        <v>0</v>
      </c>
      <c r="N485" s="657">
        <v>3825.61</v>
      </c>
      <c r="O485" s="658">
        <v>0</v>
      </c>
      <c r="P485" s="658">
        <v>0</v>
      </c>
      <c r="Q485" s="658">
        <v>0</v>
      </c>
      <c r="R485" s="658">
        <v>0</v>
      </c>
      <c r="S485" s="658">
        <v>0</v>
      </c>
      <c r="T485" s="659">
        <v>3825.61</v>
      </c>
      <c r="U485" s="658">
        <v>3825.61</v>
      </c>
      <c r="V485" s="658">
        <v>0</v>
      </c>
      <c r="W485" s="658">
        <v>0</v>
      </c>
      <c r="X485" s="658">
        <v>0</v>
      </c>
      <c r="Y485" s="660">
        <v>0</v>
      </c>
      <c r="Z485" s="657">
        <v>0</v>
      </c>
      <c r="AA485" s="658">
        <v>0</v>
      </c>
      <c r="AB485" s="658">
        <v>0</v>
      </c>
      <c r="AC485" s="658">
        <v>0</v>
      </c>
      <c r="AD485" s="658">
        <v>0</v>
      </c>
      <c r="AE485" s="658">
        <v>0</v>
      </c>
      <c r="AF485" s="658">
        <v>0</v>
      </c>
      <c r="AG485" s="658">
        <v>0</v>
      </c>
      <c r="AH485" s="658">
        <v>0</v>
      </c>
      <c r="AI485" s="658">
        <v>0</v>
      </c>
      <c r="AJ485" s="658">
        <v>69.556545454545457</v>
      </c>
      <c r="AK485" s="661">
        <v>0</v>
      </c>
      <c r="AL485" s="661">
        <v>0</v>
      </c>
      <c r="AM485" s="662">
        <v>0</v>
      </c>
      <c r="AN485" s="663">
        <v>3825.61</v>
      </c>
      <c r="AO485" s="658">
        <v>0</v>
      </c>
      <c r="AP485" s="658">
        <v>0</v>
      </c>
      <c r="AQ485" s="658">
        <v>0</v>
      </c>
      <c r="AR485" s="658">
        <v>0</v>
      </c>
      <c r="AS485" s="658">
        <v>0</v>
      </c>
      <c r="AT485" s="659">
        <v>3825.61</v>
      </c>
      <c r="AU485" s="658">
        <v>3825.61</v>
      </c>
      <c r="AV485" s="658">
        <v>0</v>
      </c>
      <c r="AW485" s="658">
        <v>0</v>
      </c>
      <c r="AX485" s="658">
        <v>0</v>
      </c>
      <c r="AY485" s="660">
        <v>0</v>
      </c>
      <c r="AZ485" s="644" t="s">
        <v>803</v>
      </c>
      <c r="BA485" s="664">
        <v>0</v>
      </c>
      <c r="BB485" s="665">
        <v>0</v>
      </c>
      <c r="BC485" s="665">
        <v>0</v>
      </c>
      <c r="BD485" s="665">
        <v>0</v>
      </c>
      <c r="BE485" s="665">
        <v>0</v>
      </c>
      <c r="BF485" s="665">
        <v>0</v>
      </c>
      <c r="BG485" s="665">
        <v>0</v>
      </c>
      <c r="BH485" s="665">
        <v>0</v>
      </c>
      <c r="BI485" s="665">
        <v>0</v>
      </c>
      <c r="BJ485" s="665">
        <v>0</v>
      </c>
      <c r="BK485" s="665">
        <v>0</v>
      </c>
      <c r="BL485" s="665">
        <v>0</v>
      </c>
      <c r="BM485" s="665">
        <v>0</v>
      </c>
      <c r="BN485" s="665">
        <v>0</v>
      </c>
      <c r="BO485" s="665">
        <v>0</v>
      </c>
      <c r="BP485" s="665">
        <v>0</v>
      </c>
      <c r="BQ485" s="665">
        <v>0</v>
      </c>
      <c r="BR485" s="665">
        <v>0</v>
      </c>
      <c r="BS485" s="666">
        <v>0</v>
      </c>
      <c r="BT485" s="667">
        <v>0</v>
      </c>
      <c r="BU485" s="649">
        <f t="shared" si="9"/>
        <v>0</v>
      </c>
    </row>
    <row r="486" spans="2:73" x14ac:dyDescent="0.2">
      <c r="B486" s="650">
        <v>476</v>
      </c>
      <c r="C486" s="630" t="s">
        <v>2229</v>
      </c>
      <c r="D486" s="630" t="s">
        <v>803</v>
      </c>
      <c r="E486" s="630" t="s">
        <v>1554</v>
      </c>
      <c r="F486" s="651" t="s">
        <v>2230</v>
      </c>
      <c r="G486" s="652">
        <v>45382</v>
      </c>
      <c r="H486" s="652" t="s">
        <v>535</v>
      </c>
      <c r="I486" s="652" t="s">
        <v>535</v>
      </c>
      <c r="J486" s="653">
        <v>55</v>
      </c>
      <c r="K486" s="654" t="s">
        <v>535</v>
      </c>
      <c r="L486" s="655" t="s">
        <v>535</v>
      </c>
      <c r="M486" s="656">
        <v>0</v>
      </c>
      <c r="N486" s="657">
        <v>8285.7099999999991</v>
      </c>
      <c r="O486" s="658">
        <v>8285.7099999999991</v>
      </c>
      <c r="P486" s="658">
        <v>0</v>
      </c>
      <c r="Q486" s="658">
        <v>0</v>
      </c>
      <c r="R486" s="658">
        <v>0</v>
      </c>
      <c r="S486" s="658">
        <v>0</v>
      </c>
      <c r="T486" s="659">
        <v>0</v>
      </c>
      <c r="U486" s="658">
        <v>0</v>
      </c>
      <c r="V486" s="658">
        <v>0</v>
      </c>
      <c r="W486" s="658">
        <v>0</v>
      </c>
      <c r="X486" s="658">
        <v>0</v>
      </c>
      <c r="Y486" s="660">
        <v>0</v>
      </c>
      <c r="Z486" s="657">
        <v>0</v>
      </c>
      <c r="AA486" s="658">
        <v>0</v>
      </c>
      <c r="AB486" s="658">
        <v>0</v>
      </c>
      <c r="AC486" s="658">
        <v>0</v>
      </c>
      <c r="AD486" s="658">
        <v>0</v>
      </c>
      <c r="AE486" s="658">
        <v>0</v>
      </c>
      <c r="AF486" s="658">
        <v>0</v>
      </c>
      <c r="AG486" s="658">
        <v>0</v>
      </c>
      <c r="AH486" s="658">
        <v>0</v>
      </c>
      <c r="AI486" s="658">
        <v>0</v>
      </c>
      <c r="AJ486" s="658">
        <v>150.64927272727269</v>
      </c>
      <c r="AK486" s="661">
        <v>0</v>
      </c>
      <c r="AL486" s="661">
        <v>0</v>
      </c>
      <c r="AM486" s="662">
        <v>0</v>
      </c>
      <c r="AN486" s="663">
        <v>8285.7099999999991</v>
      </c>
      <c r="AO486" s="658">
        <v>8285.7099999999991</v>
      </c>
      <c r="AP486" s="658">
        <v>0</v>
      </c>
      <c r="AQ486" s="658">
        <v>0</v>
      </c>
      <c r="AR486" s="658">
        <v>0</v>
      </c>
      <c r="AS486" s="658">
        <v>0</v>
      </c>
      <c r="AT486" s="659">
        <v>0</v>
      </c>
      <c r="AU486" s="658">
        <v>0</v>
      </c>
      <c r="AV486" s="658">
        <v>0</v>
      </c>
      <c r="AW486" s="658">
        <v>0</v>
      </c>
      <c r="AX486" s="658">
        <v>0</v>
      </c>
      <c r="AY486" s="660">
        <v>0</v>
      </c>
      <c r="AZ486" s="644" t="s">
        <v>803</v>
      </c>
      <c r="BA486" s="664">
        <v>0</v>
      </c>
      <c r="BB486" s="665">
        <v>0</v>
      </c>
      <c r="BC486" s="665">
        <v>0</v>
      </c>
      <c r="BD486" s="665">
        <v>0</v>
      </c>
      <c r="BE486" s="665">
        <v>0</v>
      </c>
      <c r="BF486" s="665">
        <v>0</v>
      </c>
      <c r="BG486" s="665">
        <v>0</v>
      </c>
      <c r="BH486" s="665">
        <v>0</v>
      </c>
      <c r="BI486" s="665">
        <v>0</v>
      </c>
      <c r="BJ486" s="665">
        <v>0</v>
      </c>
      <c r="BK486" s="665">
        <v>0</v>
      </c>
      <c r="BL486" s="665">
        <v>0</v>
      </c>
      <c r="BM486" s="665">
        <v>0</v>
      </c>
      <c r="BN486" s="665">
        <v>0</v>
      </c>
      <c r="BO486" s="665">
        <v>0</v>
      </c>
      <c r="BP486" s="665">
        <v>0</v>
      </c>
      <c r="BQ486" s="665">
        <v>0</v>
      </c>
      <c r="BR486" s="665">
        <v>0</v>
      </c>
      <c r="BS486" s="666">
        <v>0</v>
      </c>
      <c r="BT486" s="667">
        <v>0</v>
      </c>
      <c r="BU486" s="649">
        <f t="shared" si="9"/>
        <v>0</v>
      </c>
    </row>
    <row r="487" spans="2:73" x14ac:dyDescent="0.2">
      <c r="B487" s="629">
        <v>477</v>
      </c>
      <c r="C487" s="630" t="s">
        <v>2231</v>
      </c>
      <c r="D487" s="630" t="s">
        <v>803</v>
      </c>
      <c r="E487" s="630" t="s">
        <v>1554</v>
      </c>
      <c r="F487" s="651">
        <v>230533</v>
      </c>
      <c r="G487" s="652">
        <v>45657</v>
      </c>
      <c r="H487" s="652" t="s">
        <v>535</v>
      </c>
      <c r="I487" s="652" t="s">
        <v>535</v>
      </c>
      <c r="J487" s="653">
        <v>55</v>
      </c>
      <c r="K487" s="654" t="s">
        <v>535</v>
      </c>
      <c r="L487" s="655" t="s">
        <v>535</v>
      </c>
      <c r="M487" s="656">
        <v>0</v>
      </c>
      <c r="N487" s="657">
        <v>11493</v>
      </c>
      <c r="O487" s="658">
        <v>0</v>
      </c>
      <c r="P487" s="658">
        <v>0</v>
      </c>
      <c r="Q487" s="658">
        <v>0</v>
      </c>
      <c r="R487" s="658">
        <v>1413.3099999999995</v>
      </c>
      <c r="S487" s="658">
        <v>0</v>
      </c>
      <c r="T487" s="659">
        <v>10079.69</v>
      </c>
      <c r="U487" s="658">
        <v>10079.69</v>
      </c>
      <c r="V487" s="658">
        <v>0</v>
      </c>
      <c r="W487" s="658">
        <v>0</v>
      </c>
      <c r="X487" s="658">
        <v>0</v>
      </c>
      <c r="Y487" s="660">
        <v>0</v>
      </c>
      <c r="Z487" s="657">
        <v>0</v>
      </c>
      <c r="AA487" s="658">
        <v>0</v>
      </c>
      <c r="AB487" s="658">
        <v>0</v>
      </c>
      <c r="AC487" s="658">
        <v>0</v>
      </c>
      <c r="AD487" s="658">
        <v>0</v>
      </c>
      <c r="AE487" s="658">
        <v>0</v>
      </c>
      <c r="AF487" s="658">
        <v>0</v>
      </c>
      <c r="AG487" s="658">
        <v>0</v>
      </c>
      <c r="AH487" s="658">
        <v>0</v>
      </c>
      <c r="AI487" s="658">
        <v>0</v>
      </c>
      <c r="AJ487" s="658">
        <v>208.96363636363637</v>
      </c>
      <c r="AK487" s="661">
        <v>0</v>
      </c>
      <c r="AL487" s="661">
        <v>0</v>
      </c>
      <c r="AM487" s="662">
        <v>0</v>
      </c>
      <c r="AN487" s="663">
        <v>11493</v>
      </c>
      <c r="AO487" s="658">
        <v>0</v>
      </c>
      <c r="AP487" s="658">
        <v>0</v>
      </c>
      <c r="AQ487" s="658">
        <v>0</v>
      </c>
      <c r="AR487" s="658">
        <v>1413.3099999999995</v>
      </c>
      <c r="AS487" s="658">
        <v>0</v>
      </c>
      <c r="AT487" s="659">
        <v>10079.69</v>
      </c>
      <c r="AU487" s="658">
        <v>10079.69</v>
      </c>
      <c r="AV487" s="658">
        <v>0</v>
      </c>
      <c r="AW487" s="658">
        <v>0</v>
      </c>
      <c r="AX487" s="658">
        <v>0</v>
      </c>
      <c r="AY487" s="660">
        <v>0</v>
      </c>
      <c r="AZ487" s="644" t="s">
        <v>803</v>
      </c>
      <c r="BA487" s="664">
        <v>0</v>
      </c>
      <c r="BB487" s="665">
        <v>0</v>
      </c>
      <c r="BC487" s="665">
        <v>0</v>
      </c>
      <c r="BD487" s="665">
        <v>0</v>
      </c>
      <c r="BE487" s="665">
        <v>0</v>
      </c>
      <c r="BF487" s="665">
        <v>0</v>
      </c>
      <c r="BG487" s="665">
        <v>0</v>
      </c>
      <c r="BH487" s="665">
        <v>0</v>
      </c>
      <c r="BI487" s="665">
        <v>0</v>
      </c>
      <c r="BJ487" s="665">
        <v>0</v>
      </c>
      <c r="BK487" s="665">
        <v>0</v>
      </c>
      <c r="BL487" s="665">
        <v>0</v>
      </c>
      <c r="BM487" s="665">
        <v>0</v>
      </c>
      <c r="BN487" s="665">
        <v>0</v>
      </c>
      <c r="BO487" s="665">
        <v>0</v>
      </c>
      <c r="BP487" s="665">
        <v>0</v>
      </c>
      <c r="BQ487" s="665">
        <v>0</v>
      </c>
      <c r="BR487" s="665">
        <v>0</v>
      </c>
      <c r="BS487" s="666">
        <v>0</v>
      </c>
      <c r="BT487" s="667">
        <v>0</v>
      </c>
      <c r="BU487" s="649">
        <f t="shared" si="9"/>
        <v>0</v>
      </c>
    </row>
    <row r="488" spans="2:73" x14ac:dyDescent="0.2">
      <c r="B488" s="650">
        <v>478</v>
      </c>
      <c r="C488" s="630" t="s">
        <v>2232</v>
      </c>
      <c r="D488" s="630" t="s">
        <v>803</v>
      </c>
      <c r="E488" s="630" t="s">
        <v>1554</v>
      </c>
      <c r="F488" s="651">
        <v>230532</v>
      </c>
      <c r="G488" s="652">
        <v>45657</v>
      </c>
      <c r="H488" s="652" t="s">
        <v>535</v>
      </c>
      <c r="I488" s="652" t="s">
        <v>535</v>
      </c>
      <c r="J488" s="653">
        <v>55</v>
      </c>
      <c r="K488" s="654" t="s">
        <v>535</v>
      </c>
      <c r="L488" s="655" t="s">
        <v>535</v>
      </c>
      <c r="M488" s="656">
        <v>0</v>
      </c>
      <c r="N488" s="657">
        <v>2508</v>
      </c>
      <c r="O488" s="658">
        <v>0</v>
      </c>
      <c r="P488" s="658">
        <v>0</v>
      </c>
      <c r="Q488" s="658">
        <v>0</v>
      </c>
      <c r="R488" s="658">
        <v>-6364.26</v>
      </c>
      <c r="S488" s="658">
        <v>0</v>
      </c>
      <c r="T488" s="659">
        <v>8872.26</v>
      </c>
      <c r="U488" s="658">
        <v>8872.26</v>
      </c>
      <c r="V488" s="658">
        <v>0</v>
      </c>
      <c r="W488" s="658">
        <v>0</v>
      </c>
      <c r="X488" s="658">
        <v>0</v>
      </c>
      <c r="Y488" s="660">
        <v>0</v>
      </c>
      <c r="Z488" s="657">
        <v>0</v>
      </c>
      <c r="AA488" s="658">
        <v>0</v>
      </c>
      <c r="AB488" s="658">
        <v>0</v>
      </c>
      <c r="AC488" s="658">
        <v>0</v>
      </c>
      <c r="AD488" s="658">
        <v>0</v>
      </c>
      <c r="AE488" s="658">
        <v>0</v>
      </c>
      <c r="AF488" s="658">
        <v>0</v>
      </c>
      <c r="AG488" s="658">
        <v>0</v>
      </c>
      <c r="AH488" s="658">
        <v>0</v>
      </c>
      <c r="AI488" s="658">
        <v>0</v>
      </c>
      <c r="AJ488" s="658">
        <v>45.599999999999994</v>
      </c>
      <c r="AK488" s="661">
        <v>0</v>
      </c>
      <c r="AL488" s="661">
        <v>0</v>
      </c>
      <c r="AM488" s="662">
        <v>0</v>
      </c>
      <c r="AN488" s="663">
        <v>2508</v>
      </c>
      <c r="AO488" s="658">
        <v>0</v>
      </c>
      <c r="AP488" s="658">
        <v>0</v>
      </c>
      <c r="AQ488" s="658">
        <v>0</v>
      </c>
      <c r="AR488" s="658">
        <v>-6364.26</v>
      </c>
      <c r="AS488" s="658">
        <v>0</v>
      </c>
      <c r="AT488" s="659">
        <v>8872.26</v>
      </c>
      <c r="AU488" s="658">
        <v>8872.26</v>
      </c>
      <c r="AV488" s="658">
        <v>0</v>
      </c>
      <c r="AW488" s="658">
        <v>0</v>
      </c>
      <c r="AX488" s="658">
        <v>0</v>
      </c>
      <c r="AY488" s="660">
        <v>0</v>
      </c>
      <c r="AZ488" s="644" t="s">
        <v>803</v>
      </c>
      <c r="BA488" s="664">
        <v>0</v>
      </c>
      <c r="BB488" s="665">
        <v>0</v>
      </c>
      <c r="BC488" s="665">
        <v>0</v>
      </c>
      <c r="BD488" s="665">
        <v>0</v>
      </c>
      <c r="BE488" s="665">
        <v>0</v>
      </c>
      <c r="BF488" s="665">
        <v>0</v>
      </c>
      <c r="BG488" s="665">
        <v>0</v>
      </c>
      <c r="BH488" s="665">
        <v>0</v>
      </c>
      <c r="BI488" s="665">
        <v>0</v>
      </c>
      <c r="BJ488" s="665">
        <v>0</v>
      </c>
      <c r="BK488" s="665">
        <v>0</v>
      </c>
      <c r="BL488" s="665">
        <v>0</v>
      </c>
      <c r="BM488" s="665">
        <v>0</v>
      </c>
      <c r="BN488" s="665">
        <v>0</v>
      </c>
      <c r="BO488" s="665">
        <v>0</v>
      </c>
      <c r="BP488" s="665">
        <v>0</v>
      </c>
      <c r="BQ488" s="665">
        <v>0</v>
      </c>
      <c r="BR488" s="665">
        <v>0</v>
      </c>
      <c r="BS488" s="666">
        <v>0</v>
      </c>
      <c r="BT488" s="667">
        <v>0</v>
      </c>
      <c r="BU488" s="649">
        <f t="shared" si="9"/>
        <v>0</v>
      </c>
    </row>
    <row r="489" spans="2:73" x14ac:dyDescent="0.2">
      <c r="B489" s="629">
        <v>479</v>
      </c>
      <c r="C489" s="630" t="s">
        <v>2233</v>
      </c>
      <c r="D489" s="630" t="s">
        <v>803</v>
      </c>
      <c r="E489" s="630" t="s">
        <v>1554</v>
      </c>
      <c r="F489" s="651">
        <v>230527</v>
      </c>
      <c r="G489" s="652">
        <v>45657</v>
      </c>
      <c r="H489" s="652" t="s">
        <v>535</v>
      </c>
      <c r="I489" s="652" t="s">
        <v>535</v>
      </c>
      <c r="J489" s="653">
        <v>55</v>
      </c>
      <c r="K489" s="654" t="s">
        <v>535</v>
      </c>
      <c r="L489" s="655" t="s">
        <v>535</v>
      </c>
      <c r="M489" s="656">
        <v>0</v>
      </c>
      <c r="N489" s="657">
        <v>468339</v>
      </c>
      <c r="O489" s="658">
        <v>0</v>
      </c>
      <c r="P489" s="658">
        <v>0</v>
      </c>
      <c r="Q489" s="658">
        <v>0</v>
      </c>
      <c r="R489" s="658">
        <v>463024.47</v>
      </c>
      <c r="S489" s="658">
        <v>0</v>
      </c>
      <c r="T489" s="659">
        <v>5314.5300000000279</v>
      </c>
      <c r="U489" s="658">
        <v>5314.5300000000279</v>
      </c>
      <c r="V489" s="658">
        <v>0</v>
      </c>
      <c r="W489" s="658">
        <v>0</v>
      </c>
      <c r="X489" s="658">
        <v>0</v>
      </c>
      <c r="Y489" s="660">
        <v>0</v>
      </c>
      <c r="Z489" s="657">
        <v>0</v>
      </c>
      <c r="AA489" s="658">
        <v>0</v>
      </c>
      <c r="AB489" s="658">
        <v>0</v>
      </c>
      <c r="AC489" s="658">
        <v>0</v>
      </c>
      <c r="AD489" s="658">
        <v>0</v>
      </c>
      <c r="AE489" s="658">
        <v>0</v>
      </c>
      <c r="AF489" s="658">
        <v>0</v>
      </c>
      <c r="AG489" s="658">
        <v>0</v>
      </c>
      <c r="AH489" s="658">
        <v>0</v>
      </c>
      <c r="AI489" s="658">
        <v>0</v>
      </c>
      <c r="AJ489" s="658">
        <v>8515.2545454545452</v>
      </c>
      <c r="AK489" s="661">
        <v>0</v>
      </c>
      <c r="AL489" s="661">
        <v>0</v>
      </c>
      <c r="AM489" s="662">
        <v>0</v>
      </c>
      <c r="AN489" s="663">
        <v>468339</v>
      </c>
      <c r="AO489" s="658">
        <v>0</v>
      </c>
      <c r="AP489" s="658">
        <v>0</v>
      </c>
      <c r="AQ489" s="658">
        <v>0</v>
      </c>
      <c r="AR489" s="658">
        <v>463024.47</v>
      </c>
      <c r="AS489" s="658">
        <v>0</v>
      </c>
      <c r="AT489" s="659">
        <v>5314.5300000000279</v>
      </c>
      <c r="AU489" s="658">
        <v>5314.5300000000279</v>
      </c>
      <c r="AV489" s="658">
        <v>0</v>
      </c>
      <c r="AW489" s="658">
        <v>0</v>
      </c>
      <c r="AX489" s="658">
        <v>0</v>
      </c>
      <c r="AY489" s="660">
        <v>0</v>
      </c>
      <c r="AZ489" s="644" t="s">
        <v>803</v>
      </c>
      <c r="BA489" s="664">
        <v>0</v>
      </c>
      <c r="BB489" s="665">
        <v>0</v>
      </c>
      <c r="BC489" s="665">
        <v>0</v>
      </c>
      <c r="BD489" s="665">
        <v>0</v>
      </c>
      <c r="BE489" s="665">
        <v>0</v>
      </c>
      <c r="BF489" s="665">
        <v>0</v>
      </c>
      <c r="BG489" s="665">
        <v>0</v>
      </c>
      <c r="BH489" s="665">
        <v>0</v>
      </c>
      <c r="BI489" s="665">
        <v>0</v>
      </c>
      <c r="BJ489" s="665">
        <v>0</v>
      </c>
      <c r="BK489" s="665">
        <v>0</v>
      </c>
      <c r="BL489" s="665">
        <v>0</v>
      </c>
      <c r="BM489" s="665">
        <v>0</v>
      </c>
      <c r="BN489" s="665">
        <v>0</v>
      </c>
      <c r="BO489" s="665">
        <v>0</v>
      </c>
      <c r="BP489" s="665">
        <v>0</v>
      </c>
      <c r="BQ489" s="665">
        <v>0</v>
      </c>
      <c r="BR489" s="665">
        <v>0</v>
      </c>
      <c r="BS489" s="666">
        <v>0</v>
      </c>
      <c r="BT489" s="667">
        <v>0</v>
      </c>
      <c r="BU489" s="649">
        <f t="shared" si="9"/>
        <v>0</v>
      </c>
    </row>
    <row r="490" spans="2:73" x14ac:dyDescent="0.2">
      <c r="B490" s="650">
        <v>480</v>
      </c>
      <c r="C490" s="630" t="s">
        <v>2234</v>
      </c>
      <c r="D490" s="630" t="s">
        <v>803</v>
      </c>
      <c r="E490" s="630" t="s">
        <v>1554</v>
      </c>
      <c r="F490" s="651">
        <v>230530</v>
      </c>
      <c r="G490" s="652">
        <v>45657</v>
      </c>
      <c r="H490" s="652" t="s">
        <v>535</v>
      </c>
      <c r="I490" s="652" t="s">
        <v>535</v>
      </c>
      <c r="J490" s="653">
        <v>55</v>
      </c>
      <c r="K490" s="654" t="s">
        <v>535</v>
      </c>
      <c r="L490" s="655" t="s">
        <v>535</v>
      </c>
      <c r="M490" s="656">
        <v>0</v>
      </c>
      <c r="N490" s="657">
        <v>6066</v>
      </c>
      <c r="O490" s="658">
        <v>0</v>
      </c>
      <c r="P490" s="658">
        <v>0</v>
      </c>
      <c r="Q490" s="658">
        <v>0</v>
      </c>
      <c r="R490" s="658">
        <v>5664.74</v>
      </c>
      <c r="S490" s="658">
        <v>0</v>
      </c>
      <c r="T490" s="659">
        <v>401.26000000000022</v>
      </c>
      <c r="U490" s="658">
        <v>401.26000000000022</v>
      </c>
      <c r="V490" s="658">
        <v>0</v>
      </c>
      <c r="W490" s="658">
        <v>0</v>
      </c>
      <c r="X490" s="658">
        <v>0</v>
      </c>
      <c r="Y490" s="660">
        <v>0</v>
      </c>
      <c r="Z490" s="657">
        <v>0</v>
      </c>
      <c r="AA490" s="658">
        <v>0</v>
      </c>
      <c r="AB490" s="658">
        <v>0</v>
      </c>
      <c r="AC490" s="658">
        <v>0</v>
      </c>
      <c r="AD490" s="658">
        <v>0</v>
      </c>
      <c r="AE490" s="658">
        <v>0</v>
      </c>
      <c r="AF490" s="658">
        <v>0</v>
      </c>
      <c r="AG490" s="658">
        <v>0</v>
      </c>
      <c r="AH490" s="658">
        <v>0</v>
      </c>
      <c r="AI490" s="658">
        <v>0</v>
      </c>
      <c r="AJ490" s="658">
        <v>110.2909090909091</v>
      </c>
      <c r="AK490" s="661">
        <v>0</v>
      </c>
      <c r="AL490" s="661">
        <v>0</v>
      </c>
      <c r="AM490" s="662">
        <v>0</v>
      </c>
      <c r="AN490" s="663">
        <v>6066</v>
      </c>
      <c r="AO490" s="658">
        <v>0</v>
      </c>
      <c r="AP490" s="658">
        <v>0</v>
      </c>
      <c r="AQ490" s="658">
        <v>0</v>
      </c>
      <c r="AR490" s="658">
        <v>5664.74</v>
      </c>
      <c r="AS490" s="658">
        <v>0</v>
      </c>
      <c r="AT490" s="659">
        <v>401.26000000000022</v>
      </c>
      <c r="AU490" s="658">
        <v>401.26000000000022</v>
      </c>
      <c r="AV490" s="658">
        <v>0</v>
      </c>
      <c r="AW490" s="658">
        <v>0</v>
      </c>
      <c r="AX490" s="658">
        <v>0</v>
      </c>
      <c r="AY490" s="660">
        <v>0</v>
      </c>
      <c r="AZ490" s="644" t="s">
        <v>803</v>
      </c>
      <c r="BA490" s="664">
        <v>0</v>
      </c>
      <c r="BB490" s="665">
        <v>0</v>
      </c>
      <c r="BC490" s="665">
        <v>0</v>
      </c>
      <c r="BD490" s="665">
        <v>0</v>
      </c>
      <c r="BE490" s="665">
        <v>0</v>
      </c>
      <c r="BF490" s="665">
        <v>0</v>
      </c>
      <c r="BG490" s="665">
        <v>0</v>
      </c>
      <c r="BH490" s="665">
        <v>0</v>
      </c>
      <c r="BI490" s="665">
        <v>0</v>
      </c>
      <c r="BJ490" s="665">
        <v>0</v>
      </c>
      <c r="BK490" s="665">
        <v>0</v>
      </c>
      <c r="BL490" s="665">
        <v>0</v>
      </c>
      <c r="BM490" s="665">
        <v>0</v>
      </c>
      <c r="BN490" s="665">
        <v>0</v>
      </c>
      <c r="BO490" s="665">
        <v>0</v>
      </c>
      <c r="BP490" s="665">
        <v>0</v>
      </c>
      <c r="BQ490" s="665">
        <v>0</v>
      </c>
      <c r="BR490" s="665">
        <v>0</v>
      </c>
      <c r="BS490" s="666">
        <v>0</v>
      </c>
      <c r="BT490" s="667">
        <v>0</v>
      </c>
      <c r="BU490" s="649">
        <f t="shared" si="9"/>
        <v>0</v>
      </c>
    </row>
    <row r="491" spans="2:73" x14ac:dyDescent="0.2">
      <c r="B491" s="629">
        <v>481</v>
      </c>
      <c r="C491" s="630" t="s">
        <v>2235</v>
      </c>
      <c r="D491" s="630" t="s">
        <v>803</v>
      </c>
      <c r="E491" s="630" t="s">
        <v>1554</v>
      </c>
      <c r="F491" s="651">
        <v>230505</v>
      </c>
      <c r="G491" s="652">
        <v>45412</v>
      </c>
      <c r="H491" s="652" t="s">
        <v>535</v>
      </c>
      <c r="I491" s="652" t="s">
        <v>535</v>
      </c>
      <c r="J491" s="653">
        <v>30</v>
      </c>
      <c r="K491" s="654" t="s">
        <v>535</v>
      </c>
      <c r="L491" s="655" t="s">
        <v>535</v>
      </c>
      <c r="M491" s="656">
        <v>0</v>
      </c>
      <c r="N491" s="657">
        <v>1217</v>
      </c>
      <c r="O491" s="658">
        <v>0</v>
      </c>
      <c r="P491" s="658">
        <v>0</v>
      </c>
      <c r="Q491" s="658">
        <v>0</v>
      </c>
      <c r="R491" s="658">
        <v>-3473.55</v>
      </c>
      <c r="S491" s="658">
        <v>0</v>
      </c>
      <c r="T491" s="659">
        <v>4690.55</v>
      </c>
      <c r="U491" s="658">
        <v>4690.55</v>
      </c>
      <c r="V491" s="658">
        <v>0</v>
      </c>
      <c r="W491" s="658">
        <v>0</v>
      </c>
      <c r="X491" s="658">
        <v>0</v>
      </c>
      <c r="Y491" s="660">
        <v>0</v>
      </c>
      <c r="Z491" s="657">
        <v>0</v>
      </c>
      <c r="AA491" s="658">
        <v>0</v>
      </c>
      <c r="AB491" s="658">
        <v>0</v>
      </c>
      <c r="AC491" s="658">
        <v>0</v>
      </c>
      <c r="AD491" s="658">
        <v>0</v>
      </c>
      <c r="AE491" s="658">
        <v>0</v>
      </c>
      <c r="AF491" s="658">
        <v>0</v>
      </c>
      <c r="AG491" s="658">
        <v>0</v>
      </c>
      <c r="AH491" s="658">
        <v>0</v>
      </c>
      <c r="AI491" s="658">
        <v>0</v>
      </c>
      <c r="AJ491" s="658">
        <v>40.566666666666663</v>
      </c>
      <c r="AK491" s="661">
        <v>0</v>
      </c>
      <c r="AL491" s="661">
        <v>0</v>
      </c>
      <c r="AM491" s="662">
        <v>0</v>
      </c>
      <c r="AN491" s="663">
        <v>1217</v>
      </c>
      <c r="AO491" s="658">
        <v>0</v>
      </c>
      <c r="AP491" s="658">
        <v>0</v>
      </c>
      <c r="AQ491" s="658">
        <v>0</v>
      </c>
      <c r="AR491" s="658">
        <v>-3473.55</v>
      </c>
      <c r="AS491" s="658">
        <v>0</v>
      </c>
      <c r="AT491" s="659">
        <v>4690.55</v>
      </c>
      <c r="AU491" s="658">
        <v>4690.55</v>
      </c>
      <c r="AV491" s="658">
        <v>0</v>
      </c>
      <c r="AW491" s="658">
        <v>0</v>
      </c>
      <c r="AX491" s="658">
        <v>0</v>
      </c>
      <c r="AY491" s="660">
        <v>0</v>
      </c>
      <c r="AZ491" s="644" t="s">
        <v>803</v>
      </c>
      <c r="BA491" s="664">
        <v>0</v>
      </c>
      <c r="BB491" s="665">
        <v>0</v>
      </c>
      <c r="BC491" s="665">
        <v>0</v>
      </c>
      <c r="BD491" s="665">
        <v>0</v>
      </c>
      <c r="BE491" s="665">
        <v>0</v>
      </c>
      <c r="BF491" s="665">
        <v>0</v>
      </c>
      <c r="BG491" s="665">
        <v>0</v>
      </c>
      <c r="BH491" s="665">
        <v>0</v>
      </c>
      <c r="BI491" s="665">
        <v>0</v>
      </c>
      <c r="BJ491" s="665">
        <v>0</v>
      </c>
      <c r="BK491" s="665">
        <v>0</v>
      </c>
      <c r="BL491" s="665">
        <v>0</v>
      </c>
      <c r="BM491" s="665">
        <v>0</v>
      </c>
      <c r="BN491" s="665">
        <v>0</v>
      </c>
      <c r="BO491" s="665">
        <v>0</v>
      </c>
      <c r="BP491" s="665">
        <v>0</v>
      </c>
      <c r="BQ491" s="665">
        <v>0</v>
      </c>
      <c r="BR491" s="665">
        <v>0</v>
      </c>
      <c r="BS491" s="666">
        <v>0</v>
      </c>
      <c r="BT491" s="667">
        <v>0</v>
      </c>
      <c r="BU491" s="649">
        <f t="shared" si="9"/>
        <v>0</v>
      </c>
    </row>
    <row r="492" spans="2:73" x14ac:dyDescent="0.2">
      <c r="B492" s="650">
        <v>482</v>
      </c>
      <c r="C492" s="630" t="s">
        <v>2236</v>
      </c>
      <c r="D492" s="630" t="s">
        <v>803</v>
      </c>
      <c r="E492" s="630" t="s">
        <v>1554</v>
      </c>
      <c r="F492" s="651">
        <v>230484</v>
      </c>
      <c r="G492" s="652">
        <v>45382</v>
      </c>
      <c r="H492" s="652" t="s">
        <v>535</v>
      </c>
      <c r="I492" s="652" t="s">
        <v>535</v>
      </c>
      <c r="J492" s="653">
        <v>55</v>
      </c>
      <c r="K492" s="654" t="s">
        <v>535</v>
      </c>
      <c r="L492" s="655" t="s">
        <v>535</v>
      </c>
      <c r="M492" s="656">
        <v>0</v>
      </c>
      <c r="N492" s="657">
        <v>25238.41</v>
      </c>
      <c r="O492" s="658">
        <v>0</v>
      </c>
      <c r="P492" s="658">
        <v>0</v>
      </c>
      <c r="Q492" s="658">
        <v>0</v>
      </c>
      <c r="R492" s="658">
        <v>0</v>
      </c>
      <c r="S492" s="658">
        <v>0</v>
      </c>
      <c r="T492" s="659">
        <v>25238.41</v>
      </c>
      <c r="U492" s="658">
        <v>25238.41</v>
      </c>
      <c r="V492" s="658">
        <v>0</v>
      </c>
      <c r="W492" s="658">
        <v>0</v>
      </c>
      <c r="X492" s="658">
        <v>0</v>
      </c>
      <c r="Y492" s="660">
        <v>0</v>
      </c>
      <c r="Z492" s="657">
        <v>0</v>
      </c>
      <c r="AA492" s="658">
        <v>0</v>
      </c>
      <c r="AB492" s="658">
        <v>0</v>
      </c>
      <c r="AC492" s="658">
        <v>0</v>
      </c>
      <c r="AD492" s="658">
        <v>0</v>
      </c>
      <c r="AE492" s="658">
        <v>0</v>
      </c>
      <c r="AF492" s="658">
        <v>0</v>
      </c>
      <c r="AG492" s="658">
        <v>0</v>
      </c>
      <c r="AH492" s="658">
        <v>0</v>
      </c>
      <c r="AI492" s="658">
        <v>0</v>
      </c>
      <c r="AJ492" s="658">
        <v>458.88018181818182</v>
      </c>
      <c r="AK492" s="661">
        <v>0</v>
      </c>
      <c r="AL492" s="661">
        <v>0</v>
      </c>
      <c r="AM492" s="662">
        <v>0</v>
      </c>
      <c r="AN492" s="663">
        <v>25238.41</v>
      </c>
      <c r="AO492" s="658">
        <v>0</v>
      </c>
      <c r="AP492" s="658">
        <v>0</v>
      </c>
      <c r="AQ492" s="658">
        <v>0</v>
      </c>
      <c r="AR492" s="658">
        <v>0</v>
      </c>
      <c r="AS492" s="658">
        <v>0</v>
      </c>
      <c r="AT492" s="659">
        <v>25238.41</v>
      </c>
      <c r="AU492" s="658">
        <v>25238.41</v>
      </c>
      <c r="AV492" s="658">
        <v>0</v>
      </c>
      <c r="AW492" s="658">
        <v>0</v>
      </c>
      <c r="AX492" s="658">
        <v>0</v>
      </c>
      <c r="AY492" s="660">
        <v>0</v>
      </c>
      <c r="AZ492" s="644" t="s">
        <v>803</v>
      </c>
      <c r="BA492" s="664">
        <v>0</v>
      </c>
      <c r="BB492" s="665">
        <v>0</v>
      </c>
      <c r="BC492" s="665">
        <v>0</v>
      </c>
      <c r="BD492" s="665">
        <v>0</v>
      </c>
      <c r="BE492" s="665">
        <v>0</v>
      </c>
      <c r="BF492" s="665">
        <v>0</v>
      </c>
      <c r="BG492" s="665">
        <v>0</v>
      </c>
      <c r="BH492" s="665">
        <v>0</v>
      </c>
      <c r="BI492" s="665">
        <v>0</v>
      </c>
      <c r="BJ492" s="665">
        <v>0</v>
      </c>
      <c r="BK492" s="665">
        <v>0</v>
      </c>
      <c r="BL492" s="665">
        <v>0</v>
      </c>
      <c r="BM492" s="665">
        <v>0</v>
      </c>
      <c r="BN492" s="665">
        <v>0</v>
      </c>
      <c r="BO492" s="665">
        <v>0</v>
      </c>
      <c r="BP492" s="665">
        <v>0</v>
      </c>
      <c r="BQ492" s="665">
        <v>0</v>
      </c>
      <c r="BR492" s="665">
        <v>0</v>
      </c>
      <c r="BS492" s="666">
        <v>0</v>
      </c>
      <c r="BT492" s="667">
        <v>0</v>
      </c>
      <c r="BU492" s="649">
        <f t="shared" si="9"/>
        <v>0</v>
      </c>
    </row>
    <row r="493" spans="2:73" x14ac:dyDescent="0.2">
      <c r="B493" s="629">
        <v>483</v>
      </c>
      <c r="C493" s="630" t="s">
        <v>2236</v>
      </c>
      <c r="D493" s="630" t="s">
        <v>803</v>
      </c>
      <c r="E493" s="630" t="s">
        <v>1554</v>
      </c>
      <c r="F493" s="651" t="s">
        <v>2237</v>
      </c>
      <c r="G493" s="652">
        <v>45382</v>
      </c>
      <c r="H493" s="652" t="s">
        <v>535</v>
      </c>
      <c r="I493" s="652" t="s">
        <v>535</v>
      </c>
      <c r="J493" s="653">
        <v>55</v>
      </c>
      <c r="K493" s="654" t="s">
        <v>535</v>
      </c>
      <c r="L493" s="655" t="s">
        <v>535</v>
      </c>
      <c r="M493" s="656">
        <v>0</v>
      </c>
      <c r="N493" s="657">
        <v>54662.7</v>
      </c>
      <c r="O493" s="658">
        <v>54662.7</v>
      </c>
      <c r="P493" s="658">
        <v>0</v>
      </c>
      <c r="Q493" s="658">
        <v>0</v>
      </c>
      <c r="R493" s="658">
        <v>0</v>
      </c>
      <c r="S493" s="658">
        <v>0</v>
      </c>
      <c r="T493" s="659">
        <v>0</v>
      </c>
      <c r="U493" s="658">
        <v>0</v>
      </c>
      <c r="V493" s="658">
        <v>0</v>
      </c>
      <c r="W493" s="658">
        <v>0</v>
      </c>
      <c r="X493" s="658">
        <v>0</v>
      </c>
      <c r="Y493" s="660">
        <v>0</v>
      </c>
      <c r="Z493" s="657">
        <v>0</v>
      </c>
      <c r="AA493" s="658">
        <v>0</v>
      </c>
      <c r="AB493" s="658">
        <v>0</v>
      </c>
      <c r="AC493" s="658">
        <v>0</v>
      </c>
      <c r="AD493" s="658">
        <v>0</v>
      </c>
      <c r="AE493" s="658">
        <v>0</v>
      </c>
      <c r="AF493" s="658">
        <v>0</v>
      </c>
      <c r="AG493" s="658">
        <v>0</v>
      </c>
      <c r="AH493" s="658">
        <v>0</v>
      </c>
      <c r="AI493" s="658">
        <v>0</v>
      </c>
      <c r="AJ493" s="658">
        <v>993.86727272727285</v>
      </c>
      <c r="AK493" s="661">
        <v>0</v>
      </c>
      <c r="AL493" s="661">
        <v>0</v>
      </c>
      <c r="AM493" s="662">
        <v>0</v>
      </c>
      <c r="AN493" s="663">
        <v>54662.7</v>
      </c>
      <c r="AO493" s="658">
        <v>54662.7</v>
      </c>
      <c r="AP493" s="658">
        <v>0</v>
      </c>
      <c r="AQ493" s="658">
        <v>0</v>
      </c>
      <c r="AR493" s="658">
        <v>0</v>
      </c>
      <c r="AS493" s="658">
        <v>0</v>
      </c>
      <c r="AT493" s="659">
        <v>0</v>
      </c>
      <c r="AU493" s="658">
        <v>0</v>
      </c>
      <c r="AV493" s="658">
        <v>0</v>
      </c>
      <c r="AW493" s="658">
        <v>0</v>
      </c>
      <c r="AX493" s="658">
        <v>0</v>
      </c>
      <c r="AY493" s="660">
        <v>0</v>
      </c>
      <c r="AZ493" s="644" t="s">
        <v>803</v>
      </c>
      <c r="BA493" s="664">
        <v>0</v>
      </c>
      <c r="BB493" s="665">
        <v>0</v>
      </c>
      <c r="BC493" s="665">
        <v>0</v>
      </c>
      <c r="BD493" s="665">
        <v>0</v>
      </c>
      <c r="BE493" s="665">
        <v>0</v>
      </c>
      <c r="BF493" s="665">
        <v>0</v>
      </c>
      <c r="BG493" s="665">
        <v>0</v>
      </c>
      <c r="BH493" s="665">
        <v>0</v>
      </c>
      <c r="BI493" s="665">
        <v>0</v>
      </c>
      <c r="BJ493" s="665">
        <v>0</v>
      </c>
      <c r="BK493" s="665">
        <v>0</v>
      </c>
      <c r="BL493" s="665">
        <v>0</v>
      </c>
      <c r="BM493" s="665">
        <v>0</v>
      </c>
      <c r="BN493" s="665">
        <v>0</v>
      </c>
      <c r="BO493" s="665">
        <v>0</v>
      </c>
      <c r="BP493" s="665">
        <v>0</v>
      </c>
      <c r="BQ493" s="665">
        <v>0</v>
      </c>
      <c r="BR493" s="665">
        <v>0</v>
      </c>
      <c r="BS493" s="666">
        <v>0</v>
      </c>
      <c r="BT493" s="667">
        <v>0</v>
      </c>
      <c r="BU493" s="649">
        <f t="shared" si="9"/>
        <v>0</v>
      </c>
    </row>
    <row r="494" spans="2:73" x14ac:dyDescent="0.2">
      <c r="B494" s="650">
        <v>484</v>
      </c>
      <c r="C494" s="630" t="s">
        <v>2238</v>
      </c>
      <c r="D494" s="630" t="s">
        <v>803</v>
      </c>
      <c r="E494" s="630" t="s">
        <v>1554</v>
      </c>
      <c r="F494" s="651">
        <v>230487</v>
      </c>
      <c r="G494" s="652">
        <v>45382</v>
      </c>
      <c r="H494" s="652" t="s">
        <v>535</v>
      </c>
      <c r="I494" s="652" t="s">
        <v>535</v>
      </c>
      <c r="J494" s="653">
        <v>55</v>
      </c>
      <c r="K494" s="654" t="s">
        <v>535</v>
      </c>
      <c r="L494" s="655" t="s">
        <v>535</v>
      </c>
      <c r="M494" s="656">
        <v>0</v>
      </c>
      <c r="N494" s="657">
        <v>79629.69</v>
      </c>
      <c r="O494" s="658">
        <v>0</v>
      </c>
      <c r="P494" s="658">
        <v>0</v>
      </c>
      <c r="Q494" s="658">
        <v>0</v>
      </c>
      <c r="R494" s="658">
        <v>0</v>
      </c>
      <c r="S494" s="658">
        <v>0</v>
      </c>
      <c r="T494" s="659">
        <v>79629.69</v>
      </c>
      <c r="U494" s="658">
        <v>79629.69</v>
      </c>
      <c r="V494" s="658">
        <v>0</v>
      </c>
      <c r="W494" s="658">
        <v>0</v>
      </c>
      <c r="X494" s="658">
        <v>0</v>
      </c>
      <c r="Y494" s="660">
        <v>0</v>
      </c>
      <c r="Z494" s="657">
        <v>0</v>
      </c>
      <c r="AA494" s="658">
        <v>0</v>
      </c>
      <c r="AB494" s="658">
        <v>0</v>
      </c>
      <c r="AC494" s="658">
        <v>0</v>
      </c>
      <c r="AD494" s="658">
        <v>0</v>
      </c>
      <c r="AE494" s="658">
        <v>0</v>
      </c>
      <c r="AF494" s="658">
        <v>0</v>
      </c>
      <c r="AG494" s="658">
        <v>0</v>
      </c>
      <c r="AH494" s="658">
        <v>0</v>
      </c>
      <c r="AI494" s="658">
        <v>0</v>
      </c>
      <c r="AJ494" s="658">
        <v>1447.8125454545457</v>
      </c>
      <c r="AK494" s="661">
        <v>0</v>
      </c>
      <c r="AL494" s="661">
        <v>0</v>
      </c>
      <c r="AM494" s="662">
        <v>0</v>
      </c>
      <c r="AN494" s="663">
        <v>79629.69</v>
      </c>
      <c r="AO494" s="658">
        <v>0</v>
      </c>
      <c r="AP494" s="658">
        <v>0</v>
      </c>
      <c r="AQ494" s="658">
        <v>0</v>
      </c>
      <c r="AR494" s="658">
        <v>0</v>
      </c>
      <c r="AS494" s="658">
        <v>0</v>
      </c>
      <c r="AT494" s="659">
        <v>79629.69</v>
      </c>
      <c r="AU494" s="658">
        <v>79629.69</v>
      </c>
      <c r="AV494" s="658">
        <v>0</v>
      </c>
      <c r="AW494" s="658">
        <v>0</v>
      </c>
      <c r="AX494" s="658">
        <v>0</v>
      </c>
      <c r="AY494" s="660">
        <v>0</v>
      </c>
      <c r="AZ494" s="644" t="s">
        <v>803</v>
      </c>
      <c r="BA494" s="664">
        <v>0</v>
      </c>
      <c r="BB494" s="665">
        <v>0</v>
      </c>
      <c r="BC494" s="665">
        <v>0</v>
      </c>
      <c r="BD494" s="665">
        <v>0</v>
      </c>
      <c r="BE494" s="665">
        <v>0</v>
      </c>
      <c r="BF494" s="665">
        <v>0</v>
      </c>
      <c r="BG494" s="665">
        <v>0</v>
      </c>
      <c r="BH494" s="665">
        <v>0</v>
      </c>
      <c r="BI494" s="665">
        <v>0</v>
      </c>
      <c r="BJ494" s="665">
        <v>0</v>
      </c>
      <c r="BK494" s="665">
        <v>0</v>
      </c>
      <c r="BL494" s="665">
        <v>0</v>
      </c>
      <c r="BM494" s="665">
        <v>0</v>
      </c>
      <c r="BN494" s="665">
        <v>0</v>
      </c>
      <c r="BO494" s="665">
        <v>0</v>
      </c>
      <c r="BP494" s="665">
        <v>0</v>
      </c>
      <c r="BQ494" s="665">
        <v>0</v>
      </c>
      <c r="BR494" s="665">
        <v>0</v>
      </c>
      <c r="BS494" s="666">
        <v>0</v>
      </c>
      <c r="BT494" s="667">
        <v>0</v>
      </c>
      <c r="BU494" s="649">
        <f t="shared" si="9"/>
        <v>0</v>
      </c>
    </row>
    <row r="495" spans="2:73" x14ac:dyDescent="0.2">
      <c r="B495" s="629">
        <v>485</v>
      </c>
      <c r="C495" s="630" t="s">
        <v>2238</v>
      </c>
      <c r="D495" s="630" t="s">
        <v>803</v>
      </c>
      <c r="E495" s="630" t="s">
        <v>1554</v>
      </c>
      <c r="F495" s="651" t="s">
        <v>2239</v>
      </c>
      <c r="G495" s="652">
        <v>45382</v>
      </c>
      <c r="H495" s="652" t="s">
        <v>535</v>
      </c>
      <c r="I495" s="652" t="s">
        <v>535</v>
      </c>
      <c r="J495" s="653">
        <v>55</v>
      </c>
      <c r="K495" s="654" t="s">
        <v>535</v>
      </c>
      <c r="L495" s="655" t="s">
        <v>535</v>
      </c>
      <c r="M495" s="656">
        <v>0</v>
      </c>
      <c r="N495" s="657">
        <v>172466.25</v>
      </c>
      <c r="O495" s="658">
        <v>172466.25</v>
      </c>
      <c r="P495" s="658">
        <v>0</v>
      </c>
      <c r="Q495" s="658">
        <v>0</v>
      </c>
      <c r="R495" s="658">
        <v>0</v>
      </c>
      <c r="S495" s="658">
        <v>0</v>
      </c>
      <c r="T495" s="659">
        <v>0</v>
      </c>
      <c r="U495" s="658">
        <v>0</v>
      </c>
      <c r="V495" s="658">
        <v>0</v>
      </c>
      <c r="W495" s="658">
        <v>0</v>
      </c>
      <c r="X495" s="658">
        <v>0</v>
      </c>
      <c r="Y495" s="660">
        <v>0</v>
      </c>
      <c r="Z495" s="657">
        <v>0</v>
      </c>
      <c r="AA495" s="658">
        <v>0</v>
      </c>
      <c r="AB495" s="658">
        <v>0</v>
      </c>
      <c r="AC495" s="658">
        <v>0</v>
      </c>
      <c r="AD495" s="658">
        <v>0</v>
      </c>
      <c r="AE495" s="658">
        <v>0</v>
      </c>
      <c r="AF495" s="658">
        <v>0</v>
      </c>
      <c r="AG495" s="658">
        <v>0</v>
      </c>
      <c r="AH495" s="658">
        <v>0</v>
      </c>
      <c r="AI495" s="658">
        <v>0</v>
      </c>
      <c r="AJ495" s="658">
        <v>3135.75</v>
      </c>
      <c r="AK495" s="661">
        <v>0</v>
      </c>
      <c r="AL495" s="661">
        <v>0</v>
      </c>
      <c r="AM495" s="662">
        <v>0</v>
      </c>
      <c r="AN495" s="663">
        <v>172466.25</v>
      </c>
      <c r="AO495" s="658">
        <v>172466.25</v>
      </c>
      <c r="AP495" s="658">
        <v>0</v>
      </c>
      <c r="AQ495" s="658">
        <v>0</v>
      </c>
      <c r="AR495" s="658">
        <v>0</v>
      </c>
      <c r="AS495" s="658">
        <v>0</v>
      </c>
      <c r="AT495" s="659">
        <v>0</v>
      </c>
      <c r="AU495" s="658">
        <v>0</v>
      </c>
      <c r="AV495" s="658">
        <v>0</v>
      </c>
      <c r="AW495" s="658">
        <v>0</v>
      </c>
      <c r="AX495" s="658">
        <v>0</v>
      </c>
      <c r="AY495" s="660">
        <v>0</v>
      </c>
      <c r="AZ495" s="644" t="s">
        <v>803</v>
      </c>
      <c r="BA495" s="664">
        <v>0</v>
      </c>
      <c r="BB495" s="665">
        <v>0</v>
      </c>
      <c r="BC495" s="665">
        <v>0</v>
      </c>
      <c r="BD495" s="665">
        <v>0</v>
      </c>
      <c r="BE495" s="665">
        <v>0</v>
      </c>
      <c r="BF495" s="665">
        <v>0</v>
      </c>
      <c r="BG495" s="665">
        <v>0</v>
      </c>
      <c r="BH495" s="665">
        <v>0</v>
      </c>
      <c r="BI495" s="665">
        <v>0</v>
      </c>
      <c r="BJ495" s="665">
        <v>0</v>
      </c>
      <c r="BK495" s="665">
        <v>0</v>
      </c>
      <c r="BL495" s="665">
        <v>0</v>
      </c>
      <c r="BM495" s="665">
        <v>0</v>
      </c>
      <c r="BN495" s="665">
        <v>0</v>
      </c>
      <c r="BO495" s="665">
        <v>0</v>
      </c>
      <c r="BP495" s="665">
        <v>0</v>
      </c>
      <c r="BQ495" s="665">
        <v>0</v>
      </c>
      <c r="BR495" s="665">
        <v>0</v>
      </c>
      <c r="BS495" s="666">
        <v>0</v>
      </c>
      <c r="BT495" s="667">
        <v>0</v>
      </c>
      <c r="BU495" s="649">
        <f t="shared" si="9"/>
        <v>0</v>
      </c>
    </row>
    <row r="496" spans="2:73" x14ac:dyDescent="0.2">
      <c r="B496" s="650">
        <v>486</v>
      </c>
      <c r="C496" s="630" t="s">
        <v>2240</v>
      </c>
      <c r="D496" s="630" t="s">
        <v>803</v>
      </c>
      <c r="E496" s="630" t="s">
        <v>1554</v>
      </c>
      <c r="F496" s="651">
        <v>230483</v>
      </c>
      <c r="G496" s="652">
        <v>45382</v>
      </c>
      <c r="H496" s="652" t="s">
        <v>535</v>
      </c>
      <c r="I496" s="652" t="s">
        <v>535</v>
      </c>
      <c r="J496" s="653">
        <v>55</v>
      </c>
      <c r="K496" s="654" t="s">
        <v>535</v>
      </c>
      <c r="L496" s="655" t="s">
        <v>535</v>
      </c>
      <c r="M496" s="656">
        <v>0</v>
      </c>
      <c r="N496" s="657">
        <v>10349.1</v>
      </c>
      <c r="O496" s="658">
        <v>0</v>
      </c>
      <c r="P496" s="658">
        <v>0</v>
      </c>
      <c r="Q496" s="658">
        <v>0</v>
      </c>
      <c r="R496" s="658">
        <v>0</v>
      </c>
      <c r="S496" s="658">
        <v>0</v>
      </c>
      <c r="T496" s="659">
        <v>10349.1</v>
      </c>
      <c r="U496" s="658">
        <v>10349.1</v>
      </c>
      <c r="V496" s="658">
        <v>0</v>
      </c>
      <c r="W496" s="658">
        <v>0</v>
      </c>
      <c r="X496" s="658">
        <v>0</v>
      </c>
      <c r="Y496" s="660">
        <v>0</v>
      </c>
      <c r="Z496" s="657">
        <v>0</v>
      </c>
      <c r="AA496" s="658">
        <v>0</v>
      </c>
      <c r="AB496" s="658">
        <v>0</v>
      </c>
      <c r="AC496" s="658">
        <v>0</v>
      </c>
      <c r="AD496" s="658">
        <v>0</v>
      </c>
      <c r="AE496" s="658">
        <v>0</v>
      </c>
      <c r="AF496" s="658">
        <v>0</v>
      </c>
      <c r="AG496" s="658">
        <v>0</v>
      </c>
      <c r="AH496" s="658">
        <v>0</v>
      </c>
      <c r="AI496" s="658">
        <v>0</v>
      </c>
      <c r="AJ496" s="658">
        <v>188.16545454545457</v>
      </c>
      <c r="AK496" s="661">
        <v>0</v>
      </c>
      <c r="AL496" s="661">
        <v>0</v>
      </c>
      <c r="AM496" s="662">
        <v>0</v>
      </c>
      <c r="AN496" s="663">
        <v>10349.1</v>
      </c>
      <c r="AO496" s="658">
        <v>0</v>
      </c>
      <c r="AP496" s="658">
        <v>0</v>
      </c>
      <c r="AQ496" s="658">
        <v>0</v>
      </c>
      <c r="AR496" s="658">
        <v>0</v>
      </c>
      <c r="AS496" s="658">
        <v>0</v>
      </c>
      <c r="AT496" s="659">
        <v>10349.1</v>
      </c>
      <c r="AU496" s="658">
        <v>10349.1</v>
      </c>
      <c r="AV496" s="658">
        <v>0</v>
      </c>
      <c r="AW496" s="658">
        <v>0</v>
      </c>
      <c r="AX496" s="658">
        <v>0</v>
      </c>
      <c r="AY496" s="660">
        <v>0</v>
      </c>
      <c r="AZ496" s="644" t="s">
        <v>803</v>
      </c>
      <c r="BA496" s="664">
        <v>0</v>
      </c>
      <c r="BB496" s="665">
        <v>0</v>
      </c>
      <c r="BC496" s="665">
        <v>0</v>
      </c>
      <c r="BD496" s="665">
        <v>0</v>
      </c>
      <c r="BE496" s="665">
        <v>0</v>
      </c>
      <c r="BF496" s="665">
        <v>0</v>
      </c>
      <c r="BG496" s="665">
        <v>0</v>
      </c>
      <c r="BH496" s="665">
        <v>0</v>
      </c>
      <c r="BI496" s="665">
        <v>0</v>
      </c>
      <c r="BJ496" s="665">
        <v>0</v>
      </c>
      <c r="BK496" s="665">
        <v>0</v>
      </c>
      <c r="BL496" s="665">
        <v>0</v>
      </c>
      <c r="BM496" s="665">
        <v>0</v>
      </c>
      <c r="BN496" s="665">
        <v>0</v>
      </c>
      <c r="BO496" s="665">
        <v>0</v>
      </c>
      <c r="BP496" s="665">
        <v>0</v>
      </c>
      <c r="BQ496" s="665">
        <v>0</v>
      </c>
      <c r="BR496" s="665">
        <v>0</v>
      </c>
      <c r="BS496" s="666">
        <v>0</v>
      </c>
      <c r="BT496" s="667">
        <v>0</v>
      </c>
      <c r="BU496" s="649">
        <f t="shared" si="9"/>
        <v>0</v>
      </c>
    </row>
    <row r="497" spans="2:73" x14ac:dyDescent="0.2">
      <c r="B497" s="629">
        <v>487</v>
      </c>
      <c r="C497" s="630" t="s">
        <v>2240</v>
      </c>
      <c r="D497" s="630" t="s">
        <v>803</v>
      </c>
      <c r="E497" s="630" t="s">
        <v>1554</v>
      </c>
      <c r="F497" s="651" t="s">
        <v>2241</v>
      </c>
      <c r="G497" s="652">
        <v>45382</v>
      </c>
      <c r="H497" s="652" t="s">
        <v>535</v>
      </c>
      <c r="I497" s="652" t="s">
        <v>535</v>
      </c>
      <c r="J497" s="653">
        <v>55</v>
      </c>
      <c r="K497" s="654" t="s">
        <v>535</v>
      </c>
      <c r="L497" s="655" t="s">
        <v>535</v>
      </c>
      <c r="M497" s="656">
        <v>0</v>
      </c>
      <c r="N497" s="657">
        <v>22414.63</v>
      </c>
      <c r="O497" s="658">
        <v>22414.63</v>
      </c>
      <c r="P497" s="658">
        <v>0</v>
      </c>
      <c r="Q497" s="658">
        <v>0</v>
      </c>
      <c r="R497" s="658">
        <v>0</v>
      </c>
      <c r="S497" s="658">
        <v>0</v>
      </c>
      <c r="T497" s="659">
        <v>0</v>
      </c>
      <c r="U497" s="658">
        <v>0</v>
      </c>
      <c r="V497" s="658">
        <v>0</v>
      </c>
      <c r="W497" s="658">
        <v>0</v>
      </c>
      <c r="X497" s="658">
        <v>0</v>
      </c>
      <c r="Y497" s="660">
        <v>0</v>
      </c>
      <c r="Z497" s="657">
        <v>0</v>
      </c>
      <c r="AA497" s="658">
        <v>0</v>
      </c>
      <c r="AB497" s="658">
        <v>0</v>
      </c>
      <c r="AC497" s="658">
        <v>0</v>
      </c>
      <c r="AD497" s="658">
        <v>0</v>
      </c>
      <c r="AE497" s="658">
        <v>0</v>
      </c>
      <c r="AF497" s="658">
        <v>0</v>
      </c>
      <c r="AG497" s="658">
        <v>0</v>
      </c>
      <c r="AH497" s="658">
        <v>0</v>
      </c>
      <c r="AI497" s="658">
        <v>0</v>
      </c>
      <c r="AJ497" s="658">
        <v>407.53872727272733</v>
      </c>
      <c r="AK497" s="661">
        <v>0</v>
      </c>
      <c r="AL497" s="661">
        <v>0</v>
      </c>
      <c r="AM497" s="662">
        <v>0</v>
      </c>
      <c r="AN497" s="663">
        <v>22414.63</v>
      </c>
      <c r="AO497" s="658">
        <v>22414.63</v>
      </c>
      <c r="AP497" s="658">
        <v>0</v>
      </c>
      <c r="AQ497" s="658">
        <v>0</v>
      </c>
      <c r="AR497" s="658">
        <v>0</v>
      </c>
      <c r="AS497" s="658">
        <v>0</v>
      </c>
      <c r="AT497" s="659">
        <v>0</v>
      </c>
      <c r="AU497" s="658">
        <v>0</v>
      </c>
      <c r="AV497" s="658">
        <v>0</v>
      </c>
      <c r="AW497" s="658">
        <v>0</v>
      </c>
      <c r="AX497" s="658">
        <v>0</v>
      </c>
      <c r="AY497" s="660">
        <v>0</v>
      </c>
      <c r="AZ497" s="644" t="s">
        <v>803</v>
      </c>
      <c r="BA497" s="664">
        <v>0</v>
      </c>
      <c r="BB497" s="665">
        <v>0</v>
      </c>
      <c r="BC497" s="665">
        <v>0</v>
      </c>
      <c r="BD497" s="665">
        <v>0</v>
      </c>
      <c r="BE497" s="665">
        <v>0</v>
      </c>
      <c r="BF497" s="665">
        <v>0</v>
      </c>
      <c r="BG497" s="665">
        <v>0</v>
      </c>
      <c r="BH497" s="665">
        <v>0</v>
      </c>
      <c r="BI497" s="665">
        <v>0</v>
      </c>
      <c r="BJ497" s="665">
        <v>0</v>
      </c>
      <c r="BK497" s="665">
        <v>0</v>
      </c>
      <c r="BL497" s="665">
        <v>0</v>
      </c>
      <c r="BM497" s="665">
        <v>0</v>
      </c>
      <c r="BN497" s="665">
        <v>0</v>
      </c>
      <c r="BO497" s="665">
        <v>0</v>
      </c>
      <c r="BP497" s="665">
        <v>0</v>
      </c>
      <c r="BQ497" s="665">
        <v>0</v>
      </c>
      <c r="BR497" s="665">
        <v>0</v>
      </c>
      <c r="BS497" s="666">
        <v>0</v>
      </c>
      <c r="BT497" s="667">
        <v>0</v>
      </c>
      <c r="BU497" s="649">
        <f t="shared" si="9"/>
        <v>0</v>
      </c>
    </row>
    <row r="498" spans="2:73" x14ac:dyDescent="0.2">
      <c r="B498" s="650">
        <v>488</v>
      </c>
      <c r="C498" s="630" t="s">
        <v>2242</v>
      </c>
      <c r="D498" s="630" t="s">
        <v>803</v>
      </c>
      <c r="E498" s="630" t="s">
        <v>1554</v>
      </c>
      <c r="F498" s="651">
        <v>230485</v>
      </c>
      <c r="G498" s="652">
        <v>45382</v>
      </c>
      <c r="H498" s="652" t="s">
        <v>535</v>
      </c>
      <c r="I498" s="652" t="s">
        <v>535</v>
      </c>
      <c r="J498" s="653">
        <v>55</v>
      </c>
      <c r="K498" s="654" t="s">
        <v>535</v>
      </c>
      <c r="L498" s="655" t="s">
        <v>535</v>
      </c>
      <c r="M498" s="656">
        <v>0</v>
      </c>
      <c r="N498" s="657">
        <v>29646.03</v>
      </c>
      <c r="O498" s="658">
        <v>0</v>
      </c>
      <c r="P498" s="658">
        <v>0</v>
      </c>
      <c r="Q498" s="658">
        <v>0</v>
      </c>
      <c r="R498" s="658">
        <v>0</v>
      </c>
      <c r="S498" s="658">
        <v>0</v>
      </c>
      <c r="T498" s="659">
        <v>29646.03</v>
      </c>
      <c r="U498" s="658">
        <v>29646.03</v>
      </c>
      <c r="V498" s="658">
        <v>0</v>
      </c>
      <c r="W498" s="658">
        <v>0</v>
      </c>
      <c r="X498" s="658">
        <v>0</v>
      </c>
      <c r="Y498" s="660">
        <v>0</v>
      </c>
      <c r="Z498" s="657">
        <v>0</v>
      </c>
      <c r="AA498" s="658">
        <v>0</v>
      </c>
      <c r="AB498" s="658">
        <v>0</v>
      </c>
      <c r="AC498" s="658">
        <v>0</v>
      </c>
      <c r="AD498" s="658">
        <v>0</v>
      </c>
      <c r="AE498" s="658">
        <v>0</v>
      </c>
      <c r="AF498" s="658">
        <v>0</v>
      </c>
      <c r="AG498" s="658">
        <v>0</v>
      </c>
      <c r="AH498" s="658">
        <v>0</v>
      </c>
      <c r="AI498" s="658">
        <v>0</v>
      </c>
      <c r="AJ498" s="658">
        <v>539.01872727272723</v>
      </c>
      <c r="AK498" s="661">
        <v>0</v>
      </c>
      <c r="AL498" s="661">
        <v>0</v>
      </c>
      <c r="AM498" s="662">
        <v>0</v>
      </c>
      <c r="AN498" s="663">
        <v>29646.03</v>
      </c>
      <c r="AO498" s="658">
        <v>0</v>
      </c>
      <c r="AP498" s="658">
        <v>0</v>
      </c>
      <c r="AQ498" s="658">
        <v>0</v>
      </c>
      <c r="AR498" s="658">
        <v>0</v>
      </c>
      <c r="AS498" s="658">
        <v>0</v>
      </c>
      <c r="AT498" s="659">
        <v>29646.03</v>
      </c>
      <c r="AU498" s="658">
        <v>29646.03</v>
      </c>
      <c r="AV498" s="658">
        <v>0</v>
      </c>
      <c r="AW498" s="658">
        <v>0</v>
      </c>
      <c r="AX498" s="658">
        <v>0</v>
      </c>
      <c r="AY498" s="660">
        <v>0</v>
      </c>
      <c r="AZ498" s="644" t="s">
        <v>803</v>
      </c>
      <c r="BA498" s="664">
        <v>0</v>
      </c>
      <c r="BB498" s="665">
        <v>0</v>
      </c>
      <c r="BC498" s="665">
        <v>0</v>
      </c>
      <c r="BD498" s="665">
        <v>0</v>
      </c>
      <c r="BE498" s="665">
        <v>0</v>
      </c>
      <c r="BF498" s="665">
        <v>0</v>
      </c>
      <c r="BG498" s="665">
        <v>0</v>
      </c>
      <c r="BH498" s="665">
        <v>0</v>
      </c>
      <c r="BI498" s="665">
        <v>0</v>
      </c>
      <c r="BJ498" s="665">
        <v>0</v>
      </c>
      <c r="BK498" s="665">
        <v>0</v>
      </c>
      <c r="BL498" s="665">
        <v>0</v>
      </c>
      <c r="BM498" s="665">
        <v>0</v>
      </c>
      <c r="BN498" s="665">
        <v>0</v>
      </c>
      <c r="BO498" s="665">
        <v>0</v>
      </c>
      <c r="BP498" s="665">
        <v>0</v>
      </c>
      <c r="BQ498" s="665">
        <v>0</v>
      </c>
      <c r="BR498" s="665">
        <v>0</v>
      </c>
      <c r="BS498" s="666">
        <v>0</v>
      </c>
      <c r="BT498" s="667">
        <v>0</v>
      </c>
      <c r="BU498" s="649">
        <f t="shared" si="9"/>
        <v>0</v>
      </c>
    </row>
    <row r="499" spans="2:73" x14ac:dyDescent="0.2">
      <c r="B499" s="629">
        <v>489</v>
      </c>
      <c r="C499" s="630" t="s">
        <v>2242</v>
      </c>
      <c r="D499" s="630" t="s">
        <v>803</v>
      </c>
      <c r="E499" s="630" t="s">
        <v>1554</v>
      </c>
      <c r="F499" s="651" t="s">
        <v>2243</v>
      </c>
      <c r="G499" s="652">
        <v>45382</v>
      </c>
      <c r="H499" s="652" t="s">
        <v>535</v>
      </c>
      <c r="I499" s="652" t="s">
        <v>535</v>
      </c>
      <c r="J499" s="653">
        <v>55</v>
      </c>
      <c r="K499" s="654" t="s">
        <v>535</v>
      </c>
      <c r="L499" s="655" t="s">
        <v>535</v>
      </c>
      <c r="M499" s="656">
        <v>0</v>
      </c>
      <c r="N499" s="657">
        <v>64208.97</v>
      </c>
      <c r="O499" s="658">
        <v>64208.97</v>
      </c>
      <c r="P499" s="658">
        <v>0</v>
      </c>
      <c r="Q499" s="658">
        <v>0</v>
      </c>
      <c r="R499" s="658">
        <v>0</v>
      </c>
      <c r="S499" s="658">
        <v>0</v>
      </c>
      <c r="T499" s="659">
        <v>0</v>
      </c>
      <c r="U499" s="658">
        <v>0</v>
      </c>
      <c r="V499" s="658">
        <v>0</v>
      </c>
      <c r="W499" s="658">
        <v>0</v>
      </c>
      <c r="X499" s="658">
        <v>0</v>
      </c>
      <c r="Y499" s="660">
        <v>0</v>
      </c>
      <c r="Z499" s="657">
        <v>0</v>
      </c>
      <c r="AA499" s="658">
        <v>0</v>
      </c>
      <c r="AB499" s="658">
        <v>0</v>
      </c>
      <c r="AC499" s="658">
        <v>0</v>
      </c>
      <c r="AD499" s="658">
        <v>0</v>
      </c>
      <c r="AE499" s="658">
        <v>0</v>
      </c>
      <c r="AF499" s="658">
        <v>0</v>
      </c>
      <c r="AG499" s="658">
        <v>0</v>
      </c>
      <c r="AH499" s="658">
        <v>0</v>
      </c>
      <c r="AI499" s="658">
        <v>0</v>
      </c>
      <c r="AJ499" s="658">
        <v>1167.4358181818184</v>
      </c>
      <c r="AK499" s="661">
        <v>0</v>
      </c>
      <c r="AL499" s="661">
        <v>0</v>
      </c>
      <c r="AM499" s="662">
        <v>0</v>
      </c>
      <c r="AN499" s="663">
        <v>64208.97</v>
      </c>
      <c r="AO499" s="658">
        <v>64208.97</v>
      </c>
      <c r="AP499" s="658">
        <v>0</v>
      </c>
      <c r="AQ499" s="658">
        <v>0</v>
      </c>
      <c r="AR499" s="658">
        <v>0</v>
      </c>
      <c r="AS499" s="658">
        <v>0</v>
      </c>
      <c r="AT499" s="659">
        <v>0</v>
      </c>
      <c r="AU499" s="658">
        <v>0</v>
      </c>
      <c r="AV499" s="658">
        <v>0</v>
      </c>
      <c r="AW499" s="658">
        <v>0</v>
      </c>
      <c r="AX499" s="658">
        <v>0</v>
      </c>
      <c r="AY499" s="660">
        <v>0</v>
      </c>
      <c r="AZ499" s="644" t="s">
        <v>803</v>
      </c>
      <c r="BA499" s="664">
        <v>0</v>
      </c>
      <c r="BB499" s="665">
        <v>0</v>
      </c>
      <c r="BC499" s="665">
        <v>0</v>
      </c>
      <c r="BD499" s="665">
        <v>0</v>
      </c>
      <c r="BE499" s="665">
        <v>0</v>
      </c>
      <c r="BF499" s="665">
        <v>0</v>
      </c>
      <c r="BG499" s="665">
        <v>0</v>
      </c>
      <c r="BH499" s="665">
        <v>0</v>
      </c>
      <c r="BI499" s="665">
        <v>0</v>
      </c>
      <c r="BJ499" s="665">
        <v>0</v>
      </c>
      <c r="BK499" s="665">
        <v>0</v>
      </c>
      <c r="BL499" s="665">
        <v>0</v>
      </c>
      <c r="BM499" s="665">
        <v>0</v>
      </c>
      <c r="BN499" s="665">
        <v>0</v>
      </c>
      <c r="BO499" s="665">
        <v>0</v>
      </c>
      <c r="BP499" s="665">
        <v>0</v>
      </c>
      <c r="BQ499" s="665">
        <v>0</v>
      </c>
      <c r="BR499" s="665">
        <v>0</v>
      </c>
      <c r="BS499" s="666">
        <v>0</v>
      </c>
      <c r="BT499" s="667">
        <v>0</v>
      </c>
      <c r="BU499" s="649">
        <f t="shared" si="9"/>
        <v>0</v>
      </c>
    </row>
    <row r="500" spans="2:73" x14ac:dyDescent="0.2">
      <c r="B500" s="650">
        <v>490</v>
      </c>
      <c r="C500" s="630" t="s">
        <v>2244</v>
      </c>
      <c r="D500" s="630" t="s">
        <v>803</v>
      </c>
      <c r="E500" s="630" t="s">
        <v>1554</v>
      </c>
      <c r="F500" s="651">
        <v>230482</v>
      </c>
      <c r="G500" s="652">
        <v>45382</v>
      </c>
      <c r="H500" s="652" t="s">
        <v>535</v>
      </c>
      <c r="I500" s="652" t="s">
        <v>535</v>
      </c>
      <c r="J500" s="653">
        <v>55</v>
      </c>
      <c r="K500" s="654" t="s">
        <v>535</v>
      </c>
      <c r="L500" s="655" t="s">
        <v>535</v>
      </c>
      <c r="M500" s="656">
        <v>0</v>
      </c>
      <c r="N500" s="657">
        <v>25141.9</v>
      </c>
      <c r="O500" s="658">
        <v>0</v>
      </c>
      <c r="P500" s="658">
        <v>0</v>
      </c>
      <c r="Q500" s="658">
        <v>0</v>
      </c>
      <c r="R500" s="658">
        <v>0</v>
      </c>
      <c r="S500" s="658">
        <v>0</v>
      </c>
      <c r="T500" s="659">
        <v>25141.9</v>
      </c>
      <c r="U500" s="658">
        <v>25141.9</v>
      </c>
      <c r="V500" s="658">
        <v>0</v>
      </c>
      <c r="W500" s="658">
        <v>0</v>
      </c>
      <c r="X500" s="658">
        <v>0</v>
      </c>
      <c r="Y500" s="660">
        <v>0</v>
      </c>
      <c r="Z500" s="657">
        <v>0</v>
      </c>
      <c r="AA500" s="658">
        <v>0</v>
      </c>
      <c r="AB500" s="658">
        <v>0</v>
      </c>
      <c r="AC500" s="658">
        <v>0</v>
      </c>
      <c r="AD500" s="658">
        <v>0</v>
      </c>
      <c r="AE500" s="658">
        <v>0</v>
      </c>
      <c r="AF500" s="658">
        <v>0</v>
      </c>
      <c r="AG500" s="658">
        <v>0</v>
      </c>
      <c r="AH500" s="658">
        <v>0</v>
      </c>
      <c r="AI500" s="658">
        <v>0</v>
      </c>
      <c r="AJ500" s="658">
        <v>457.12545454545466</v>
      </c>
      <c r="AK500" s="661">
        <v>0</v>
      </c>
      <c r="AL500" s="661">
        <v>0</v>
      </c>
      <c r="AM500" s="662">
        <v>0</v>
      </c>
      <c r="AN500" s="663">
        <v>25141.9</v>
      </c>
      <c r="AO500" s="658">
        <v>0</v>
      </c>
      <c r="AP500" s="658">
        <v>0</v>
      </c>
      <c r="AQ500" s="658">
        <v>0</v>
      </c>
      <c r="AR500" s="658">
        <v>0</v>
      </c>
      <c r="AS500" s="658">
        <v>0</v>
      </c>
      <c r="AT500" s="659">
        <v>25141.9</v>
      </c>
      <c r="AU500" s="658">
        <v>25141.9</v>
      </c>
      <c r="AV500" s="658">
        <v>0</v>
      </c>
      <c r="AW500" s="658">
        <v>0</v>
      </c>
      <c r="AX500" s="658">
        <v>0</v>
      </c>
      <c r="AY500" s="660">
        <v>0</v>
      </c>
      <c r="AZ500" s="644" t="s">
        <v>803</v>
      </c>
      <c r="BA500" s="664">
        <v>0</v>
      </c>
      <c r="BB500" s="665">
        <v>0</v>
      </c>
      <c r="BC500" s="665">
        <v>0</v>
      </c>
      <c r="BD500" s="665">
        <v>0</v>
      </c>
      <c r="BE500" s="665">
        <v>0</v>
      </c>
      <c r="BF500" s="665">
        <v>0</v>
      </c>
      <c r="BG500" s="665">
        <v>0</v>
      </c>
      <c r="BH500" s="665">
        <v>0</v>
      </c>
      <c r="BI500" s="665">
        <v>0</v>
      </c>
      <c r="BJ500" s="665">
        <v>0</v>
      </c>
      <c r="BK500" s="665">
        <v>0</v>
      </c>
      <c r="BL500" s="665">
        <v>0</v>
      </c>
      <c r="BM500" s="665">
        <v>0</v>
      </c>
      <c r="BN500" s="665">
        <v>0</v>
      </c>
      <c r="BO500" s="665">
        <v>0</v>
      </c>
      <c r="BP500" s="665">
        <v>0</v>
      </c>
      <c r="BQ500" s="665">
        <v>0</v>
      </c>
      <c r="BR500" s="665">
        <v>0</v>
      </c>
      <c r="BS500" s="666">
        <v>0</v>
      </c>
      <c r="BT500" s="667">
        <v>0</v>
      </c>
      <c r="BU500" s="649">
        <f t="shared" si="9"/>
        <v>0</v>
      </c>
    </row>
    <row r="501" spans="2:73" x14ac:dyDescent="0.2">
      <c r="B501" s="629">
        <v>491</v>
      </c>
      <c r="C501" s="630" t="s">
        <v>2244</v>
      </c>
      <c r="D501" s="630" t="s">
        <v>803</v>
      </c>
      <c r="E501" s="630" t="s">
        <v>1554</v>
      </c>
      <c r="F501" s="651" t="s">
        <v>2245</v>
      </c>
      <c r="G501" s="652">
        <v>45382</v>
      </c>
      <c r="H501" s="652" t="s">
        <v>535</v>
      </c>
      <c r="I501" s="652" t="s">
        <v>535</v>
      </c>
      <c r="J501" s="653">
        <v>55</v>
      </c>
      <c r="K501" s="654" t="s">
        <v>535</v>
      </c>
      <c r="L501" s="655" t="s">
        <v>535</v>
      </c>
      <c r="M501" s="656">
        <v>0</v>
      </c>
      <c r="N501" s="657">
        <v>54453.67</v>
      </c>
      <c r="O501" s="658">
        <v>54453.67</v>
      </c>
      <c r="P501" s="658">
        <v>0</v>
      </c>
      <c r="Q501" s="658">
        <v>0</v>
      </c>
      <c r="R501" s="658">
        <v>0</v>
      </c>
      <c r="S501" s="658">
        <v>0</v>
      </c>
      <c r="T501" s="659">
        <v>0</v>
      </c>
      <c r="U501" s="658">
        <v>0</v>
      </c>
      <c r="V501" s="658">
        <v>0</v>
      </c>
      <c r="W501" s="658">
        <v>0</v>
      </c>
      <c r="X501" s="658">
        <v>0</v>
      </c>
      <c r="Y501" s="660">
        <v>0</v>
      </c>
      <c r="Z501" s="657">
        <v>0</v>
      </c>
      <c r="AA501" s="658">
        <v>0</v>
      </c>
      <c r="AB501" s="658">
        <v>0</v>
      </c>
      <c r="AC501" s="658">
        <v>0</v>
      </c>
      <c r="AD501" s="658">
        <v>0</v>
      </c>
      <c r="AE501" s="658">
        <v>0</v>
      </c>
      <c r="AF501" s="658">
        <v>0</v>
      </c>
      <c r="AG501" s="658">
        <v>0</v>
      </c>
      <c r="AH501" s="658">
        <v>0</v>
      </c>
      <c r="AI501" s="658">
        <v>0</v>
      </c>
      <c r="AJ501" s="658">
        <v>990.06672727272712</v>
      </c>
      <c r="AK501" s="661">
        <v>0</v>
      </c>
      <c r="AL501" s="661">
        <v>0</v>
      </c>
      <c r="AM501" s="662">
        <v>0</v>
      </c>
      <c r="AN501" s="663">
        <v>54453.67</v>
      </c>
      <c r="AO501" s="658">
        <v>54453.67</v>
      </c>
      <c r="AP501" s="658">
        <v>0</v>
      </c>
      <c r="AQ501" s="658">
        <v>0</v>
      </c>
      <c r="AR501" s="658">
        <v>0</v>
      </c>
      <c r="AS501" s="658">
        <v>0</v>
      </c>
      <c r="AT501" s="659">
        <v>0</v>
      </c>
      <c r="AU501" s="658">
        <v>0</v>
      </c>
      <c r="AV501" s="658">
        <v>0</v>
      </c>
      <c r="AW501" s="658">
        <v>0</v>
      </c>
      <c r="AX501" s="658">
        <v>0</v>
      </c>
      <c r="AY501" s="660">
        <v>0</v>
      </c>
      <c r="AZ501" s="644" t="s">
        <v>803</v>
      </c>
      <c r="BA501" s="664">
        <v>0</v>
      </c>
      <c r="BB501" s="665">
        <v>0</v>
      </c>
      <c r="BC501" s="665">
        <v>0</v>
      </c>
      <c r="BD501" s="665">
        <v>0</v>
      </c>
      <c r="BE501" s="665">
        <v>0</v>
      </c>
      <c r="BF501" s="665">
        <v>0</v>
      </c>
      <c r="BG501" s="665">
        <v>0</v>
      </c>
      <c r="BH501" s="665">
        <v>0</v>
      </c>
      <c r="BI501" s="665">
        <v>0</v>
      </c>
      <c r="BJ501" s="665">
        <v>0</v>
      </c>
      <c r="BK501" s="665">
        <v>0</v>
      </c>
      <c r="BL501" s="665">
        <v>0</v>
      </c>
      <c r="BM501" s="665">
        <v>0</v>
      </c>
      <c r="BN501" s="665">
        <v>0</v>
      </c>
      <c r="BO501" s="665">
        <v>0</v>
      </c>
      <c r="BP501" s="665">
        <v>0</v>
      </c>
      <c r="BQ501" s="665">
        <v>0</v>
      </c>
      <c r="BR501" s="665">
        <v>0</v>
      </c>
      <c r="BS501" s="666">
        <v>0</v>
      </c>
      <c r="BT501" s="667">
        <v>0</v>
      </c>
      <c r="BU501" s="649">
        <f t="shared" si="9"/>
        <v>0</v>
      </c>
    </row>
    <row r="502" spans="2:73" x14ac:dyDescent="0.2">
      <c r="B502" s="650">
        <v>492</v>
      </c>
      <c r="C502" s="630" t="s">
        <v>2246</v>
      </c>
      <c r="D502" s="630" t="s">
        <v>803</v>
      </c>
      <c r="E502" s="630" t="s">
        <v>1554</v>
      </c>
      <c r="F502" s="651">
        <v>230481</v>
      </c>
      <c r="G502" s="652">
        <v>45382</v>
      </c>
      <c r="H502" s="652" t="s">
        <v>535</v>
      </c>
      <c r="I502" s="652" t="s">
        <v>535</v>
      </c>
      <c r="J502" s="653">
        <v>55</v>
      </c>
      <c r="K502" s="654" t="s">
        <v>535</v>
      </c>
      <c r="L502" s="655" t="s">
        <v>535</v>
      </c>
      <c r="M502" s="656">
        <v>0</v>
      </c>
      <c r="N502" s="657">
        <v>228.66</v>
      </c>
      <c r="O502" s="658">
        <v>0</v>
      </c>
      <c r="P502" s="658">
        <v>0</v>
      </c>
      <c r="Q502" s="658">
        <v>0</v>
      </c>
      <c r="R502" s="658">
        <v>0</v>
      </c>
      <c r="S502" s="658">
        <v>0</v>
      </c>
      <c r="T502" s="659">
        <v>228.66</v>
      </c>
      <c r="U502" s="658">
        <v>228.66</v>
      </c>
      <c r="V502" s="658">
        <v>0</v>
      </c>
      <c r="W502" s="658">
        <v>0</v>
      </c>
      <c r="X502" s="658">
        <v>0</v>
      </c>
      <c r="Y502" s="660">
        <v>0</v>
      </c>
      <c r="Z502" s="657">
        <v>0</v>
      </c>
      <c r="AA502" s="658">
        <v>0</v>
      </c>
      <c r="AB502" s="658">
        <v>0</v>
      </c>
      <c r="AC502" s="658">
        <v>0</v>
      </c>
      <c r="AD502" s="658">
        <v>0</v>
      </c>
      <c r="AE502" s="658">
        <v>0</v>
      </c>
      <c r="AF502" s="658">
        <v>0</v>
      </c>
      <c r="AG502" s="658">
        <v>0</v>
      </c>
      <c r="AH502" s="658">
        <v>0</v>
      </c>
      <c r="AI502" s="658">
        <v>0</v>
      </c>
      <c r="AJ502" s="658">
        <v>4.1574545454545451</v>
      </c>
      <c r="AK502" s="661">
        <v>0</v>
      </c>
      <c r="AL502" s="661">
        <v>0</v>
      </c>
      <c r="AM502" s="662">
        <v>0</v>
      </c>
      <c r="AN502" s="663">
        <v>228.66</v>
      </c>
      <c r="AO502" s="658">
        <v>0</v>
      </c>
      <c r="AP502" s="658">
        <v>0</v>
      </c>
      <c r="AQ502" s="658">
        <v>0</v>
      </c>
      <c r="AR502" s="658">
        <v>0</v>
      </c>
      <c r="AS502" s="658">
        <v>0</v>
      </c>
      <c r="AT502" s="659">
        <v>228.66</v>
      </c>
      <c r="AU502" s="658">
        <v>228.66</v>
      </c>
      <c r="AV502" s="658">
        <v>0</v>
      </c>
      <c r="AW502" s="658">
        <v>0</v>
      </c>
      <c r="AX502" s="658">
        <v>0</v>
      </c>
      <c r="AY502" s="660">
        <v>0</v>
      </c>
      <c r="AZ502" s="644" t="s">
        <v>803</v>
      </c>
      <c r="BA502" s="664">
        <v>0</v>
      </c>
      <c r="BB502" s="665">
        <v>0</v>
      </c>
      <c r="BC502" s="665">
        <v>0</v>
      </c>
      <c r="BD502" s="665">
        <v>0</v>
      </c>
      <c r="BE502" s="665">
        <v>0</v>
      </c>
      <c r="BF502" s="665">
        <v>0</v>
      </c>
      <c r="BG502" s="665">
        <v>0</v>
      </c>
      <c r="BH502" s="665">
        <v>0</v>
      </c>
      <c r="BI502" s="665">
        <v>0</v>
      </c>
      <c r="BJ502" s="665">
        <v>0</v>
      </c>
      <c r="BK502" s="665">
        <v>0</v>
      </c>
      <c r="BL502" s="665">
        <v>0</v>
      </c>
      <c r="BM502" s="665">
        <v>0</v>
      </c>
      <c r="BN502" s="665">
        <v>0</v>
      </c>
      <c r="BO502" s="665">
        <v>0</v>
      </c>
      <c r="BP502" s="665">
        <v>0</v>
      </c>
      <c r="BQ502" s="665">
        <v>0</v>
      </c>
      <c r="BR502" s="665">
        <v>0</v>
      </c>
      <c r="BS502" s="666">
        <v>0</v>
      </c>
      <c r="BT502" s="667">
        <v>0</v>
      </c>
      <c r="BU502" s="649">
        <f t="shared" si="9"/>
        <v>0</v>
      </c>
    </row>
    <row r="503" spans="2:73" x14ac:dyDescent="0.2">
      <c r="B503" s="629">
        <v>493</v>
      </c>
      <c r="C503" s="630" t="s">
        <v>2246</v>
      </c>
      <c r="D503" s="630" t="s">
        <v>803</v>
      </c>
      <c r="E503" s="630" t="s">
        <v>1554</v>
      </c>
      <c r="F503" s="651" t="s">
        <v>2247</v>
      </c>
      <c r="G503" s="652">
        <v>45382</v>
      </c>
      <c r="H503" s="652" t="s">
        <v>535</v>
      </c>
      <c r="I503" s="652" t="s">
        <v>535</v>
      </c>
      <c r="J503" s="653">
        <v>55</v>
      </c>
      <c r="K503" s="654" t="s">
        <v>535</v>
      </c>
      <c r="L503" s="655" t="s">
        <v>535</v>
      </c>
      <c r="M503" s="656">
        <v>0</v>
      </c>
      <c r="N503" s="657">
        <v>495.24</v>
      </c>
      <c r="O503" s="658">
        <v>495.24</v>
      </c>
      <c r="P503" s="658">
        <v>0</v>
      </c>
      <c r="Q503" s="658">
        <v>0</v>
      </c>
      <c r="R503" s="658">
        <v>0</v>
      </c>
      <c r="S503" s="658">
        <v>0</v>
      </c>
      <c r="T503" s="659">
        <v>0</v>
      </c>
      <c r="U503" s="658">
        <v>0</v>
      </c>
      <c r="V503" s="658">
        <v>0</v>
      </c>
      <c r="W503" s="658">
        <v>0</v>
      </c>
      <c r="X503" s="658">
        <v>0</v>
      </c>
      <c r="Y503" s="660">
        <v>0</v>
      </c>
      <c r="Z503" s="657">
        <v>0</v>
      </c>
      <c r="AA503" s="658">
        <v>0</v>
      </c>
      <c r="AB503" s="658">
        <v>0</v>
      </c>
      <c r="AC503" s="658">
        <v>0</v>
      </c>
      <c r="AD503" s="658">
        <v>0</v>
      </c>
      <c r="AE503" s="658">
        <v>0</v>
      </c>
      <c r="AF503" s="658">
        <v>0</v>
      </c>
      <c r="AG503" s="658">
        <v>0</v>
      </c>
      <c r="AH503" s="658">
        <v>0</v>
      </c>
      <c r="AI503" s="658">
        <v>0</v>
      </c>
      <c r="AJ503" s="658">
        <v>9.004363636363637</v>
      </c>
      <c r="AK503" s="661">
        <v>0</v>
      </c>
      <c r="AL503" s="661">
        <v>0</v>
      </c>
      <c r="AM503" s="662">
        <v>0</v>
      </c>
      <c r="AN503" s="663">
        <v>495.24</v>
      </c>
      <c r="AO503" s="658">
        <v>495.24</v>
      </c>
      <c r="AP503" s="658">
        <v>0</v>
      </c>
      <c r="AQ503" s="658">
        <v>0</v>
      </c>
      <c r="AR503" s="658">
        <v>0</v>
      </c>
      <c r="AS503" s="658">
        <v>0</v>
      </c>
      <c r="AT503" s="659">
        <v>0</v>
      </c>
      <c r="AU503" s="658">
        <v>0</v>
      </c>
      <c r="AV503" s="658">
        <v>0</v>
      </c>
      <c r="AW503" s="658">
        <v>0</v>
      </c>
      <c r="AX503" s="658">
        <v>0</v>
      </c>
      <c r="AY503" s="660">
        <v>0</v>
      </c>
      <c r="AZ503" s="644" t="s">
        <v>803</v>
      </c>
      <c r="BA503" s="664">
        <v>0</v>
      </c>
      <c r="BB503" s="665">
        <v>0</v>
      </c>
      <c r="BC503" s="665">
        <v>0</v>
      </c>
      <c r="BD503" s="665">
        <v>0</v>
      </c>
      <c r="BE503" s="665">
        <v>0</v>
      </c>
      <c r="BF503" s="665">
        <v>0</v>
      </c>
      <c r="BG503" s="665">
        <v>0</v>
      </c>
      <c r="BH503" s="665">
        <v>0</v>
      </c>
      <c r="BI503" s="665">
        <v>0</v>
      </c>
      <c r="BJ503" s="665">
        <v>0</v>
      </c>
      <c r="BK503" s="665">
        <v>0</v>
      </c>
      <c r="BL503" s="665">
        <v>0</v>
      </c>
      <c r="BM503" s="665">
        <v>0</v>
      </c>
      <c r="BN503" s="665">
        <v>0</v>
      </c>
      <c r="BO503" s="665">
        <v>0</v>
      </c>
      <c r="BP503" s="665">
        <v>0</v>
      </c>
      <c r="BQ503" s="665">
        <v>0</v>
      </c>
      <c r="BR503" s="665">
        <v>0</v>
      </c>
      <c r="BS503" s="666">
        <v>0</v>
      </c>
      <c r="BT503" s="667">
        <v>0</v>
      </c>
      <c r="BU503" s="649">
        <f t="shared" si="9"/>
        <v>0</v>
      </c>
    </row>
    <row r="504" spans="2:73" x14ac:dyDescent="0.2">
      <c r="B504" s="650">
        <v>494</v>
      </c>
      <c r="C504" s="630" t="s">
        <v>2248</v>
      </c>
      <c r="D504" s="630" t="s">
        <v>803</v>
      </c>
      <c r="E504" s="630" t="s">
        <v>1554</v>
      </c>
      <c r="F504" s="651">
        <v>230486</v>
      </c>
      <c r="G504" s="652">
        <v>45382</v>
      </c>
      <c r="H504" s="652" t="s">
        <v>535</v>
      </c>
      <c r="I504" s="652" t="s">
        <v>535</v>
      </c>
      <c r="J504" s="653">
        <v>55</v>
      </c>
      <c r="K504" s="654" t="s">
        <v>535</v>
      </c>
      <c r="L504" s="655" t="s">
        <v>535</v>
      </c>
      <c r="M504" s="656">
        <v>0</v>
      </c>
      <c r="N504" s="657">
        <v>20687.37</v>
      </c>
      <c r="O504" s="658">
        <v>0</v>
      </c>
      <c r="P504" s="658">
        <v>0</v>
      </c>
      <c r="Q504" s="658">
        <v>0</v>
      </c>
      <c r="R504" s="658">
        <v>0</v>
      </c>
      <c r="S504" s="658">
        <v>0</v>
      </c>
      <c r="T504" s="659">
        <v>20687.37</v>
      </c>
      <c r="U504" s="658">
        <v>20687.37</v>
      </c>
      <c r="V504" s="658">
        <v>0</v>
      </c>
      <c r="W504" s="658">
        <v>0</v>
      </c>
      <c r="X504" s="658">
        <v>0</v>
      </c>
      <c r="Y504" s="660">
        <v>0</v>
      </c>
      <c r="Z504" s="657">
        <v>0</v>
      </c>
      <c r="AA504" s="658">
        <v>0</v>
      </c>
      <c r="AB504" s="658">
        <v>0</v>
      </c>
      <c r="AC504" s="658">
        <v>0</v>
      </c>
      <c r="AD504" s="658">
        <v>0</v>
      </c>
      <c r="AE504" s="658">
        <v>0</v>
      </c>
      <c r="AF504" s="658">
        <v>0</v>
      </c>
      <c r="AG504" s="658">
        <v>0</v>
      </c>
      <c r="AH504" s="658">
        <v>0</v>
      </c>
      <c r="AI504" s="658">
        <v>0</v>
      </c>
      <c r="AJ504" s="658">
        <v>376.13399999999996</v>
      </c>
      <c r="AK504" s="661">
        <v>0</v>
      </c>
      <c r="AL504" s="661">
        <v>0</v>
      </c>
      <c r="AM504" s="662">
        <v>0</v>
      </c>
      <c r="AN504" s="663">
        <v>20687.37</v>
      </c>
      <c r="AO504" s="658">
        <v>0</v>
      </c>
      <c r="AP504" s="658">
        <v>0</v>
      </c>
      <c r="AQ504" s="658">
        <v>0</v>
      </c>
      <c r="AR504" s="658">
        <v>0</v>
      </c>
      <c r="AS504" s="658">
        <v>0</v>
      </c>
      <c r="AT504" s="659">
        <v>20687.37</v>
      </c>
      <c r="AU504" s="658">
        <v>20687.37</v>
      </c>
      <c r="AV504" s="658">
        <v>0</v>
      </c>
      <c r="AW504" s="658">
        <v>0</v>
      </c>
      <c r="AX504" s="658">
        <v>0</v>
      </c>
      <c r="AY504" s="660">
        <v>0</v>
      </c>
      <c r="AZ504" s="644" t="s">
        <v>803</v>
      </c>
      <c r="BA504" s="664">
        <v>0</v>
      </c>
      <c r="BB504" s="665">
        <v>0</v>
      </c>
      <c r="BC504" s="665">
        <v>0</v>
      </c>
      <c r="BD504" s="665">
        <v>0</v>
      </c>
      <c r="BE504" s="665">
        <v>0</v>
      </c>
      <c r="BF504" s="665">
        <v>0</v>
      </c>
      <c r="BG504" s="665">
        <v>0</v>
      </c>
      <c r="BH504" s="665">
        <v>0</v>
      </c>
      <c r="BI504" s="665">
        <v>0</v>
      </c>
      <c r="BJ504" s="665">
        <v>0</v>
      </c>
      <c r="BK504" s="665">
        <v>0</v>
      </c>
      <c r="BL504" s="665">
        <v>0</v>
      </c>
      <c r="BM504" s="665">
        <v>0</v>
      </c>
      <c r="BN504" s="665">
        <v>0</v>
      </c>
      <c r="BO504" s="665">
        <v>0</v>
      </c>
      <c r="BP504" s="665">
        <v>0</v>
      </c>
      <c r="BQ504" s="665">
        <v>0</v>
      </c>
      <c r="BR504" s="665">
        <v>0</v>
      </c>
      <c r="BS504" s="666">
        <v>0</v>
      </c>
      <c r="BT504" s="667">
        <v>0</v>
      </c>
      <c r="BU504" s="649">
        <f t="shared" si="9"/>
        <v>0</v>
      </c>
    </row>
    <row r="505" spans="2:73" x14ac:dyDescent="0.2">
      <c r="B505" s="629">
        <v>495</v>
      </c>
      <c r="C505" s="630" t="s">
        <v>2248</v>
      </c>
      <c r="D505" s="630" t="s">
        <v>803</v>
      </c>
      <c r="E505" s="630" t="s">
        <v>1554</v>
      </c>
      <c r="F505" s="651" t="s">
        <v>2249</v>
      </c>
      <c r="G505" s="652">
        <v>45382</v>
      </c>
      <c r="H505" s="652" t="s">
        <v>535</v>
      </c>
      <c r="I505" s="652" t="s">
        <v>535</v>
      </c>
      <c r="J505" s="653">
        <v>55</v>
      </c>
      <c r="K505" s="654" t="s">
        <v>535</v>
      </c>
      <c r="L505" s="655" t="s">
        <v>535</v>
      </c>
      <c r="M505" s="656">
        <v>0</v>
      </c>
      <c r="N505" s="657">
        <v>44805.82</v>
      </c>
      <c r="O505" s="658">
        <v>44805.82</v>
      </c>
      <c r="P505" s="658">
        <v>0</v>
      </c>
      <c r="Q505" s="658">
        <v>0</v>
      </c>
      <c r="R505" s="658">
        <v>0</v>
      </c>
      <c r="S505" s="658">
        <v>0</v>
      </c>
      <c r="T505" s="659">
        <v>0</v>
      </c>
      <c r="U505" s="658">
        <v>0</v>
      </c>
      <c r="V505" s="658">
        <v>0</v>
      </c>
      <c r="W505" s="658">
        <v>0</v>
      </c>
      <c r="X505" s="658">
        <v>0</v>
      </c>
      <c r="Y505" s="660">
        <v>0</v>
      </c>
      <c r="Z505" s="657">
        <v>0</v>
      </c>
      <c r="AA505" s="658">
        <v>0</v>
      </c>
      <c r="AB505" s="658">
        <v>0</v>
      </c>
      <c r="AC505" s="658">
        <v>0</v>
      </c>
      <c r="AD505" s="658">
        <v>0</v>
      </c>
      <c r="AE505" s="658">
        <v>0</v>
      </c>
      <c r="AF505" s="658">
        <v>0</v>
      </c>
      <c r="AG505" s="658">
        <v>0</v>
      </c>
      <c r="AH505" s="658">
        <v>0</v>
      </c>
      <c r="AI505" s="658">
        <v>0</v>
      </c>
      <c r="AJ505" s="658">
        <v>814.65127272727273</v>
      </c>
      <c r="AK505" s="661">
        <v>0</v>
      </c>
      <c r="AL505" s="661">
        <v>0</v>
      </c>
      <c r="AM505" s="662">
        <v>0</v>
      </c>
      <c r="AN505" s="663">
        <v>44805.82</v>
      </c>
      <c r="AO505" s="658">
        <v>44805.82</v>
      </c>
      <c r="AP505" s="658">
        <v>0</v>
      </c>
      <c r="AQ505" s="658">
        <v>0</v>
      </c>
      <c r="AR505" s="658">
        <v>0</v>
      </c>
      <c r="AS505" s="658">
        <v>0</v>
      </c>
      <c r="AT505" s="659">
        <v>0</v>
      </c>
      <c r="AU505" s="658">
        <v>0</v>
      </c>
      <c r="AV505" s="658">
        <v>0</v>
      </c>
      <c r="AW505" s="658">
        <v>0</v>
      </c>
      <c r="AX505" s="658">
        <v>0</v>
      </c>
      <c r="AY505" s="660">
        <v>0</v>
      </c>
      <c r="AZ505" s="644" t="s">
        <v>803</v>
      </c>
      <c r="BA505" s="664">
        <v>0</v>
      </c>
      <c r="BB505" s="665">
        <v>0</v>
      </c>
      <c r="BC505" s="665">
        <v>0</v>
      </c>
      <c r="BD505" s="665">
        <v>0</v>
      </c>
      <c r="BE505" s="665">
        <v>0</v>
      </c>
      <c r="BF505" s="665">
        <v>0</v>
      </c>
      <c r="BG505" s="665">
        <v>0</v>
      </c>
      <c r="BH505" s="665">
        <v>0</v>
      </c>
      <c r="BI505" s="665">
        <v>0</v>
      </c>
      <c r="BJ505" s="665">
        <v>0</v>
      </c>
      <c r="BK505" s="665">
        <v>0</v>
      </c>
      <c r="BL505" s="665">
        <v>0</v>
      </c>
      <c r="BM505" s="665">
        <v>0</v>
      </c>
      <c r="BN505" s="665">
        <v>0</v>
      </c>
      <c r="BO505" s="665">
        <v>0</v>
      </c>
      <c r="BP505" s="665">
        <v>0</v>
      </c>
      <c r="BQ505" s="665">
        <v>0</v>
      </c>
      <c r="BR505" s="665">
        <v>0</v>
      </c>
      <c r="BS505" s="666">
        <v>0</v>
      </c>
      <c r="BT505" s="667">
        <v>0</v>
      </c>
      <c r="BU505" s="649">
        <f t="shared" si="9"/>
        <v>0</v>
      </c>
    </row>
    <row r="506" spans="2:73" x14ac:dyDescent="0.2">
      <c r="B506" s="650">
        <v>496</v>
      </c>
      <c r="C506" s="630" t="s">
        <v>2250</v>
      </c>
      <c r="D506" s="630" t="s">
        <v>803</v>
      </c>
      <c r="E506" s="630" t="s">
        <v>1554</v>
      </c>
      <c r="F506" s="651">
        <v>230457</v>
      </c>
      <c r="G506" s="652">
        <v>45382</v>
      </c>
      <c r="H506" s="652" t="s">
        <v>535</v>
      </c>
      <c r="I506" s="652" t="s">
        <v>535</v>
      </c>
      <c r="J506" s="653">
        <v>55</v>
      </c>
      <c r="K506" s="654" t="s">
        <v>535</v>
      </c>
      <c r="L506" s="655" t="s">
        <v>535</v>
      </c>
      <c r="M506" s="656">
        <v>0</v>
      </c>
      <c r="N506" s="657">
        <v>22243.55</v>
      </c>
      <c r="O506" s="658">
        <v>0</v>
      </c>
      <c r="P506" s="658">
        <v>0</v>
      </c>
      <c r="Q506" s="658">
        <v>0</v>
      </c>
      <c r="R506" s="658">
        <v>0</v>
      </c>
      <c r="S506" s="658">
        <v>0</v>
      </c>
      <c r="T506" s="659">
        <v>22243.55</v>
      </c>
      <c r="U506" s="658">
        <v>22243.55</v>
      </c>
      <c r="V506" s="658">
        <v>0</v>
      </c>
      <c r="W506" s="658">
        <v>0</v>
      </c>
      <c r="X506" s="658">
        <v>0</v>
      </c>
      <c r="Y506" s="660">
        <v>0</v>
      </c>
      <c r="Z506" s="657">
        <v>0</v>
      </c>
      <c r="AA506" s="658">
        <v>0</v>
      </c>
      <c r="AB506" s="658">
        <v>0</v>
      </c>
      <c r="AC506" s="658">
        <v>0</v>
      </c>
      <c r="AD506" s="658">
        <v>0</v>
      </c>
      <c r="AE506" s="658">
        <v>0</v>
      </c>
      <c r="AF506" s="658">
        <v>0</v>
      </c>
      <c r="AG506" s="658">
        <v>0</v>
      </c>
      <c r="AH506" s="658">
        <v>0</v>
      </c>
      <c r="AI506" s="658">
        <v>0</v>
      </c>
      <c r="AJ506" s="658">
        <v>404.42818181818183</v>
      </c>
      <c r="AK506" s="661">
        <v>0</v>
      </c>
      <c r="AL506" s="661">
        <v>0</v>
      </c>
      <c r="AM506" s="662">
        <v>0</v>
      </c>
      <c r="AN506" s="663">
        <v>22243.55</v>
      </c>
      <c r="AO506" s="658">
        <v>0</v>
      </c>
      <c r="AP506" s="658">
        <v>0</v>
      </c>
      <c r="AQ506" s="658">
        <v>0</v>
      </c>
      <c r="AR506" s="658">
        <v>0</v>
      </c>
      <c r="AS506" s="658">
        <v>0</v>
      </c>
      <c r="AT506" s="659">
        <v>22243.55</v>
      </c>
      <c r="AU506" s="658">
        <v>22243.55</v>
      </c>
      <c r="AV506" s="658">
        <v>0</v>
      </c>
      <c r="AW506" s="658">
        <v>0</v>
      </c>
      <c r="AX506" s="658">
        <v>0</v>
      </c>
      <c r="AY506" s="660">
        <v>0</v>
      </c>
      <c r="AZ506" s="644" t="s">
        <v>803</v>
      </c>
      <c r="BA506" s="664">
        <v>0</v>
      </c>
      <c r="BB506" s="665">
        <v>0</v>
      </c>
      <c r="BC506" s="665">
        <v>0</v>
      </c>
      <c r="BD506" s="665">
        <v>0</v>
      </c>
      <c r="BE506" s="665">
        <v>0</v>
      </c>
      <c r="BF506" s="665">
        <v>0</v>
      </c>
      <c r="BG506" s="665">
        <v>0</v>
      </c>
      <c r="BH506" s="665">
        <v>0</v>
      </c>
      <c r="BI506" s="665">
        <v>0</v>
      </c>
      <c r="BJ506" s="665">
        <v>0</v>
      </c>
      <c r="BK506" s="665">
        <v>0</v>
      </c>
      <c r="BL506" s="665">
        <v>0</v>
      </c>
      <c r="BM506" s="665">
        <v>0</v>
      </c>
      <c r="BN506" s="665">
        <v>0</v>
      </c>
      <c r="BO506" s="665">
        <v>0</v>
      </c>
      <c r="BP506" s="665">
        <v>0</v>
      </c>
      <c r="BQ506" s="665">
        <v>0</v>
      </c>
      <c r="BR506" s="665">
        <v>0</v>
      </c>
      <c r="BS506" s="666">
        <v>0</v>
      </c>
      <c r="BT506" s="667">
        <v>0</v>
      </c>
      <c r="BU506" s="649">
        <f t="shared" si="9"/>
        <v>0</v>
      </c>
    </row>
    <row r="507" spans="2:73" x14ac:dyDescent="0.2">
      <c r="B507" s="629">
        <v>497</v>
      </c>
      <c r="C507" s="630" t="s">
        <v>2250</v>
      </c>
      <c r="D507" s="630" t="s">
        <v>803</v>
      </c>
      <c r="E507" s="630" t="s">
        <v>1554</v>
      </c>
      <c r="F507" s="651" t="s">
        <v>2251</v>
      </c>
      <c r="G507" s="652">
        <v>45382</v>
      </c>
      <c r="H507" s="652" t="s">
        <v>535</v>
      </c>
      <c r="I507" s="652" t="s">
        <v>535</v>
      </c>
      <c r="J507" s="653">
        <v>55</v>
      </c>
      <c r="K507" s="654" t="s">
        <v>535</v>
      </c>
      <c r="L507" s="655" t="s">
        <v>535</v>
      </c>
      <c r="M507" s="656">
        <v>0</v>
      </c>
      <c r="N507" s="657">
        <v>48176.26</v>
      </c>
      <c r="O507" s="658">
        <v>48176.26</v>
      </c>
      <c r="P507" s="658">
        <v>0</v>
      </c>
      <c r="Q507" s="658">
        <v>0</v>
      </c>
      <c r="R507" s="658">
        <v>0</v>
      </c>
      <c r="S507" s="658">
        <v>0</v>
      </c>
      <c r="T507" s="659">
        <v>0</v>
      </c>
      <c r="U507" s="658">
        <v>0</v>
      </c>
      <c r="V507" s="658">
        <v>0</v>
      </c>
      <c r="W507" s="658">
        <v>0</v>
      </c>
      <c r="X507" s="658">
        <v>0</v>
      </c>
      <c r="Y507" s="660">
        <v>0</v>
      </c>
      <c r="Z507" s="657">
        <v>0</v>
      </c>
      <c r="AA507" s="658">
        <v>0</v>
      </c>
      <c r="AB507" s="658">
        <v>0</v>
      </c>
      <c r="AC507" s="658">
        <v>0</v>
      </c>
      <c r="AD507" s="658">
        <v>0</v>
      </c>
      <c r="AE507" s="658">
        <v>0</v>
      </c>
      <c r="AF507" s="658">
        <v>0</v>
      </c>
      <c r="AG507" s="658">
        <v>0</v>
      </c>
      <c r="AH507" s="658">
        <v>0</v>
      </c>
      <c r="AI507" s="658">
        <v>0</v>
      </c>
      <c r="AJ507" s="658">
        <v>875.93200000000002</v>
      </c>
      <c r="AK507" s="661">
        <v>0</v>
      </c>
      <c r="AL507" s="661">
        <v>0</v>
      </c>
      <c r="AM507" s="662">
        <v>0</v>
      </c>
      <c r="AN507" s="663">
        <v>48176.26</v>
      </c>
      <c r="AO507" s="658">
        <v>48176.26</v>
      </c>
      <c r="AP507" s="658">
        <v>0</v>
      </c>
      <c r="AQ507" s="658">
        <v>0</v>
      </c>
      <c r="AR507" s="658">
        <v>0</v>
      </c>
      <c r="AS507" s="658">
        <v>0</v>
      </c>
      <c r="AT507" s="659">
        <v>0</v>
      </c>
      <c r="AU507" s="658">
        <v>0</v>
      </c>
      <c r="AV507" s="658">
        <v>0</v>
      </c>
      <c r="AW507" s="658">
        <v>0</v>
      </c>
      <c r="AX507" s="658">
        <v>0</v>
      </c>
      <c r="AY507" s="660">
        <v>0</v>
      </c>
      <c r="AZ507" s="644" t="s">
        <v>803</v>
      </c>
      <c r="BA507" s="664">
        <v>0</v>
      </c>
      <c r="BB507" s="665">
        <v>0</v>
      </c>
      <c r="BC507" s="665">
        <v>0</v>
      </c>
      <c r="BD507" s="665">
        <v>0</v>
      </c>
      <c r="BE507" s="665">
        <v>0</v>
      </c>
      <c r="BF507" s="665">
        <v>0</v>
      </c>
      <c r="BG507" s="665">
        <v>0</v>
      </c>
      <c r="BH507" s="665">
        <v>0</v>
      </c>
      <c r="BI507" s="665">
        <v>0</v>
      </c>
      <c r="BJ507" s="665">
        <v>0</v>
      </c>
      <c r="BK507" s="665">
        <v>0</v>
      </c>
      <c r="BL507" s="665">
        <v>0</v>
      </c>
      <c r="BM507" s="665">
        <v>0</v>
      </c>
      <c r="BN507" s="665">
        <v>0</v>
      </c>
      <c r="BO507" s="665">
        <v>0</v>
      </c>
      <c r="BP507" s="665">
        <v>0</v>
      </c>
      <c r="BQ507" s="665">
        <v>0</v>
      </c>
      <c r="BR507" s="665">
        <v>0</v>
      </c>
      <c r="BS507" s="666">
        <v>0</v>
      </c>
      <c r="BT507" s="667">
        <v>0</v>
      </c>
      <c r="BU507" s="649">
        <f t="shared" si="9"/>
        <v>0</v>
      </c>
    </row>
    <row r="508" spans="2:73" x14ac:dyDescent="0.2">
      <c r="B508" s="650">
        <v>498</v>
      </c>
      <c r="C508" s="630" t="s">
        <v>2252</v>
      </c>
      <c r="D508" s="630" t="s">
        <v>803</v>
      </c>
      <c r="E508" s="630" t="s">
        <v>1554</v>
      </c>
      <c r="F508" s="651">
        <v>230456</v>
      </c>
      <c r="G508" s="652">
        <v>45382</v>
      </c>
      <c r="H508" s="652" t="s">
        <v>535</v>
      </c>
      <c r="I508" s="652" t="s">
        <v>535</v>
      </c>
      <c r="J508" s="653">
        <v>55</v>
      </c>
      <c r="K508" s="654" t="s">
        <v>535</v>
      </c>
      <c r="L508" s="655" t="s">
        <v>535</v>
      </c>
      <c r="M508" s="656">
        <v>0</v>
      </c>
      <c r="N508" s="657">
        <v>70319.47</v>
      </c>
      <c r="O508" s="658">
        <v>0</v>
      </c>
      <c r="P508" s="658">
        <v>0</v>
      </c>
      <c r="Q508" s="658">
        <v>0</v>
      </c>
      <c r="R508" s="658">
        <v>0</v>
      </c>
      <c r="S508" s="658">
        <v>0</v>
      </c>
      <c r="T508" s="659">
        <v>70319.47</v>
      </c>
      <c r="U508" s="658">
        <v>70319.47</v>
      </c>
      <c r="V508" s="658">
        <v>0</v>
      </c>
      <c r="W508" s="658">
        <v>0</v>
      </c>
      <c r="X508" s="658">
        <v>0</v>
      </c>
      <c r="Y508" s="660">
        <v>0</v>
      </c>
      <c r="Z508" s="657">
        <v>0</v>
      </c>
      <c r="AA508" s="658">
        <v>0</v>
      </c>
      <c r="AB508" s="658">
        <v>0</v>
      </c>
      <c r="AC508" s="658">
        <v>0</v>
      </c>
      <c r="AD508" s="658">
        <v>0</v>
      </c>
      <c r="AE508" s="658">
        <v>0</v>
      </c>
      <c r="AF508" s="658">
        <v>0</v>
      </c>
      <c r="AG508" s="658">
        <v>0</v>
      </c>
      <c r="AH508" s="658">
        <v>0</v>
      </c>
      <c r="AI508" s="658">
        <v>0</v>
      </c>
      <c r="AJ508" s="658">
        <v>1278.5358181818183</v>
      </c>
      <c r="AK508" s="661">
        <v>0</v>
      </c>
      <c r="AL508" s="661">
        <v>0</v>
      </c>
      <c r="AM508" s="662">
        <v>0</v>
      </c>
      <c r="AN508" s="663">
        <v>70319.47</v>
      </c>
      <c r="AO508" s="658">
        <v>0</v>
      </c>
      <c r="AP508" s="658">
        <v>0</v>
      </c>
      <c r="AQ508" s="658">
        <v>0</v>
      </c>
      <c r="AR508" s="658">
        <v>0</v>
      </c>
      <c r="AS508" s="658">
        <v>0</v>
      </c>
      <c r="AT508" s="659">
        <v>70319.47</v>
      </c>
      <c r="AU508" s="658">
        <v>70319.47</v>
      </c>
      <c r="AV508" s="658">
        <v>0</v>
      </c>
      <c r="AW508" s="658">
        <v>0</v>
      </c>
      <c r="AX508" s="658">
        <v>0</v>
      </c>
      <c r="AY508" s="660">
        <v>0</v>
      </c>
      <c r="AZ508" s="644" t="s">
        <v>803</v>
      </c>
      <c r="BA508" s="664">
        <v>0</v>
      </c>
      <c r="BB508" s="665">
        <v>0</v>
      </c>
      <c r="BC508" s="665">
        <v>0</v>
      </c>
      <c r="BD508" s="665">
        <v>0</v>
      </c>
      <c r="BE508" s="665">
        <v>0</v>
      </c>
      <c r="BF508" s="665">
        <v>0</v>
      </c>
      <c r="BG508" s="665">
        <v>0</v>
      </c>
      <c r="BH508" s="665">
        <v>0</v>
      </c>
      <c r="BI508" s="665">
        <v>0</v>
      </c>
      <c r="BJ508" s="665">
        <v>0</v>
      </c>
      <c r="BK508" s="665">
        <v>0</v>
      </c>
      <c r="BL508" s="665">
        <v>0</v>
      </c>
      <c r="BM508" s="665">
        <v>0</v>
      </c>
      <c r="BN508" s="665">
        <v>0</v>
      </c>
      <c r="BO508" s="665">
        <v>0</v>
      </c>
      <c r="BP508" s="665">
        <v>0</v>
      </c>
      <c r="BQ508" s="665">
        <v>0</v>
      </c>
      <c r="BR508" s="665">
        <v>0</v>
      </c>
      <c r="BS508" s="666">
        <v>0</v>
      </c>
      <c r="BT508" s="667">
        <v>0</v>
      </c>
      <c r="BU508" s="649">
        <f t="shared" si="9"/>
        <v>0</v>
      </c>
    </row>
    <row r="509" spans="2:73" x14ac:dyDescent="0.2">
      <c r="B509" s="629">
        <v>499</v>
      </c>
      <c r="C509" s="630" t="s">
        <v>2252</v>
      </c>
      <c r="D509" s="630" t="s">
        <v>803</v>
      </c>
      <c r="E509" s="630" t="s">
        <v>1554</v>
      </c>
      <c r="F509" s="651" t="s">
        <v>2253</v>
      </c>
      <c r="G509" s="652">
        <v>45382</v>
      </c>
      <c r="H509" s="652" t="s">
        <v>535</v>
      </c>
      <c r="I509" s="652" t="s">
        <v>535</v>
      </c>
      <c r="J509" s="653">
        <v>55</v>
      </c>
      <c r="K509" s="654" t="s">
        <v>535</v>
      </c>
      <c r="L509" s="655" t="s">
        <v>535</v>
      </c>
      <c r="M509" s="656">
        <v>0</v>
      </c>
      <c r="N509" s="657">
        <v>152301.68</v>
      </c>
      <c r="O509" s="658">
        <v>152301.68</v>
      </c>
      <c r="P509" s="658">
        <v>0</v>
      </c>
      <c r="Q509" s="658">
        <v>0</v>
      </c>
      <c r="R509" s="658">
        <v>0</v>
      </c>
      <c r="S509" s="658">
        <v>0</v>
      </c>
      <c r="T509" s="659">
        <v>0</v>
      </c>
      <c r="U509" s="658">
        <v>0</v>
      </c>
      <c r="V509" s="658">
        <v>0</v>
      </c>
      <c r="W509" s="658">
        <v>0</v>
      </c>
      <c r="X509" s="658">
        <v>0</v>
      </c>
      <c r="Y509" s="660">
        <v>0</v>
      </c>
      <c r="Z509" s="657">
        <v>0</v>
      </c>
      <c r="AA509" s="658">
        <v>0</v>
      </c>
      <c r="AB509" s="658">
        <v>0</v>
      </c>
      <c r="AC509" s="658">
        <v>0</v>
      </c>
      <c r="AD509" s="658">
        <v>0</v>
      </c>
      <c r="AE509" s="658">
        <v>0</v>
      </c>
      <c r="AF509" s="658">
        <v>0</v>
      </c>
      <c r="AG509" s="658">
        <v>0</v>
      </c>
      <c r="AH509" s="658">
        <v>0</v>
      </c>
      <c r="AI509" s="658">
        <v>0</v>
      </c>
      <c r="AJ509" s="658">
        <v>2769.1214545454541</v>
      </c>
      <c r="AK509" s="661">
        <v>0</v>
      </c>
      <c r="AL509" s="661">
        <v>0</v>
      </c>
      <c r="AM509" s="662">
        <v>0</v>
      </c>
      <c r="AN509" s="663">
        <v>152301.68</v>
      </c>
      <c r="AO509" s="658">
        <v>152301.68</v>
      </c>
      <c r="AP509" s="658">
        <v>0</v>
      </c>
      <c r="AQ509" s="658">
        <v>0</v>
      </c>
      <c r="AR509" s="658">
        <v>0</v>
      </c>
      <c r="AS509" s="658">
        <v>0</v>
      </c>
      <c r="AT509" s="659">
        <v>0</v>
      </c>
      <c r="AU509" s="658">
        <v>0</v>
      </c>
      <c r="AV509" s="658">
        <v>0</v>
      </c>
      <c r="AW509" s="658">
        <v>0</v>
      </c>
      <c r="AX509" s="658">
        <v>0</v>
      </c>
      <c r="AY509" s="660">
        <v>0</v>
      </c>
      <c r="AZ509" s="644" t="s">
        <v>803</v>
      </c>
      <c r="BA509" s="664">
        <v>0</v>
      </c>
      <c r="BB509" s="665">
        <v>0</v>
      </c>
      <c r="BC509" s="665">
        <v>0</v>
      </c>
      <c r="BD509" s="665">
        <v>0</v>
      </c>
      <c r="BE509" s="665">
        <v>0</v>
      </c>
      <c r="BF509" s="665">
        <v>0</v>
      </c>
      <c r="BG509" s="665">
        <v>0</v>
      </c>
      <c r="BH509" s="665">
        <v>0</v>
      </c>
      <c r="BI509" s="665">
        <v>0</v>
      </c>
      <c r="BJ509" s="665">
        <v>0</v>
      </c>
      <c r="BK509" s="665">
        <v>0</v>
      </c>
      <c r="BL509" s="665">
        <v>0</v>
      </c>
      <c r="BM509" s="665">
        <v>0</v>
      </c>
      <c r="BN509" s="665">
        <v>0</v>
      </c>
      <c r="BO509" s="665">
        <v>0</v>
      </c>
      <c r="BP509" s="665">
        <v>0</v>
      </c>
      <c r="BQ509" s="665">
        <v>0</v>
      </c>
      <c r="BR509" s="665">
        <v>0</v>
      </c>
      <c r="BS509" s="666">
        <v>0</v>
      </c>
      <c r="BT509" s="667">
        <v>0</v>
      </c>
      <c r="BU509" s="649">
        <f t="shared" si="9"/>
        <v>0</v>
      </c>
    </row>
    <row r="510" spans="2:73" x14ac:dyDescent="0.2">
      <c r="B510" s="650">
        <v>500</v>
      </c>
      <c r="C510" s="630" t="s">
        <v>2254</v>
      </c>
      <c r="D510" s="630" t="s">
        <v>803</v>
      </c>
      <c r="E510" s="630" t="s">
        <v>1554</v>
      </c>
      <c r="F510" s="651">
        <v>230458</v>
      </c>
      <c r="G510" s="652">
        <v>45382</v>
      </c>
      <c r="H510" s="652" t="s">
        <v>535</v>
      </c>
      <c r="I510" s="652" t="s">
        <v>535</v>
      </c>
      <c r="J510" s="653">
        <v>55</v>
      </c>
      <c r="K510" s="654" t="s">
        <v>535</v>
      </c>
      <c r="L510" s="655" t="s">
        <v>535</v>
      </c>
      <c r="M510" s="656">
        <v>0</v>
      </c>
      <c r="N510" s="657">
        <v>3254.42</v>
      </c>
      <c r="O510" s="658">
        <v>0</v>
      </c>
      <c r="P510" s="658">
        <v>0</v>
      </c>
      <c r="Q510" s="658">
        <v>0</v>
      </c>
      <c r="R510" s="658">
        <v>0</v>
      </c>
      <c r="S510" s="658">
        <v>0</v>
      </c>
      <c r="T510" s="659">
        <v>3254.42</v>
      </c>
      <c r="U510" s="658">
        <v>3254.42</v>
      </c>
      <c r="V510" s="658">
        <v>0</v>
      </c>
      <c r="W510" s="658">
        <v>0</v>
      </c>
      <c r="X510" s="658">
        <v>0</v>
      </c>
      <c r="Y510" s="660">
        <v>0</v>
      </c>
      <c r="Z510" s="657">
        <v>0</v>
      </c>
      <c r="AA510" s="658">
        <v>0</v>
      </c>
      <c r="AB510" s="658">
        <v>0</v>
      </c>
      <c r="AC510" s="658">
        <v>0</v>
      </c>
      <c r="AD510" s="658">
        <v>0</v>
      </c>
      <c r="AE510" s="658">
        <v>0</v>
      </c>
      <c r="AF510" s="658">
        <v>0</v>
      </c>
      <c r="AG510" s="658">
        <v>0</v>
      </c>
      <c r="AH510" s="658">
        <v>0</v>
      </c>
      <c r="AI510" s="658">
        <v>0</v>
      </c>
      <c r="AJ510" s="658">
        <v>59.171272727272736</v>
      </c>
      <c r="AK510" s="661">
        <v>0</v>
      </c>
      <c r="AL510" s="661">
        <v>0</v>
      </c>
      <c r="AM510" s="662">
        <v>0</v>
      </c>
      <c r="AN510" s="663">
        <v>3254.42</v>
      </c>
      <c r="AO510" s="658">
        <v>0</v>
      </c>
      <c r="AP510" s="658">
        <v>0</v>
      </c>
      <c r="AQ510" s="658">
        <v>0</v>
      </c>
      <c r="AR510" s="658">
        <v>0</v>
      </c>
      <c r="AS510" s="658">
        <v>0</v>
      </c>
      <c r="AT510" s="659">
        <v>3254.42</v>
      </c>
      <c r="AU510" s="658">
        <v>3254.42</v>
      </c>
      <c r="AV510" s="658">
        <v>0</v>
      </c>
      <c r="AW510" s="658">
        <v>0</v>
      </c>
      <c r="AX510" s="658">
        <v>0</v>
      </c>
      <c r="AY510" s="660">
        <v>0</v>
      </c>
      <c r="AZ510" s="644" t="s">
        <v>803</v>
      </c>
      <c r="BA510" s="664">
        <v>0</v>
      </c>
      <c r="BB510" s="665">
        <v>0</v>
      </c>
      <c r="BC510" s="665">
        <v>0</v>
      </c>
      <c r="BD510" s="665">
        <v>0</v>
      </c>
      <c r="BE510" s="665">
        <v>0</v>
      </c>
      <c r="BF510" s="665">
        <v>0</v>
      </c>
      <c r="BG510" s="665">
        <v>0</v>
      </c>
      <c r="BH510" s="665">
        <v>0</v>
      </c>
      <c r="BI510" s="665">
        <v>0</v>
      </c>
      <c r="BJ510" s="665">
        <v>0</v>
      </c>
      <c r="BK510" s="665">
        <v>0</v>
      </c>
      <c r="BL510" s="665">
        <v>0</v>
      </c>
      <c r="BM510" s="665">
        <v>0</v>
      </c>
      <c r="BN510" s="665">
        <v>0</v>
      </c>
      <c r="BO510" s="665">
        <v>0</v>
      </c>
      <c r="BP510" s="665">
        <v>0</v>
      </c>
      <c r="BQ510" s="665">
        <v>0</v>
      </c>
      <c r="BR510" s="665">
        <v>0</v>
      </c>
      <c r="BS510" s="666">
        <v>0</v>
      </c>
      <c r="BT510" s="667">
        <v>0</v>
      </c>
      <c r="BU510" s="649">
        <f t="shared" si="9"/>
        <v>0</v>
      </c>
    </row>
    <row r="511" spans="2:73" x14ac:dyDescent="0.2">
      <c r="B511" s="629">
        <v>501</v>
      </c>
      <c r="C511" s="630" t="s">
        <v>2254</v>
      </c>
      <c r="D511" s="630" t="s">
        <v>803</v>
      </c>
      <c r="E511" s="630" t="s">
        <v>1554</v>
      </c>
      <c r="F511" s="651" t="s">
        <v>2255</v>
      </c>
      <c r="G511" s="652">
        <v>45382</v>
      </c>
      <c r="H511" s="652" t="s">
        <v>535</v>
      </c>
      <c r="I511" s="652" t="s">
        <v>535</v>
      </c>
      <c r="J511" s="653">
        <v>55</v>
      </c>
      <c r="K511" s="654" t="s">
        <v>535</v>
      </c>
      <c r="L511" s="655" t="s">
        <v>535</v>
      </c>
      <c r="M511" s="656">
        <v>0</v>
      </c>
      <c r="N511" s="657">
        <v>7048.59</v>
      </c>
      <c r="O511" s="658">
        <v>7048.59</v>
      </c>
      <c r="P511" s="658">
        <v>0</v>
      </c>
      <c r="Q511" s="658">
        <v>0</v>
      </c>
      <c r="R511" s="658">
        <v>0</v>
      </c>
      <c r="S511" s="658">
        <v>0</v>
      </c>
      <c r="T511" s="659">
        <v>0</v>
      </c>
      <c r="U511" s="658">
        <v>0</v>
      </c>
      <c r="V511" s="658">
        <v>0</v>
      </c>
      <c r="W511" s="658">
        <v>0</v>
      </c>
      <c r="X511" s="658">
        <v>0</v>
      </c>
      <c r="Y511" s="660">
        <v>0</v>
      </c>
      <c r="Z511" s="657">
        <v>0</v>
      </c>
      <c r="AA511" s="658">
        <v>0</v>
      </c>
      <c r="AB511" s="658">
        <v>0</v>
      </c>
      <c r="AC511" s="658">
        <v>0</v>
      </c>
      <c r="AD511" s="658">
        <v>0</v>
      </c>
      <c r="AE511" s="658">
        <v>0</v>
      </c>
      <c r="AF511" s="658">
        <v>0</v>
      </c>
      <c r="AG511" s="658">
        <v>0</v>
      </c>
      <c r="AH511" s="658">
        <v>0</v>
      </c>
      <c r="AI511" s="658">
        <v>0</v>
      </c>
      <c r="AJ511" s="658">
        <v>128.15618181818181</v>
      </c>
      <c r="AK511" s="661">
        <v>0</v>
      </c>
      <c r="AL511" s="661">
        <v>0</v>
      </c>
      <c r="AM511" s="662">
        <v>0</v>
      </c>
      <c r="AN511" s="663">
        <v>7048.59</v>
      </c>
      <c r="AO511" s="658">
        <v>7048.59</v>
      </c>
      <c r="AP511" s="658">
        <v>0</v>
      </c>
      <c r="AQ511" s="658">
        <v>0</v>
      </c>
      <c r="AR511" s="658">
        <v>0</v>
      </c>
      <c r="AS511" s="658">
        <v>0</v>
      </c>
      <c r="AT511" s="659">
        <v>0</v>
      </c>
      <c r="AU511" s="658">
        <v>0</v>
      </c>
      <c r="AV511" s="658">
        <v>0</v>
      </c>
      <c r="AW511" s="658">
        <v>0</v>
      </c>
      <c r="AX511" s="658">
        <v>0</v>
      </c>
      <c r="AY511" s="660">
        <v>0</v>
      </c>
      <c r="AZ511" s="644" t="s">
        <v>803</v>
      </c>
      <c r="BA511" s="664">
        <v>0</v>
      </c>
      <c r="BB511" s="665">
        <v>0</v>
      </c>
      <c r="BC511" s="665">
        <v>0</v>
      </c>
      <c r="BD511" s="665">
        <v>0</v>
      </c>
      <c r="BE511" s="665">
        <v>0</v>
      </c>
      <c r="BF511" s="665">
        <v>0</v>
      </c>
      <c r="BG511" s="665">
        <v>0</v>
      </c>
      <c r="BH511" s="665">
        <v>0</v>
      </c>
      <c r="BI511" s="665">
        <v>0</v>
      </c>
      <c r="BJ511" s="665">
        <v>0</v>
      </c>
      <c r="BK511" s="665">
        <v>0</v>
      </c>
      <c r="BL511" s="665">
        <v>0</v>
      </c>
      <c r="BM511" s="665">
        <v>0</v>
      </c>
      <c r="BN511" s="665">
        <v>0</v>
      </c>
      <c r="BO511" s="665">
        <v>0</v>
      </c>
      <c r="BP511" s="665">
        <v>0</v>
      </c>
      <c r="BQ511" s="665">
        <v>0</v>
      </c>
      <c r="BR511" s="665">
        <v>0</v>
      </c>
      <c r="BS511" s="666">
        <v>0</v>
      </c>
      <c r="BT511" s="667">
        <v>0</v>
      </c>
      <c r="BU511" s="649">
        <f t="shared" si="9"/>
        <v>0</v>
      </c>
    </row>
    <row r="512" spans="2:73" x14ac:dyDescent="0.2">
      <c r="B512" s="650">
        <v>502</v>
      </c>
      <c r="C512" s="630" t="s">
        <v>2256</v>
      </c>
      <c r="D512" s="630" t="s">
        <v>803</v>
      </c>
      <c r="E512" s="630" t="s">
        <v>1554</v>
      </c>
      <c r="F512" s="651">
        <v>230466</v>
      </c>
      <c r="G512" s="652">
        <v>45382</v>
      </c>
      <c r="H512" s="652" t="s">
        <v>535</v>
      </c>
      <c r="I512" s="652" t="s">
        <v>535</v>
      </c>
      <c r="J512" s="653">
        <v>55</v>
      </c>
      <c r="K512" s="654" t="s">
        <v>535</v>
      </c>
      <c r="L512" s="655" t="s">
        <v>535</v>
      </c>
      <c r="M512" s="656">
        <v>0</v>
      </c>
      <c r="N512" s="657">
        <v>6353.69</v>
      </c>
      <c r="O512" s="658">
        <v>0</v>
      </c>
      <c r="P512" s="658">
        <v>0</v>
      </c>
      <c r="Q512" s="658">
        <v>0</v>
      </c>
      <c r="R512" s="658">
        <v>0</v>
      </c>
      <c r="S512" s="658">
        <v>0</v>
      </c>
      <c r="T512" s="659">
        <v>6353.69</v>
      </c>
      <c r="U512" s="658">
        <v>6353.69</v>
      </c>
      <c r="V512" s="658">
        <v>0</v>
      </c>
      <c r="W512" s="658">
        <v>0</v>
      </c>
      <c r="X512" s="658">
        <v>0</v>
      </c>
      <c r="Y512" s="660">
        <v>0</v>
      </c>
      <c r="Z512" s="657">
        <v>0</v>
      </c>
      <c r="AA512" s="658">
        <v>0</v>
      </c>
      <c r="AB512" s="658">
        <v>0</v>
      </c>
      <c r="AC512" s="658">
        <v>0</v>
      </c>
      <c r="AD512" s="658">
        <v>0</v>
      </c>
      <c r="AE512" s="658">
        <v>0</v>
      </c>
      <c r="AF512" s="658">
        <v>0</v>
      </c>
      <c r="AG512" s="658">
        <v>0</v>
      </c>
      <c r="AH512" s="658">
        <v>0</v>
      </c>
      <c r="AI512" s="658">
        <v>0</v>
      </c>
      <c r="AJ512" s="658">
        <v>115.52163636363636</v>
      </c>
      <c r="AK512" s="661">
        <v>0</v>
      </c>
      <c r="AL512" s="661">
        <v>0</v>
      </c>
      <c r="AM512" s="662">
        <v>0</v>
      </c>
      <c r="AN512" s="663">
        <v>6353.69</v>
      </c>
      <c r="AO512" s="658">
        <v>0</v>
      </c>
      <c r="AP512" s="658">
        <v>0</v>
      </c>
      <c r="AQ512" s="658">
        <v>0</v>
      </c>
      <c r="AR512" s="658">
        <v>0</v>
      </c>
      <c r="AS512" s="658">
        <v>0</v>
      </c>
      <c r="AT512" s="659">
        <v>6353.69</v>
      </c>
      <c r="AU512" s="658">
        <v>6353.69</v>
      </c>
      <c r="AV512" s="658">
        <v>0</v>
      </c>
      <c r="AW512" s="658">
        <v>0</v>
      </c>
      <c r="AX512" s="658">
        <v>0</v>
      </c>
      <c r="AY512" s="660">
        <v>0</v>
      </c>
      <c r="AZ512" s="644" t="s">
        <v>803</v>
      </c>
      <c r="BA512" s="664">
        <v>0</v>
      </c>
      <c r="BB512" s="665">
        <v>0</v>
      </c>
      <c r="BC512" s="665">
        <v>0</v>
      </c>
      <c r="BD512" s="665">
        <v>0</v>
      </c>
      <c r="BE512" s="665">
        <v>0</v>
      </c>
      <c r="BF512" s="665">
        <v>0</v>
      </c>
      <c r="BG512" s="665">
        <v>0</v>
      </c>
      <c r="BH512" s="665">
        <v>0</v>
      </c>
      <c r="BI512" s="665">
        <v>0</v>
      </c>
      <c r="BJ512" s="665">
        <v>0</v>
      </c>
      <c r="BK512" s="665">
        <v>0</v>
      </c>
      <c r="BL512" s="665">
        <v>0</v>
      </c>
      <c r="BM512" s="665">
        <v>0</v>
      </c>
      <c r="BN512" s="665">
        <v>0</v>
      </c>
      <c r="BO512" s="665">
        <v>0</v>
      </c>
      <c r="BP512" s="665">
        <v>0</v>
      </c>
      <c r="BQ512" s="665">
        <v>0</v>
      </c>
      <c r="BR512" s="665">
        <v>0</v>
      </c>
      <c r="BS512" s="666">
        <v>0</v>
      </c>
      <c r="BT512" s="667">
        <v>0</v>
      </c>
      <c r="BU512" s="649">
        <f t="shared" si="9"/>
        <v>0</v>
      </c>
    </row>
    <row r="513" spans="2:73" x14ac:dyDescent="0.2">
      <c r="B513" s="629">
        <v>503</v>
      </c>
      <c r="C513" s="630" t="s">
        <v>2256</v>
      </c>
      <c r="D513" s="630" t="s">
        <v>803</v>
      </c>
      <c r="E513" s="630" t="s">
        <v>1554</v>
      </c>
      <c r="F513" s="651" t="s">
        <v>2257</v>
      </c>
      <c r="G513" s="652">
        <v>45382</v>
      </c>
      <c r="H513" s="652" t="s">
        <v>535</v>
      </c>
      <c r="I513" s="652" t="s">
        <v>535</v>
      </c>
      <c r="J513" s="653">
        <v>55</v>
      </c>
      <c r="K513" s="654" t="s">
        <v>535</v>
      </c>
      <c r="L513" s="655" t="s">
        <v>535</v>
      </c>
      <c r="M513" s="656">
        <v>0</v>
      </c>
      <c r="N513" s="657">
        <v>13761.16</v>
      </c>
      <c r="O513" s="658">
        <v>13761.16</v>
      </c>
      <c r="P513" s="658">
        <v>0</v>
      </c>
      <c r="Q513" s="658">
        <v>0</v>
      </c>
      <c r="R513" s="658">
        <v>0</v>
      </c>
      <c r="S513" s="658">
        <v>0</v>
      </c>
      <c r="T513" s="659">
        <v>0</v>
      </c>
      <c r="U513" s="658">
        <v>0</v>
      </c>
      <c r="V513" s="658">
        <v>0</v>
      </c>
      <c r="W513" s="658">
        <v>0</v>
      </c>
      <c r="X513" s="658">
        <v>0</v>
      </c>
      <c r="Y513" s="660">
        <v>0</v>
      </c>
      <c r="Z513" s="657">
        <v>0</v>
      </c>
      <c r="AA513" s="658">
        <v>0</v>
      </c>
      <c r="AB513" s="658">
        <v>0</v>
      </c>
      <c r="AC513" s="658">
        <v>0</v>
      </c>
      <c r="AD513" s="658">
        <v>0</v>
      </c>
      <c r="AE513" s="658">
        <v>0</v>
      </c>
      <c r="AF513" s="658">
        <v>0</v>
      </c>
      <c r="AG513" s="658">
        <v>0</v>
      </c>
      <c r="AH513" s="658">
        <v>0</v>
      </c>
      <c r="AI513" s="658">
        <v>0</v>
      </c>
      <c r="AJ513" s="658">
        <v>250.20290909090909</v>
      </c>
      <c r="AK513" s="661">
        <v>0</v>
      </c>
      <c r="AL513" s="661">
        <v>0</v>
      </c>
      <c r="AM513" s="662">
        <v>0</v>
      </c>
      <c r="AN513" s="663">
        <v>13761.16</v>
      </c>
      <c r="AO513" s="658">
        <v>13761.16</v>
      </c>
      <c r="AP513" s="658">
        <v>0</v>
      </c>
      <c r="AQ513" s="658">
        <v>0</v>
      </c>
      <c r="AR513" s="658">
        <v>0</v>
      </c>
      <c r="AS513" s="658">
        <v>0</v>
      </c>
      <c r="AT513" s="659">
        <v>0</v>
      </c>
      <c r="AU513" s="658">
        <v>0</v>
      </c>
      <c r="AV513" s="658">
        <v>0</v>
      </c>
      <c r="AW513" s="658">
        <v>0</v>
      </c>
      <c r="AX513" s="658">
        <v>0</v>
      </c>
      <c r="AY513" s="660">
        <v>0</v>
      </c>
      <c r="AZ513" s="644" t="s">
        <v>803</v>
      </c>
      <c r="BA513" s="664">
        <v>0</v>
      </c>
      <c r="BB513" s="665">
        <v>0</v>
      </c>
      <c r="BC513" s="665">
        <v>0</v>
      </c>
      <c r="BD513" s="665">
        <v>0</v>
      </c>
      <c r="BE513" s="665">
        <v>0</v>
      </c>
      <c r="BF513" s="665">
        <v>0</v>
      </c>
      <c r="BG513" s="665">
        <v>0</v>
      </c>
      <c r="BH513" s="665">
        <v>0</v>
      </c>
      <c r="BI513" s="665">
        <v>0</v>
      </c>
      <c r="BJ513" s="665">
        <v>0</v>
      </c>
      <c r="BK513" s="665">
        <v>0</v>
      </c>
      <c r="BL513" s="665">
        <v>0</v>
      </c>
      <c r="BM513" s="665">
        <v>0</v>
      </c>
      <c r="BN513" s="665">
        <v>0</v>
      </c>
      <c r="BO513" s="665">
        <v>0</v>
      </c>
      <c r="BP513" s="665">
        <v>0</v>
      </c>
      <c r="BQ513" s="665">
        <v>0</v>
      </c>
      <c r="BR513" s="665">
        <v>0</v>
      </c>
      <c r="BS513" s="666">
        <v>0</v>
      </c>
      <c r="BT513" s="667">
        <v>0</v>
      </c>
      <c r="BU513" s="649">
        <f t="shared" si="9"/>
        <v>0</v>
      </c>
    </row>
    <row r="514" spans="2:73" x14ac:dyDescent="0.2">
      <c r="B514" s="650">
        <v>504</v>
      </c>
      <c r="C514" s="630" t="s">
        <v>2258</v>
      </c>
      <c r="D514" s="630" t="s">
        <v>803</v>
      </c>
      <c r="E514" s="630" t="s">
        <v>1554</v>
      </c>
      <c r="F514" s="651">
        <v>230468</v>
      </c>
      <c r="G514" s="652">
        <v>45382</v>
      </c>
      <c r="H514" s="652" t="s">
        <v>535</v>
      </c>
      <c r="I514" s="652" t="s">
        <v>535</v>
      </c>
      <c r="J514" s="653">
        <v>55</v>
      </c>
      <c r="K514" s="654" t="s">
        <v>535</v>
      </c>
      <c r="L514" s="655" t="s">
        <v>535</v>
      </c>
      <c r="M514" s="656">
        <v>0</v>
      </c>
      <c r="N514" s="657">
        <v>685.52</v>
      </c>
      <c r="O514" s="658">
        <v>0</v>
      </c>
      <c r="P514" s="658">
        <v>0</v>
      </c>
      <c r="Q514" s="658">
        <v>0</v>
      </c>
      <c r="R514" s="658">
        <v>0</v>
      </c>
      <c r="S514" s="658">
        <v>0</v>
      </c>
      <c r="T514" s="659">
        <v>685.52</v>
      </c>
      <c r="U514" s="658">
        <v>685.52</v>
      </c>
      <c r="V514" s="658">
        <v>0</v>
      </c>
      <c r="W514" s="658">
        <v>0</v>
      </c>
      <c r="X514" s="658">
        <v>0</v>
      </c>
      <c r="Y514" s="660">
        <v>0</v>
      </c>
      <c r="Z514" s="657">
        <v>0</v>
      </c>
      <c r="AA514" s="658">
        <v>0</v>
      </c>
      <c r="AB514" s="658">
        <v>0</v>
      </c>
      <c r="AC514" s="658">
        <v>0</v>
      </c>
      <c r="AD514" s="658">
        <v>0</v>
      </c>
      <c r="AE514" s="658">
        <v>0</v>
      </c>
      <c r="AF514" s="658">
        <v>0</v>
      </c>
      <c r="AG514" s="658">
        <v>0</v>
      </c>
      <c r="AH514" s="658">
        <v>0</v>
      </c>
      <c r="AI514" s="658">
        <v>0</v>
      </c>
      <c r="AJ514" s="658">
        <v>12.463999999999999</v>
      </c>
      <c r="AK514" s="661">
        <v>0</v>
      </c>
      <c r="AL514" s="661">
        <v>0</v>
      </c>
      <c r="AM514" s="662">
        <v>0</v>
      </c>
      <c r="AN514" s="663">
        <v>685.52</v>
      </c>
      <c r="AO514" s="658">
        <v>0</v>
      </c>
      <c r="AP514" s="658">
        <v>0</v>
      </c>
      <c r="AQ514" s="658">
        <v>0</v>
      </c>
      <c r="AR514" s="658">
        <v>0</v>
      </c>
      <c r="AS514" s="658">
        <v>0</v>
      </c>
      <c r="AT514" s="659">
        <v>685.52</v>
      </c>
      <c r="AU514" s="658">
        <v>685.52</v>
      </c>
      <c r="AV514" s="658">
        <v>0</v>
      </c>
      <c r="AW514" s="658">
        <v>0</v>
      </c>
      <c r="AX514" s="658">
        <v>0</v>
      </c>
      <c r="AY514" s="660">
        <v>0</v>
      </c>
      <c r="AZ514" s="644" t="s">
        <v>803</v>
      </c>
      <c r="BA514" s="664">
        <v>0</v>
      </c>
      <c r="BB514" s="665">
        <v>0</v>
      </c>
      <c r="BC514" s="665">
        <v>0</v>
      </c>
      <c r="BD514" s="665">
        <v>0</v>
      </c>
      <c r="BE514" s="665">
        <v>0</v>
      </c>
      <c r="BF514" s="665">
        <v>0</v>
      </c>
      <c r="BG514" s="665">
        <v>0</v>
      </c>
      <c r="BH514" s="665">
        <v>0</v>
      </c>
      <c r="BI514" s="665">
        <v>0</v>
      </c>
      <c r="BJ514" s="665">
        <v>0</v>
      </c>
      <c r="BK514" s="665">
        <v>0</v>
      </c>
      <c r="BL514" s="665">
        <v>0</v>
      </c>
      <c r="BM514" s="665">
        <v>0</v>
      </c>
      <c r="BN514" s="665">
        <v>0</v>
      </c>
      <c r="BO514" s="665">
        <v>0</v>
      </c>
      <c r="BP514" s="665">
        <v>0</v>
      </c>
      <c r="BQ514" s="665">
        <v>0</v>
      </c>
      <c r="BR514" s="665">
        <v>0</v>
      </c>
      <c r="BS514" s="666">
        <v>0</v>
      </c>
      <c r="BT514" s="667">
        <v>0</v>
      </c>
      <c r="BU514" s="649">
        <f t="shared" si="9"/>
        <v>0</v>
      </c>
    </row>
    <row r="515" spans="2:73" x14ac:dyDescent="0.2">
      <c r="B515" s="629">
        <v>505</v>
      </c>
      <c r="C515" s="630" t="s">
        <v>2258</v>
      </c>
      <c r="D515" s="630" t="s">
        <v>803</v>
      </c>
      <c r="E515" s="630" t="s">
        <v>1554</v>
      </c>
      <c r="F515" s="651" t="s">
        <v>2259</v>
      </c>
      <c r="G515" s="652">
        <v>45382</v>
      </c>
      <c r="H515" s="652" t="s">
        <v>535</v>
      </c>
      <c r="I515" s="652" t="s">
        <v>535</v>
      </c>
      <c r="J515" s="653">
        <v>55</v>
      </c>
      <c r="K515" s="654" t="s">
        <v>535</v>
      </c>
      <c r="L515" s="655" t="s">
        <v>535</v>
      </c>
      <c r="M515" s="656">
        <v>0</v>
      </c>
      <c r="N515" s="657">
        <v>1484.74</v>
      </c>
      <c r="O515" s="658">
        <v>1484.74</v>
      </c>
      <c r="P515" s="658">
        <v>0</v>
      </c>
      <c r="Q515" s="658">
        <v>0</v>
      </c>
      <c r="R515" s="658">
        <v>0</v>
      </c>
      <c r="S515" s="658">
        <v>0</v>
      </c>
      <c r="T515" s="659">
        <v>0</v>
      </c>
      <c r="U515" s="658">
        <v>0</v>
      </c>
      <c r="V515" s="658">
        <v>0</v>
      </c>
      <c r="W515" s="658">
        <v>0</v>
      </c>
      <c r="X515" s="658">
        <v>0</v>
      </c>
      <c r="Y515" s="660">
        <v>0</v>
      </c>
      <c r="Z515" s="657">
        <v>0</v>
      </c>
      <c r="AA515" s="658">
        <v>0</v>
      </c>
      <c r="AB515" s="658">
        <v>0</v>
      </c>
      <c r="AC515" s="658">
        <v>0</v>
      </c>
      <c r="AD515" s="658">
        <v>0</v>
      </c>
      <c r="AE515" s="658">
        <v>0</v>
      </c>
      <c r="AF515" s="658">
        <v>0</v>
      </c>
      <c r="AG515" s="658">
        <v>0</v>
      </c>
      <c r="AH515" s="658">
        <v>0</v>
      </c>
      <c r="AI515" s="658">
        <v>0</v>
      </c>
      <c r="AJ515" s="658">
        <v>26.995272727272727</v>
      </c>
      <c r="AK515" s="661">
        <v>0</v>
      </c>
      <c r="AL515" s="661">
        <v>0</v>
      </c>
      <c r="AM515" s="662">
        <v>0</v>
      </c>
      <c r="AN515" s="663">
        <v>1484.74</v>
      </c>
      <c r="AO515" s="658">
        <v>1484.74</v>
      </c>
      <c r="AP515" s="658">
        <v>0</v>
      </c>
      <c r="AQ515" s="658">
        <v>0</v>
      </c>
      <c r="AR515" s="658">
        <v>0</v>
      </c>
      <c r="AS515" s="658">
        <v>0</v>
      </c>
      <c r="AT515" s="659">
        <v>0</v>
      </c>
      <c r="AU515" s="658">
        <v>0</v>
      </c>
      <c r="AV515" s="658">
        <v>0</v>
      </c>
      <c r="AW515" s="658">
        <v>0</v>
      </c>
      <c r="AX515" s="658">
        <v>0</v>
      </c>
      <c r="AY515" s="660">
        <v>0</v>
      </c>
      <c r="AZ515" s="644" t="s">
        <v>803</v>
      </c>
      <c r="BA515" s="664">
        <v>0</v>
      </c>
      <c r="BB515" s="665">
        <v>0</v>
      </c>
      <c r="BC515" s="665">
        <v>0</v>
      </c>
      <c r="BD515" s="665">
        <v>0</v>
      </c>
      <c r="BE515" s="665">
        <v>0</v>
      </c>
      <c r="BF515" s="665">
        <v>0</v>
      </c>
      <c r="BG515" s="665">
        <v>0</v>
      </c>
      <c r="BH515" s="665">
        <v>0</v>
      </c>
      <c r="BI515" s="665">
        <v>0</v>
      </c>
      <c r="BJ515" s="665">
        <v>0</v>
      </c>
      <c r="BK515" s="665">
        <v>0</v>
      </c>
      <c r="BL515" s="665">
        <v>0</v>
      </c>
      <c r="BM515" s="665">
        <v>0</v>
      </c>
      <c r="BN515" s="665">
        <v>0</v>
      </c>
      <c r="BO515" s="665">
        <v>0</v>
      </c>
      <c r="BP515" s="665">
        <v>0</v>
      </c>
      <c r="BQ515" s="665">
        <v>0</v>
      </c>
      <c r="BR515" s="665">
        <v>0</v>
      </c>
      <c r="BS515" s="666">
        <v>0</v>
      </c>
      <c r="BT515" s="667">
        <v>0</v>
      </c>
      <c r="BU515" s="649">
        <f t="shared" si="9"/>
        <v>0</v>
      </c>
    </row>
    <row r="516" spans="2:73" x14ac:dyDescent="0.2">
      <c r="B516" s="650">
        <v>506</v>
      </c>
      <c r="C516" s="630" t="s">
        <v>2260</v>
      </c>
      <c r="D516" s="630" t="s">
        <v>803</v>
      </c>
      <c r="E516" s="630" t="s">
        <v>1554</v>
      </c>
      <c r="F516" s="651">
        <v>230465</v>
      </c>
      <c r="G516" s="652">
        <v>45382</v>
      </c>
      <c r="H516" s="652" t="s">
        <v>535</v>
      </c>
      <c r="I516" s="652" t="s">
        <v>535</v>
      </c>
      <c r="J516" s="653">
        <v>55</v>
      </c>
      <c r="K516" s="654" t="s">
        <v>535</v>
      </c>
      <c r="L516" s="655" t="s">
        <v>535</v>
      </c>
      <c r="M516" s="656">
        <v>0</v>
      </c>
      <c r="N516" s="657">
        <v>8964.75</v>
      </c>
      <c r="O516" s="658">
        <v>0</v>
      </c>
      <c r="P516" s="658">
        <v>0</v>
      </c>
      <c r="Q516" s="658">
        <v>0</v>
      </c>
      <c r="R516" s="658">
        <v>0</v>
      </c>
      <c r="S516" s="658">
        <v>0</v>
      </c>
      <c r="T516" s="659">
        <v>8964.75</v>
      </c>
      <c r="U516" s="658">
        <v>8964.75</v>
      </c>
      <c r="V516" s="658">
        <v>0</v>
      </c>
      <c r="W516" s="658">
        <v>0</v>
      </c>
      <c r="X516" s="658">
        <v>0</v>
      </c>
      <c r="Y516" s="660">
        <v>0</v>
      </c>
      <c r="Z516" s="657">
        <v>0</v>
      </c>
      <c r="AA516" s="658">
        <v>0</v>
      </c>
      <c r="AB516" s="658">
        <v>0</v>
      </c>
      <c r="AC516" s="658">
        <v>0</v>
      </c>
      <c r="AD516" s="658">
        <v>0</v>
      </c>
      <c r="AE516" s="658">
        <v>0</v>
      </c>
      <c r="AF516" s="658">
        <v>0</v>
      </c>
      <c r="AG516" s="658">
        <v>0</v>
      </c>
      <c r="AH516" s="658">
        <v>0</v>
      </c>
      <c r="AI516" s="658">
        <v>0</v>
      </c>
      <c r="AJ516" s="658">
        <v>162.99545454545455</v>
      </c>
      <c r="AK516" s="661">
        <v>0</v>
      </c>
      <c r="AL516" s="661">
        <v>0</v>
      </c>
      <c r="AM516" s="662">
        <v>0</v>
      </c>
      <c r="AN516" s="663">
        <v>8964.75</v>
      </c>
      <c r="AO516" s="658">
        <v>0</v>
      </c>
      <c r="AP516" s="658">
        <v>0</v>
      </c>
      <c r="AQ516" s="658">
        <v>0</v>
      </c>
      <c r="AR516" s="658">
        <v>0</v>
      </c>
      <c r="AS516" s="658">
        <v>0</v>
      </c>
      <c r="AT516" s="659">
        <v>8964.75</v>
      </c>
      <c r="AU516" s="658">
        <v>8964.75</v>
      </c>
      <c r="AV516" s="658">
        <v>0</v>
      </c>
      <c r="AW516" s="658">
        <v>0</v>
      </c>
      <c r="AX516" s="658">
        <v>0</v>
      </c>
      <c r="AY516" s="660">
        <v>0</v>
      </c>
      <c r="AZ516" s="644" t="s">
        <v>803</v>
      </c>
      <c r="BA516" s="664">
        <v>0</v>
      </c>
      <c r="BB516" s="665">
        <v>0</v>
      </c>
      <c r="BC516" s="665">
        <v>0</v>
      </c>
      <c r="BD516" s="665">
        <v>0</v>
      </c>
      <c r="BE516" s="665">
        <v>0</v>
      </c>
      <c r="BF516" s="665">
        <v>0</v>
      </c>
      <c r="BG516" s="665">
        <v>0</v>
      </c>
      <c r="BH516" s="665">
        <v>0</v>
      </c>
      <c r="BI516" s="665">
        <v>0</v>
      </c>
      <c r="BJ516" s="665">
        <v>0</v>
      </c>
      <c r="BK516" s="665">
        <v>0</v>
      </c>
      <c r="BL516" s="665">
        <v>0</v>
      </c>
      <c r="BM516" s="665">
        <v>0</v>
      </c>
      <c r="BN516" s="665">
        <v>0</v>
      </c>
      <c r="BO516" s="665">
        <v>0</v>
      </c>
      <c r="BP516" s="665">
        <v>0</v>
      </c>
      <c r="BQ516" s="665">
        <v>0</v>
      </c>
      <c r="BR516" s="665">
        <v>0</v>
      </c>
      <c r="BS516" s="666">
        <v>0</v>
      </c>
      <c r="BT516" s="667">
        <v>0</v>
      </c>
      <c r="BU516" s="649">
        <f t="shared" si="9"/>
        <v>0</v>
      </c>
    </row>
    <row r="517" spans="2:73" x14ac:dyDescent="0.2">
      <c r="B517" s="629">
        <v>507</v>
      </c>
      <c r="C517" s="630" t="s">
        <v>2260</v>
      </c>
      <c r="D517" s="630" t="s">
        <v>803</v>
      </c>
      <c r="E517" s="630" t="s">
        <v>1554</v>
      </c>
      <c r="F517" s="651" t="s">
        <v>2261</v>
      </c>
      <c r="G517" s="652">
        <v>45382</v>
      </c>
      <c r="H517" s="652" t="s">
        <v>535</v>
      </c>
      <c r="I517" s="652" t="s">
        <v>535</v>
      </c>
      <c r="J517" s="653">
        <v>55</v>
      </c>
      <c r="K517" s="654" t="s">
        <v>535</v>
      </c>
      <c r="L517" s="655" t="s">
        <v>535</v>
      </c>
      <c r="M517" s="656">
        <v>0</v>
      </c>
      <c r="N517" s="657">
        <v>19416.34</v>
      </c>
      <c r="O517" s="658">
        <v>19416.34</v>
      </c>
      <c r="P517" s="658">
        <v>0</v>
      </c>
      <c r="Q517" s="658">
        <v>0</v>
      </c>
      <c r="R517" s="658">
        <v>0</v>
      </c>
      <c r="S517" s="658">
        <v>0</v>
      </c>
      <c r="T517" s="659">
        <v>0</v>
      </c>
      <c r="U517" s="658">
        <v>0</v>
      </c>
      <c r="V517" s="658">
        <v>0</v>
      </c>
      <c r="W517" s="658">
        <v>0</v>
      </c>
      <c r="X517" s="658">
        <v>0</v>
      </c>
      <c r="Y517" s="660">
        <v>0</v>
      </c>
      <c r="Z517" s="657">
        <v>0</v>
      </c>
      <c r="AA517" s="658">
        <v>0</v>
      </c>
      <c r="AB517" s="658">
        <v>0</v>
      </c>
      <c r="AC517" s="658">
        <v>0</v>
      </c>
      <c r="AD517" s="658">
        <v>0</v>
      </c>
      <c r="AE517" s="658">
        <v>0</v>
      </c>
      <c r="AF517" s="658">
        <v>0</v>
      </c>
      <c r="AG517" s="658">
        <v>0</v>
      </c>
      <c r="AH517" s="658">
        <v>0</v>
      </c>
      <c r="AI517" s="658">
        <v>0</v>
      </c>
      <c r="AJ517" s="658">
        <v>353.02436363636366</v>
      </c>
      <c r="AK517" s="661">
        <v>0</v>
      </c>
      <c r="AL517" s="661">
        <v>0</v>
      </c>
      <c r="AM517" s="662">
        <v>0</v>
      </c>
      <c r="AN517" s="663">
        <v>19416.34</v>
      </c>
      <c r="AO517" s="658">
        <v>19416.34</v>
      </c>
      <c r="AP517" s="658">
        <v>0</v>
      </c>
      <c r="AQ517" s="658">
        <v>0</v>
      </c>
      <c r="AR517" s="658">
        <v>0</v>
      </c>
      <c r="AS517" s="658">
        <v>0</v>
      </c>
      <c r="AT517" s="659">
        <v>0</v>
      </c>
      <c r="AU517" s="658">
        <v>0</v>
      </c>
      <c r="AV517" s="658">
        <v>0</v>
      </c>
      <c r="AW517" s="658">
        <v>0</v>
      </c>
      <c r="AX517" s="658">
        <v>0</v>
      </c>
      <c r="AY517" s="660">
        <v>0</v>
      </c>
      <c r="AZ517" s="644" t="s">
        <v>803</v>
      </c>
      <c r="BA517" s="664">
        <v>0</v>
      </c>
      <c r="BB517" s="665">
        <v>0</v>
      </c>
      <c r="BC517" s="665">
        <v>0</v>
      </c>
      <c r="BD517" s="665">
        <v>0</v>
      </c>
      <c r="BE517" s="665">
        <v>0</v>
      </c>
      <c r="BF517" s="665">
        <v>0</v>
      </c>
      <c r="BG517" s="665">
        <v>0</v>
      </c>
      <c r="BH517" s="665">
        <v>0</v>
      </c>
      <c r="BI517" s="665">
        <v>0</v>
      </c>
      <c r="BJ517" s="665">
        <v>0</v>
      </c>
      <c r="BK517" s="665">
        <v>0</v>
      </c>
      <c r="BL517" s="665">
        <v>0</v>
      </c>
      <c r="BM517" s="665">
        <v>0</v>
      </c>
      <c r="BN517" s="665">
        <v>0</v>
      </c>
      <c r="BO517" s="665">
        <v>0</v>
      </c>
      <c r="BP517" s="665">
        <v>0</v>
      </c>
      <c r="BQ517" s="665">
        <v>0</v>
      </c>
      <c r="BR517" s="665">
        <v>0</v>
      </c>
      <c r="BS517" s="666">
        <v>0</v>
      </c>
      <c r="BT517" s="667">
        <v>0</v>
      </c>
      <c r="BU517" s="649">
        <f t="shared" si="9"/>
        <v>0</v>
      </c>
    </row>
    <row r="518" spans="2:73" x14ac:dyDescent="0.2">
      <c r="B518" s="650">
        <v>508</v>
      </c>
      <c r="C518" s="630" t="s">
        <v>2262</v>
      </c>
      <c r="D518" s="630" t="s">
        <v>803</v>
      </c>
      <c r="E518" s="630" t="s">
        <v>1554</v>
      </c>
      <c r="F518" s="651">
        <v>230463</v>
      </c>
      <c r="G518" s="652">
        <v>45382</v>
      </c>
      <c r="H518" s="652" t="s">
        <v>535</v>
      </c>
      <c r="I518" s="652" t="s">
        <v>535</v>
      </c>
      <c r="J518" s="653">
        <v>55</v>
      </c>
      <c r="K518" s="654" t="s">
        <v>535</v>
      </c>
      <c r="L518" s="655" t="s">
        <v>535</v>
      </c>
      <c r="M518" s="656">
        <v>0</v>
      </c>
      <c r="N518" s="657">
        <v>21212.33</v>
      </c>
      <c r="O518" s="658">
        <v>0</v>
      </c>
      <c r="P518" s="658">
        <v>0</v>
      </c>
      <c r="Q518" s="658">
        <v>0</v>
      </c>
      <c r="R518" s="658">
        <v>0</v>
      </c>
      <c r="S518" s="658">
        <v>0</v>
      </c>
      <c r="T518" s="659">
        <v>21212.33</v>
      </c>
      <c r="U518" s="658">
        <v>21212.33</v>
      </c>
      <c r="V518" s="658">
        <v>0</v>
      </c>
      <c r="W518" s="658">
        <v>0</v>
      </c>
      <c r="X518" s="658">
        <v>0</v>
      </c>
      <c r="Y518" s="660">
        <v>0</v>
      </c>
      <c r="Z518" s="657">
        <v>0</v>
      </c>
      <c r="AA518" s="658">
        <v>0</v>
      </c>
      <c r="AB518" s="658">
        <v>0</v>
      </c>
      <c r="AC518" s="658">
        <v>0</v>
      </c>
      <c r="AD518" s="658">
        <v>0</v>
      </c>
      <c r="AE518" s="658">
        <v>0</v>
      </c>
      <c r="AF518" s="658">
        <v>0</v>
      </c>
      <c r="AG518" s="658">
        <v>0</v>
      </c>
      <c r="AH518" s="658">
        <v>0</v>
      </c>
      <c r="AI518" s="658">
        <v>0</v>
      </c>
      <c r="AJ518" s="658">
        <v>385.67872727272731</v>
      </c>
      <c r="AK518" s="661">
        <v>0</v>
      </c>
      <c r="AL518" s="661">
        <v>0</v>
      </c>
      <c r="AM518" s="662">
        <v>0</v>
      </c>
      <c r="AN518" s="663">
        <v>21212.33</v>
      </c>
      <c r="AO518" s="658">
        <v>0</v>
      </c>
      <c r="AP518" s="658">
        <v>0</v>
      </c>
      <c r="AQ518" s="658">
        <v>0</v>
      </c>
      <c r="AR518" s="658">
        <v>0</v>
      </c>
      <c r="AS518" s="658">
        <v>0</v>
      </c>
      <c r="AT518" s="659">
        <v>21212.33</v>
      </c>
      <c r="AU518" s="658">
        <v>21212.33</v>
      </c>
      <c r="AV518" s="658">
        <v>0</v>
      </c>
      <c r="AW518" s="658">
        <v>0</v>
      </c>
      <c r="AX518" s="658">
        <v>0</v>
      </c>
      <c r="AY518" s="660">
        <v>0</v>
      </c>
      <c r="AZ518" s="644" t="s">
        <v>803</v>
      </c>
      <c r="BA518" s="664">
        <v>0</v>
      </c>
      <c r="BB518" s="665">
        <v>0</v>
      </c>
      <c r="BC518" s="665">
        <v>0</v>
      </c>
      <c r="BD518" s="665">
        <v>0</v>
      </c>
      <c r="BE518" s="665">
        <v>0</v>
      </c>
      <c r="BF518" s="665">
        <v>0</v>
      </c>
      <c r="BG518" s="665">
        <v>0</v>
      </c>
      <c r="BH518" s="665">
        <v>0</v>
      </c>
      <c r="BI518" s="665">
        <v>0</v>
      </c>
      <c r="BJ518" s="665">
        <v>0</v>
      </c>
      <c r="BK518" s="665">
        <v>0</v>
      </c>
      <c r="BL518" s="665">
        <v>0</v>
      </c>
      <c r="BM518" s="665">
        <v>0</v>
      </c>
      <c r="BN518" s="665">
        <v>0</v>
      </c>
      <c r="BO518" s="665">
        <v>0</v>
      </c>
      <c r="BP518" s="665">
        <v>0</v>
      </c>
      <c r="BQ518" s="665">
        <v>0</v>
      </c>
      <c r="BR518" s="665">
        <v>0</v>
      </c>
      <c r="BS518" s="666">
        <v>0</v>
      </c>
      <c r="BT518" s="667">
        <v>0</v>
      </c>
      <c r="BU518" s="649">
        <f t="shared" si="9"/>
        <v>0</v>
      </c>
    </row>
    <row r="519" spans="2:73" x14ac:dyDescent="0.2">
      <c r="B519" s="629">
        <v>509</v>
      </c>
      <c r="C519" s="630" t="s">
        <v>2262</v>
      </c>
      <c r="D519" s="630" t="s">
        <v>803</v>
      </c>
      <c r="E519" s="630" t="s">
        <v>1554</v>
      </c>
      <c r="F519" s="651" t="s">
        <v>2263</v>
      </c>
      <c r="G519" s="652">
        <v>45382</v>
      </c>
      <c r="H519" s="652" t="s">
        <v>535</v>
      </c>
      <c r="I519" s="652" t="s">
        <v>535</v>
      </c>
      <c r="J519" s="653">
        <v>55</v>
      </c>
      <c r="K519" s="654" t="s">
        <v>535</v>
      </c>
      <c r="L519" s="655" t="s">
        <v>535</v>
      </c>
      <c r="M519" s="656">
        <v>0</v>
      </c>
      <c r="N519" s="657">
        <v>45942.81</v>
      </c>
      <c r="O519" s="658">
        <v>45942.81</v>
      </c>
      <c r="P519" s="658">
        <v>0</v>
      </c>
      <c r="Q519" s="658">
        <v>0</v>
      </c>
      <c r="R519" s="658">
        <v>0</v>
      </c>
      <c r="S519" s="658">
        <v>0</v>
      </c>
      <c r="T519" s="659">
        <v>0</v>
      </c>
      <c r="U519" s="658">
        <v>0</v>
      </c>
      <c r="V519" s="658">
        <v>0</v>
      </c>
      <c r="W519" s="658">
        <v>0</v>
      </c>
      <c r="X519" s="658">
        <v>0</v>
      </c>
      <c r="Y519" s="660">
        <v>0</v>
      </c>
      <c r="Z519" s="657">
        <v>0</v>
      </c>
      <c r="AA519" s="658">
        <v>0</v>
      </c>
      <c r="AB519" s="658">
        <v>0</v>
      </c>
      <c r="AC519" s="658">
        <v>0</v>
      </c>
      <c r="AD519" s="658">
        <v>0</v>
      </c>
      <c r="AE519" s="658">
        <v>0</v>
      </c>
      <c r="AF519" s="658">
        <v>0</v>
      </c>
      <c r="AG519" s="658">
        <v>0</v>
      </c>
      <c r="AH519" s="658">
        <v>0</v>
      </c>
      <c r="AI519" s="658">
        <v>0</v>
      </c>
      <c r="AJ519" s="658">
        <v>835.3238181818183</v>
      </c>
      <c r="AK519" s="661">
        <v>0</v>
      </c>
      <c r="AL519" s="661">
        <v>0</v>
      </c>
      <c r="AM519" s="662">
        <v>0</v>
      </c>
      <c r="AN519" s="663">
        <v>45942.81</v>
      </c>
      <c r="AO519" s="658">
        <v>45942.81</v>
      </c>
      <c r="AP519" s="658">
        <v>0</v>
      </c>
      <c r="AQ519" s="658">
        <v>0</v>
      </c>
      <c r="AR519" s="658">
        <v>0</v>
      </c>
      <c r="AS519" s="658">
        <v>0</v>
      </c>
      <c r="AT519" s="659">
        <v>0</v>
      </c>
      <c r="AU519" s="658">
        <v>0</v>
      </c>
      <c r="AV519" s="658">
        <v>0</v>
      </c>
      <c r="AW519" s="658">
        <v>0</v>
      </c>
      <c r="AX519" s="658">
        <v>0</v>
      </c>
      <c r="AY519" s="660">
        <v>0</v>
      </c>
      <c r="AZ519" s="644" t="s">
        <v>803</v>
      </c>
      <c r="BA519" s="664">
        <v>0</v>
      </c>
      <c r="BB519" s="665">
        <v>0</v>
      </c>
      <c r="BC519" s="665">
        <v>0</v>
      </c>
      <c r="BD519" s="665">
        <v>0</v>
      </c>
      <c r="BE519" s="665">
        <v>0</v>
      </c>
      <c r="BF519" s="665">
        <v>0</v>
      </c>
      <c r="BG519" s="665">
        <v>0</v>
      </c>
      <c r="BH519" s="665">
        <v>0</v>
      </c>
      <c r="BI519" s="665">
        <v>0</v>
      </c>
      <c r="BJ519" s="665">
        <v>0</v>
      </c>
      <c r="BK519" s="665">
        <v>0</v>
      </c>
      <c r="BL519" s="665">
        <v>0</v>
      </c>
      <c r="BM519" s="665">
        <v>0</v>
      </c>
      <c r="BN519" s="665">
        <v>0</v>
      </c>
      <c r="BO519" s="665">
        <v>0</v>
      </c>
      <c r="BP519" s="665">
        <v>0</v>
      </c>
      <c r="BQ519" s="665">
        <v>0</v>
      </c>
      <c r="BR519" s="665">
        <v>0</v>
      </c>
      <c r="BS519" s="666">
        <v>0</v>
      </c>
      <c r="BT519" s="667">
        <v>0</v>
      </c>
      <c r="BU519" s="649">
        <f t="shared" si="9"/>
        <v>0</v>
      </c>
    </row>
    <row r="520" spans="2:73" x14ac:dyDescent="0.2">
      <c r="B520" s="650">
        <v>510</v>
      </c>
      <c r="C520" s="630" t="s">
        <v>2264</v>
      </c>
      <c r="D520" s="630" t="s">
        <v>803</v>
      </c>
      <c r="E520" s="630" t="s">
        <v>1554</v>
      </c>
      <c r="F520" s="651">
        <v>230464</v>
      </c>
      <c r="G520" s="652">
        <v>45382</v>
      </c>
      <c r="H520" s="652" t="s">
        <v>535</v>
      </c>
      <c r="I520" s="652" t="s">
        <v>535</v>
      </c>
      <c r="J520" s="653">
        <v>55</v>
      </c>
      <c r="K520" s="654" t="s">
        <v>535</v>
      </c>
      <c r="L520" s="655" t="s">
        <v>535</v>
      </c>
      <c r="M520" s="656">
        <v>0</v>
      </c>
      <c r="N520" s="657">
        <v>49294.3</v>
      </c>
      <c r="O520" s="658">
        <v>0</v>
      </c>
      <c r="P520" s="658">
        <v>0</v>
      </c>
      <c r="Q520" s="658">
        <v>0</v>
      </c>
      <c r="R520" s="658">
        <v>0</v>
      </c>
      <c r="S520" s="658">
        <v>0</v>
      </c>
      <c r="T520" s="659">
        <v>49294.3</v>
      </c>
      <c r="U520" s="658">
        <v>49294.3</v>
      </c>
      <c r="V520" s="658">
        <v>0</v>
      </c>
      <c r="W520" s="658">
        <v>0</v>
      </c>
      <c r="X520" s="658">
        <v>0</v>
      </c>
      <c r="Y520" s="660">
        <v>0</v>
      </c>
      <c r="Z520" s="657">
        <v>0</v>
      </c>
      <c r="AA520" s="658">
        <v>0</v>
      </c>
      <c r="AB520" s="658">
        <v>0</v>
      </c>
      <c r="AC520" s="658">
        <v>0</v>
      </c>
      <c r="AD520" s="658">
        <v>0</v>
      </c>
      <c r="AE520" s="658">
        <v>0</v>
      </c>
      <c r="AF520" s="658">
        <v>0</v>
      </c>
      <c r="AG520" s="658">
        <v>0</v>
      </c>
      <c r="AH520" s="658">
        <v>0</v>
      </c>
      <c r="AI520" s="658">
        <v>0</v>
      </c>
      <c r="AJ520" s="658">
        <v>896.26</v>
      </c>
      <c r="AK520" s="661">
        <v>0</v>
      </c>
      <c r="AL520" s="661">
        <v>0</v>
      </c>
      <c r="AM520" s="662">
        <v>0</v>
      </c>
      <c r="AN520" s="663">
        <v>49294.3</v>
      </c>
      <c r="AO520" s="658">
        <v>0</v>
      </c>
      <c r="AP520" s="658">
        <v>0</v>
      </c>
      <c r="AQ520" s="658">
        <v>0</v>
      </c>
      <c r="AR520" s="658">
        <v>0</v>
      </c>
      <c r="AS520" s="658">
        <v>0</v>
      </c>
      <c r="AT520" s="659">
        <v>49294.3</v>
      </c>
      <c r="AU520" s="658">
        <v>49294.3</v>
      </c>
      <c r="AV520" s="658">
        <v>0</v>
      </c>
      <c r="AW520" s="658">
        <v>0</v>
      </c>
      <c r="AX520" s="658">
        <v>0</v>
      </c>
      <c r="AY520" s="660">
        <v>0</v>
      </c>
      <c r="AZ520" s="644" t="s">
        <v>803</v>
      </c>
      <c r="BA520" s="664">
        <v>0</v>
      </c>
      <c r="BB520" s="665">
        <v>0</v>
      </c>
      <c r="BC520" s="665">
        <v>0</v>
      </c>
      <c r="BD520" s="665">
        <v>0</v>
      </c>
      <c r="BE520" s="665">
        <v>0</v>
      </c>
      <c r="BF520" s="665">
        <v>0</v>
      </c>
      <c r="BG520" s="665">
        <v>0</v>
      </c>
      <c r="BH520" s="665">
        <v>0</v>
      </c>
      <c r="BI520" s="665">
        <v>0</v>
      </c>
      <c r="BJ520" s="665">
        <v>0</v>
      </c>
      <c r="BK520" s="665">
        <v>0</v>
      </c>
      <c r="BL520" s="665">
        <v>0</v>
      </c>
      <c r="BM520" s="665">
        <v>0</v>
      </c>
      <c r="BN520" s="665">
        <v>0</v>
      </c>
      <c r="BO520" s="665">
        <v>0</v>
      </c>
      <c r="BP520" s="665">
        <v>0</v>
      </c>
      <c r="BQ520" s="665">
        <v>0</v>
      </c>
      <c r="BR520" s="665">
        <v>0</v>
      </c>
      <c r="BS520" s="666">
        <v>0</v>
      </c>
      <c r="BT520" s="667">
        <v>0</v>
      </c>
      <c r="BU520" s="649">
        <f t="shared" si="9"/>
        <v>0</v>
      </c>
    </row>
    <row r="521" spans="2:73" x14ac:dyDescent="0.2">
      <c r="B521" s="629">
        <v>511</v>
      </c>
      <c r="C521" s="630" t="s">
        <v>2264</v>
      </c>
      <c r="D521" s="630" t="s">
        <v>803</v>
      </c>
      <c r="E521" s="630" t="s">
        <v>1554</v>
      </c>
      <c r="F521" s="651" t="s">
        <v>2265</v>
      </c>
      <c r="G521" s="652">
        <v>45382</v>
      </c>
      <c r="H521" s="652" t="s">
        <v>535</v>
      </c>
      <c r="I521" s="652" t="s">
        <v>535</v>
      </c>
      <c r="J521" s="653">
        <v>55</v>
      </c>
      <c r="K521" s="654" t="s">
        <v>535</v>
      </c>
      <c r="L521" s="655" t="s">
        <v>535</v>
      </c>
      <c r="M521" s="656">
        <v>0</v>
      </c>
      <c r="N521" s="657">
        <v>106764.24</v>
      </c>
      <c r="O521" s="658">
        <v>106764.24</v>
      </c>
      <c r="P521" s="658">
        <v>0</v>
      </c>
      <c r="Q521" s="658">
        <v>0</v>
      </c>
      <c r="R521" s="658">
        <v>0</v>
      </c>
      <c r="S521" s="658">
        <v>0</v>
      </c>
      <c r="T521" s="659">
        <v>0</v>
      </c>
      <c r="U521" s="658">
        <v>0</v>
      </c>
      <c r="V521" s="658">
        <v>0</v>
      </c>
      <c r="W521" s="658">
        <v>0</v>
      </c>
      <c r="X521" s="658">
        <v>0</v>
      </c>
      <c r="Y521" s="660">
        <v>0</v>
      </c>
      <c r="Z521" s="657">
        <v>0</v>
      </c>
      <c r="AA521" s="658">
        <v>0</v>
      </c>
      <c r="AB521" s="658">
        <v>0</v>
      </c>
      <c r="AC521" s="658">
        <v>0</v>
      </c>
      <c r="AD521" s="658">
        <v>0</v>
      </c>
      <c r="AE521" s="658">
        <v>0</v>
      </c>
      <c r="AF521" s="658">
        <v>0</v>
      </c>
      <c r="AG521" s="658">
        <v>0</v>
      </c>
      <c r="AH521" s="658">
        <v>0</v>
      </c>
      <c r="AI521" s="658">
        <v>0</v>
      </c>
      <c r="AJ521" s="658">
        <v>1941.1680000000001</v>
      </c>
      <c r="AK521" s="661">
        <v>0</v>
      </c>
      <c r="AL521" s="661">
        <v>0</v>
      </c>
      <c r="AM521" s="662">
        <v>0</v>
      </c>
      <c r="AN521" s="663">
        <v>106764.24</v>
      </c>
      <c r="AO521" s="658">
        <v>106764.24</v>
      </c>
      <c r="AP521" s="658">
        <v>0</v>
      </c>
      <c r="AQ521" s="658">
        <v>0</v>
      </c>
      <c r="AR521" s="658">
        <v>0</v>
      </c>
      <c r="AS521" s="658">
        <v>0</v>
      </c>
      <c r="AT521" s="659">
        <v>0</v>
      </c>
      <c r="AU521" s="658">
        <v>0</v>
      </c>
      <c r="AV521" s="658">
        <v>0</v>
      </c>
      <c r="AW521" s="658">
        <v>0</v>
      </c>
      <c r="AX521" s="658">
        <v>0</v>
      </c>
      <c r="AY521" s="660">
        <v>0</v>
      </c>
      <c r="AZ521" s="644" t="s">
        <v>803</v>
      </c>
      <c r="BA521" s="664">
        <v>0</v>
      </c>
      <c r="BB521" s="665">
        <v>0</v>
      </c>
      <c r="BC521" s="665">
        <v>0</v>
      </c>
      <c r="BD521" s="665">
        <v>0</v>
      </c>
      <c r="BE521" s="665">
        <v>0</v>
      </c>
      <c r="BF521" s="665">
        <v>0</v>
      </c>
      <c r="BG521" s="665">
        <v>0</v>
      </c>
      <c r="BH521" s="665">
        <v>0</v>
      </c>
      <c r="BI521" s="665">
        <v>0</v>
      </c>
      <c r="BJ521" s="665">
        <v>0</v>
      </c>
      <c r="BK521" s="665">
        <v>0</v>
      </c>
      <c r="BL521" s="665">
        <v>0</v>
      </c>
      <c r="BM521" s="665">
        <v>0</v>
      </c>
      <c r="BN521" s="665">
        <v>0</v>
      </c>
      <c r="BO521" s="665">
        <v>0</v>
      </c>
      <c r="BP521" s="665">
        <v>0</v>
      </c>
      <c r="BQ521" s="665">
        <v>0</v>
      </c>
      <c r="BR521" s="665">
        <v>0</v>
      </c>
      <c r="BS521" s="666">
        <v>0</v>
      </c>
      <c r="BT521" s="667">
        <v>0</v>
      </c>
      <c r="BU521" s="649">
        <f t="shared" si="9"/>
        <v>0</v>
      </c>
    </row>
    <row r="522" spans="2:73" x14ac:dyDescent="0.2">
      <c r="B522" s="650">
        <v>512</v>
      </c>
      <c r="C522" s="630" t="s">
        <v>2266</v>
      </c>
      <c r="D522" s="630" t="s">
        <v>803</v>
      </c>
      <c r="E522" s="630" t="s">
        <v>1554</v>
      </c>
      <c r="F522" s="651">
        <v>230461</v>
      </c>
      <c r="G522" s="652">
        <v>45382</v>
      </c>
      <c r="H522" s="652" t="s">
        <v>535</v>
      </c>
      <c r="I522" s="652" t="s">
        <v>535</v>
      </c>
      <c r="J522" s="653">
        <v>55</v>
      </c>
      <c r="K522" s="654" t="s">
        <v>535</v>
      </c>
      <c r="L522" s="655" t="s">
        <v>535</v>
      </c>
      <c r="M522" s="656">
        <v>0</v>
      </c>
      <c r="N522" s="657">
        <v>339.38</v>
      </c>
      <c r="O522" s="658">
        <v>0</v>
      </c>
      <c r="P522" s="658">
        <v>0</v>
      </c>
      <c r="Q522" s="658">
        <v>0</v>
      </c>
      <c r="R522" s="658">
        <v>0</v>
      </c>
      <c r="S522" s="658">
        <v>0</v>
      </c>
      <c r="T522" s="659">
        <v>339.38</v>
      </c>
      <c r="U522" s="658">
        <v>339.38</v>
      </c>
      <c r="V522" s="658">
        <v>0</v>
      </c>
      <c r="W522" s="658">
        <v>0</v>
      </c>
      <c r="X522" s="658">
        <v>0</v>
      </c>
      <c r="Y522" s="660">
        <v>0</v>
      </c>
      <c r="Z522" s="657">
        <v>0</v>
      </c>
      <c r="AA522" s="658">
        <v>0</v>
      </c>
      <c r="AB522" s="658">
        <v>0</v>
      </c>
      <c r="AC522" s="658">
        <v>0</v>
      </c>
      <c r="AD522" s="658">
        <v>0</v>
      </c>
      <c r="AE522" s="658">
        <v>0</v>
      </c>
      <c r="AF522" s="658">
        <v>0</v>
      </c>
      <c r="AG522" s="658">
        <v>0</v>
      </c>
      <c r="AH522" s="658">
        <v>0</v>
      </c>
      <c r="AI522" s="658">
        <v>0</v>
      </c>
      <c r="AJ522" s="658">
        <v>6.1705454545454543</v>
      </c>
      <c r="AK522" s="661">
        <v>0</v>
      </c>
      <c r="AL522" s="661">
        <v>0</v>
      </c>
      <c r="AM522" s="662">
        <v>0</v>
      </c>
      <c r="AN522" s="663">
        <v>339.38</v>
      </c>
      <c r="AO522" s="658">
        <v>0</v>
      </c>
      <c r="AP522" s="658">
        <v>0</v>
      </c>
      <c r="AQ522" s="658">
        <v>0</v>
      </c>
      <c r="AR522" s="658">
        <v>0</v>
      </c>
      <c r="AS522" s="658">
        <v>0</v>
      </c>
      <c r="AT522" s="659">
        <v>339.38</v>
      </c>
      <c r="AU522" s="658">
        <v>339.38</v>
      </c>
      <c r="AV522" s="658">
        <v>0</v>
      </c>
      <c r="AW522" s="658">
        <v>0</v>
      </c>
      <c r="AX522" s="658">
        <v>0</v>
      </c>
      <c r="AY522" s="660">
        <v>0</v>
      </c>
      <c r="AZ522" s="644" t="s">
        <v>803</v>
      </c>
      <c r="BA522" s="664">
        <v>0</v>
      </c>
      <c r="BB522" s="665">
        <v>0</v>
      </c>
      <c r="BC522" s="665">
        <v>0</v>
      </c>
      <c r="BD522" s="665">
        <v>0</v>
      </c>
      <c r="BE522" s="665">
        <v>0</v>
      </c>
      <c r="BF522" s="665">
        <v>0</v>
      </c>
      <c r="BG522" s="665">
        <v>0</v>
      </c>
      <c r="BH522" s="665">
        <v>0</v>
      </c>
      <c r="BI522" s="665">
        <v>0</v>
      </c>
      <c r="BJ522" s="665">
        <v>0</v>
      </c>
      <c r="BK522" s="665">
        <v>0</v>
      </c>
      <c r="BL522" s="665">
        <v>0</v>
      </c>
      <c r="BM522" s="665">
        <v>0</v>
      </c>
      <c r="BN522" s="665">
        <v>0</v>
      </c>
      <c r="BO522" s="665">
        <v>0</v>
      </c>
      <c r="BP522" s="665">
        <v>0</v>
      </c>
      <c r="BQ522" s="665">
        <v>0</v>
      </c>
      <c r="BR522" s="665">
        <v>0</v>
      </c>
      <c r="BS522" s="666">
        <v>0</v>
      </c>
      <c r="BT522" s="667">
        <v>0</v>
      </c>
      <c r="BU522" s="649">
        <f t="shared" si="9"/>
        <v>0</v>
      </c>
    </row>
    <row r="523" spans="2:73" x14ac:dyDescent="0.2">
      <c r="B523" s="629">
        <v>513</v>
      </c>
      <c r="C523" s="630" t="s">
        <v>2266</v>
      </c>
      <c r="D523" s="630" t="s">
        <v>803</v>
      </c>
      <c r="E523" s="630" t="s">
        <v>1554</v>
      </c>
      <c r="F523" s="651" t="s">
        <v>2267</v>
      </c>
      <c r="G523" s="652">
        <v>45382</v>
      </c>
      <c r="H523" s="652" t="s">
        <v>535</v>
      </c>
      <c r="I523" s="652" t="s">
        <v>535</v>
      </c>
      <c r="J523" s="653">
        <v>55</v>
      </c>
      <c r="K523" s="654" t="s">
        <v>535</v>
      </c>
      <c r="L523" s="655" t="s">
        <v>535</v>
      </c>
      <c r="M523" s="656">
        <v>0</v>
      </c>
      <c r="N523" s="657">
        <v>735.04</v>
      </c>
      <c r="O523" s="658">
        <v>735.04</v>
      </c>
      <c r="P523" s="658">
        <v>0</v>
      </c>
      <c r="Q523" s="658">
        <v>0</v>
      </c>
      <c r="R523" s="658">
        <v>0</v>
      </c>
      <c r="S523" s="658">
        <v>0</v>
      </c>
      <c r="T523" s="659">
        <v>0</v>
      </c>
      <c r="U523" s="658">
        <v>0</v>
      </c>
      <c r="V523" s="658">
        <v>0</v>
      </c>
      <c r="W523" s="658">
        <v>0</v>
      </c>
      <c r="X523" s="658">
        <v>0</v>
      </c>
      <c r="Y523" s="660">
        <v>0</v>
      </c>
      <c r="Z523" s="657">
        <v>0</v>
      </c>
      <c r="AA523" s="658">
        <v>0</v>
      </c>
      <c r="AB523" s="658">
        <v>0</v>
      </c>
      <c r="AC523" s="658">
        <v>0</v>
      </c>
      <c r="AD523" s="658">
        <v>0</v>
      </c>
      <c r="AE523" s="658">
        <v>0</v>
      </c>
      <c r="AF523" s="658">
        <v>0</v>
      </c>
      <c r="AG523" s="658">
        <v>0</v>
      </c>
      <c r="AH523" s="658">
        <v>0</v>
      </c>
      <c r="AI523" s="658">
        <v>0</v>
      </c>
      <c r="AJ523" s="658">
        <v>13.364363636363635</v>
      </c>
      <c r="AK523" s="661">
        <v>0</v>
      </c>
      <c r="AL523" s="661">
        <v>0</v>
      </c>
      <c r="AM523" s="662">
        <v>0</v>
      </c>
      <c r="AN523" s="663">
        <v>735.04</v>
      </c>
      <c r="AO523" s="658">
        <v>735.04</v>
      </c>
      <c r="AP523" s="658">
        <v>0</v>
      </c>
      <c r="AQ523" s="658">
        <v>0</v>
      </c>
      <c r="AR523" s="658">
        <v>0</v>
      </c>
      <c r="AS523" s="658">
        <v>0</v>
      </c>
      <c r="AT523" s="659">
        <v>0</v>
      </c>
      <c r="AU523" s="658">
        <v>0</v>
      </c>
      <c r="AV523" s="658">
        <v>0</v>
      </c>
      <c r="AW523" s="658">
        <v>0</v>
      </c>
      <c r="AX523" s="658">
        <v>0</v>
      </c>
      <c r="AY523" s="660">
        <v>0</v>
      </c>
      <c r="AZ523" s="644" t="s">
        <v>803</v>
      </c>
      <c r="BA523" s="664">
        <v>0</v>
      </c>
      <c r="BB523" s="665">
        <v>0</v>
      </c>
      <c r="BC523" s="665">
        <v>0</v>
      </c>
      <c r="BD523" s="665">
        <v>0</v>
      </c>
      <c r="BE523" s="665">
        <v>0</v>
      </c>
      <c r="BF523" s="665">
        <v>0</v>
      </c>
      <c r="BG523" s="665">
        <v>0</v>
      </c>
      <c r="BH523" s="665">
        <v>0</v>
      </c>
      <c r="BI523" s="665">
        <v>0</v>
      </c>
      <c r="BJ523" s="665">
        <v>0</v>
      </c>
      <c r="BK523" s="665">
        <v>0</v>
      </c>
      <c r="BL523" s="665">
        <v>0</v>
      </c>
      <c r="BM523" s="665">
        <v>0</v>
      </c>
      <c r="BN523" s="665">
        <v>0</v>
      </c>
      <c r="BO523" s="665">
        <v>0</v>
      </c>
      <c r="BP523" s="665">
        <v>0</v>
      </c>
      <c r="BQ523" s="665">
        <v>0</v>
      </c>
      <c r="BR523" s="665">
        <v>0</v>
      </c>
      <c r="BS523" s="666">
        <v>0</v>
      </c>
      <c r="BT523" s="667">
        <v>0</v>
      </c>
      <c r="BU523" s="649">
        <f t="shared" si="9"/>
        <v>0</v>
      </c>
    </row>
    <row r="524" spans="2:73" x14ac:dyDescent="0.2">
      <c r="B524" s="650">
        <v>514</v>
      </c>
      <c r="C524" s="630" t="s">
        <v>2268</v>
      </c>
      <c r="D524" s="630" t="s">
        <v>803</v>
      </c>
      <c r="E524" s="630" t="s">
        <v>1554</v>
      </c>
      <c r="F524" s="651">
        <v>230462</v>
      </c>
      <c r="G524" s="652">
        <v>45382</v>
      </c>
      <c r="H524" s="652" t="s">
        <v>535</v>
      </c>
      <c r="I524" s="652" t="s">
        <v>535</v>
      </c>
      <c r="J524" s="653">
        <v>55</v>
      </c>
      <c r="K524" s="654" t="s">
        <v>535</v>
      </c>
      <c r="L524" s="655" t="s">
        <v>535</v>
      </c>
      <c r="M524" s="656">
        <v>0</v>
      </c>
      <c r="N524" s="657">
        <v>471.3</v>
      </c>
      <c r="O524" s="658">
        <v>0</v>
      </c>
      <c r="P524" s="658">
        <v>0</v>
      </c>
      <c r="Q524" s="658">
        <v>0</v>
      </c>
      <c r="R524" s="658">
        <v>0</v>
      </c>
      <c r="S524" s="658">
        <v>0</v>
      </c>
      <c r="T524" s="659">
        <v>471.3</v>
      </c>
      <c r="U524" s="658">
        <v>471.3</v>
      </c>
      <c r="V524" s="658">
        <v>0</v>
      </c>
      <c r="W524" s="658">
        <v>0</v>
      </c>
      <c r="X524" s="658">
        <v>0</v>
      </c>
      <c r="Y524" s="660">
        <v>0</v>
      </c>
      <c r="Z524" s="657">
        <v>0</v>
      </c>
      <c r="AA524" s="658">
        <v>0</v>
      </c>
      <c r="AB524" s="658">
        <v>0</v>
      </c>
      <c r="AC524" s="658">
        <v>0</v>
      </c>
      <c r="AD524" s="658">
        <v>0</v>
      </c>
      <c r="AE524" s="658">
        <v>0</v>
      </c>
      <c r="AF524" s="658">
        <v>0</v>
      </c>
      <c r="AG524" s="658">
        <v>0</v>
      </c>
      <c r="AH524" s="658">
        <v>0</v>
      </c>
      <c r="AI524" s="658">
        <v>0</v>
      </c>
      <c r="AJ524" s="658">
        <v>8.5690909090909102</v>
      </c>
      <c r="AK524" s="661">
        <v>0</v>
      </c>
      <c r="AL524" s="661">
        <v>0</v>
      </c>
      <c r="AM524" s="662">
        <v>0</v>
      </c>
      <c r="AN524" s="663">
        <v>471.3</v>
      </c>
      <c r="AO524" s="658">
        <v>0</v>
      </c>
      <c r="AP524" s="658">
        <v>0</v>
      </c>
      <c r="AQ524" s="658">
        <v>0</v>
      </c>
      <c r="AR524" s="658">
        <v>0</v>
      </c>
      <c r="AS524" s="658">
        <v>0</v>
      </c>
      <c r="AT524" s="659">
        <v>471.3</v>
      </c>
      <c r="AU524" s="658">
        <v>471.3</v>
      </c>
      <c r="AV524" s="658">
        <v>0</v>
      </c>
      <c r="AW524" s="658">
        <v>0</v>
      </c>
      <c r="AX524" s="658">
        <v>0</v>
      </c>
      <c r="AY524" s="660">
        <v>0</v>
      </c>
      <c r="AZ524" s="644" t="s">
        <v>803</v>
      </c>
      <c r="BA524" s="664">
        <v>0</v>
      </c>
      <c r="BB524" s="665">
        <v>0</v>
      </c>
      <c r="BC524" s="665">
        <v>0</v>
      </c>
      <c r="BD524" s="665">
        <v>0</v>
      </c>
      <c r="BE524" s="665">
        <v>0</v>
      </c>
      <c r="BF524" s="665">
        <v>0</v>
      </c>
      <c r="BG524" s="665">
        <v>0</v>
      </c>
      <c r="BH524" s="665">
        <v>0</v>
      </c>
      <c r="BI524" s="665">
        <v>0</v>
      </c>
      <c r="BJ524" s="665">
        <v>0</v>
      </c>
      <c r="BK524" s="665">
        <v>0</v>
      </c>
      <c r="BL524" s="665">
        <v>0</v>
      </c>
      <c r="BM524" s="665">
        <v>0</v>
      </c>
      <c r="BN524" s="665">
        <v>0</v>
      </c>
      <c r="BO524" s="665">
        <v>0</v>
      </c>
      <c r="BP524" s="665">
        <v>0</v>
      </c>
      <c r="BQ524" s="665">
        <v>0</v>
      </c>
      <c r="BR524" s="665">
        <v>0</v>
      </c>
      <c r="BS524" s="666">
        <v>0</v>
      </c>
      <c r="BT524" s="667">
        <v>0</v>
      </c>
      <c r="BU524" s="649">
        <f t="shared" ref="BU524:BU587" si="10">+AY524-SUM(BA524:BT524)</f>
        <v>0</v>
      </c>
    </row>
    <row r="525" spans="2:73" x14ac:dyDescent="0.2">
      <c r="B525" s="629">
        <v>515</v>
      </c>
      <c r="C525" s="630" t="s">
        <v>2268</v>
      </c>
      <c r="D525" s="630" t="s">
        <v>803</v>
      </c>
      <c r="E525" s="630" t="s">
        <v>1554</v>
      </c>
      <c r="F525" s="651" t="s">
        <v>2269</v>
      </c>
      <c r="G525" s="652">
        <v>45382</v>
      </c>
      <c r="H525" s="652" t="s">
        <v>535</v>
      </c>
      <c r="I525" s="652" t="s">
        <v>535</v>
      </c>
      <c r="J525" s="653">
        <v>55</v>
      </c>
      <c r="K525" s="654" t="s">
        <v>535</v>
      </c>
      <c r="L525" s="655" t="s">
        <v>535</v>
      </c>
      <c r="M525" s="656">
        <v>0</v>
      </c>
      <c r="N525" s="657">
        <v>1020.76</v>
      </c>
      <c r="O525" s="658">
        <v>1020.76</v>
      </c>
      <c r="P525" s="658">
        <v>0</v>
      </c>
      <c r="Q525" s="658">
        <v>0</v>
      </c>
      <c r="R525" s="658">
        <v>0</v>
      </c>
      <c r="S525" s="658">
        <v>0</v>
      </c>
      <c r="T525" s="659">
        <v>0</v>
      </c>
      <c r="U525" s="658">
        <v>0</v>
      </c>
      <c r="V525" s="658">
        <v>0</v>
      </c>
      <c r="W525" s="658">
        <v>0</v>
      </c>
      <c r="X525" s="658">
        <v>0</v>
      </c>
      <c r="Y525" s="660">
        <v>0</v>
      </c>
      <c r="Z525" s="657">
        <v>0</v>
      </c>
      <c r="AA525" s="658">
        <v>0</v>
      </c>
      <c r="AB525" s="658">
        <v>0</v>
      </c>
      <c r="AC525" s="658">
        <v>0</v>
      </c>
      <c r="AD525" s="658">
        <v>0</v>
      </c>
      <c r="AE525" s="658">
        <v>0</v>
      </c>
      <c r="AF525" s="658">
        <v>0</v>
      </c>
      <c r="AG525" s="658">
        <v>0</v>
      </c>
      <c r="AH525" s="658">
        <v>0</v>
      </c>
      <c r="AI525" s="658">
        <v>0</v>
      </c>
      <c r="AJ525" s="658">
        <v>18.559272727272727</v>
      </c>
      <c r="AK525" s="661">
        <v>0</v>
      </c>
      <c r="AL525" s="661">
        <v>0</v>
      </c>
      <c r="AM525" s="662">
        <v>0</v>
      </c>
      <c r="AN525" s="663">
        <v>1020.76</v>
      </c>
      <c r="AO525" s="658">
        <v>1020.76</v>
      </c>
      <c r="AP525" s="658">
        <v>0</v>
      </c>
      <c r="AQ525" s="658">
        <v>0</v>
      </c>
      <c r="AR525" s="658">
        <v>0</v>
      </c>
      <c r="AS525" s="658">
        <v>0</v>
      </c>
      <c r="AT525" s="659">
        <v>0</v>
      </c>
      <c r="AU525" s="658">
        <v>0</v>
      </c>
      <c r="AV525" s="658">
        <v>0</v>
      </c>
      <c r="AW525" s="658">
        <v>0</v>
      </c>
      <c r="AX525" s="658">
        <v>0</v>
      </c>
      <c r="AY525" s="660">
        <v>0</v>
      </c>
      <c r="AZ525" s="644" t="s">
        <v>803</v>
      </c>
      <c r="BA525" s="664">
        <v>0</v>
      </c>
      <c r="BB525" s="665">
        <v>0</v>
      </c>
      <c r="BC525" s="665">
        <v>0</v>
      </c>
      <c r="BD525" s="665">
        <v>0</v>
      </c>
      <c r="BE525" s="665">
        <v>0</v>
      </c>
      <c r="BF525" s="665">
        <v>0</v>
      </c>
      <c r="BG525" s="665">
        <v>0</v>
      </c>
      <c r="BH525" s="665">
        <v>0</v>
      </c>
      <c r="BI525" s="665">
        <v>0</v>
      </c>
      <c r="BJ525" s="665">
        <v>0</v>
      </c>
      <c r="BK525" s="665">
        <v>0</v>
      </c>
      <c r="BL525" s="665">
        <v>0</v>
      </c>
      <c r="BM525" s="665">
        <v>0</v>
      </c>
      <c r="BN525" s="665">
        <v>0</v>
      </c>
      <c r="BO525" s="665">
        <v>0</v>
      </c>
      <c r="BP525" s="665">
        <v>0</v>
      </c>
      <c r="BQ525" s="665">
        <v>0</v>
      </c>
      <c r="BR525" s="665">
        <v>0</v>
      </c>
      <c r="BS525" s="666">
        <v>0</v>
      </c>
      <c r="BT525" s="667">
        <v>0</v>
      </c>
      <c r="BU525" s="649">
        <f t="shared" si="10"/>
        <v>0</v>
      </c>
    </row>
    <row r="526" spans="2:73" x14ac:dyDescent="0.2">
      <c r="B526" s="650">
        <v>516</v>
      </c>
      <c r="C526" s="630" t="s">
        <v>2270</v>
      </c>
      <c r="D526" s="630" t="s">
        <v>803</v>
      </c>
      <c r="E526" s="630" t="s">
        <v>1554</v>
      </c>
      <c r="F526" s="651">
        <v>230459</v>
      </c>
      <c r="G526" s="652">
        <v>45382</v>
      </c>
      <c r="H526" s="652" t="s">
        <v>535</v>
      </c>
      <c r="I526" s="652" t="s">
        <v>535</v>
      </c>
      <c r="J526" s="653">
        <v>55</v>
      </c>
      <c r="K526" s="654" t="s">
        <v>535</v>
      </c>
      <c r="L526" s="655" t="s">
        <v>535</v>
      </c>
      <c r="M526" s="656">
        <v>0</v>
      </c>
      <c r="N526" s="657">
        <v>2526.2800000000002</v>
      </c>
      <c r="O526" s="658">
        <v>0</v>
      </c>
      <c r="P526" s="658">
        <v>0</v>
      </c>
      <c r="Q526" s="658">
        <v>0</v>
      </c>
      <c r="R526" s="658">
        <v>0</v>
      </c>
      <c r="S526" s="658">
        <v>0</v>
      </c>
      <c r="T526" s="659">
        <v>2526.2800000000002</v>
      </c>
      <c r="U526" s="658">
        <v>2526.2800000000002</v>
      </c>
      <c r="V526" s="658">
        <v>0</v>
      </c>
      <c r="W526" s="658">
        <v>0</v>
      </c>
      <c r="X526" s="658">
        <v>0</v>
      </c>
      <c r="Y526" s="660">
        <v>0</v>
      </c>
      <c r="Z526" s="657">
        <v>0</v>
      </c>
      <c r="AA526" s="658">
        <v>0</v>
      </c>
      <c r="AB526" s="658">
        <v>0</v>
      </c>
      <c r="AC526" s="658">
        <v>0</v>
      </c>
      <c r="AD526" s="658">
        <v>0</v>
      </c>
      <c r="AE526" s="658">
        <v>0</v>
      </c>
      <c r="AF526" s="658">
        <v>0</v>
      </c>
      <c r="AG526" s="658">
        <v>0</v>
      </c>
      <c r="AH526" s="658">
        <v>0</v>
      </c>
      <c r="AI526" s="658">
        <v>0</v>
      </c>
      <c r="AJ526" s="658">
        <v>45.93236363636364</v>
      </c>
      <c r="AK526" s="661">
        <v>0</v>
      </c>
      <c r="AL526" s="661">
        <v>0</v>
      </c>
      <c r="AM526" s="662">
        <v>0</v>
      </c>
      <c r="AN526" s="663">
        <v>2526.2800000000002</v>
      </c>
      <c r="AO526" s="658">
        <v>0</v>
      </c>
      <c r="AP526" s="658">
        <v>0</v>
      </c>
      <c r="AQ526" s="658">
        <v>0</v>
      </c>
      <c r="AR526" s="658">
        <v>0</v>
      </c>
      <c r="AS526" s="658">
        <v>0</v>
      </c>
      <c r="AT526" s="659">
        <v>2526.2800000000002</v>
      </c>
      <c r="AU526" s="658">
        <v>2526.2800000000002</v>
      </c>
      <c r="AV526" s="658">
        <v>0</v>
      </c>
      <c r="AW526" s="658">
        <v>0</v>
      </c>
      <c r="AX526" s="658">
        <v>0</v>
      </c>
      <c r="AY526" s="660">
        <v>0</v>
      </c>
      <c r="AZ526" s="644" t="s">
        <v>803</v>
      </c>
      <c r="BA526" s="664">
        <v>0</v>
      </c>
      <c r="BB526" s="665">
        <v>0</v>
      </c>
      <c r="BC526" s="665">
        <v>0</v>
      </c>
      <c r="BD526" s="665">
        <v>0</v>
      </c>
      <c r="BE526" s="665">
        <v>0</v>
      </c>
      <c r="BF526" s="665">
        <v>0</v>
      </c>
      <c r="BG526" s="665">
        <v>0</v>
      </c>
      <c r="BH526" s="665">
        <v>0</v>
      </c>
      <c r="BI526" s="665">
        <v>0</v>
      </c>
      <c r="BJ526" s="665">
        <v>0</v>
      </c>
      <c r="BK526" s="665">
        <v>0</v>
      </c>
      <c r="BL526" s="665">
        <v>0</v>
      </c>
      <c r="BM526" s="665">
        <v>0</v>
      </c>
      <c r="BN526" s="665">
        <v>0</v>
      </c>
      <c r="BO526" s="665">
        <v>0</v>
      </c>
      <c r="BP526" s="665">
        <v>0</v>
      </c>
      <c r="BQ526" s="665">
        <v>0</v>
      </c>
      <c r="BR526" s="665">
        <v>0</v>
      </c>
      <c r="BS526" s="666">
        <v>0</v>
      </c>
      <c r="BT526" s="667">
        <v>0</v>
      </c>
      <c r="BU526" s="649">
        <f t="shared" si="10"/>
        <v>0</v>
      </c>
    </row>
    <row r="527" spans="2:73" x14ac:dyDescent="0.2">
      <c r="B527" s="629">
        <v>517</v>
      </c>
      <c r="C527" s="630" t="s">
        <v>2270</v>
      </c>
      <c r="D527" s="630" t="s">
        <v>803</v>
      </c>
      <c r="E527" s="630" t="s">
        <v>1554</v>
      </c>
      <c r="F527" s="651" t="s">
        <v>2271</v>
      </c>
      <c r="G527" s="652">
        <v>45382</v>
      </c>
      <c r="H527" s="652" t="s">
        <v>535</v>
      </c>
      <c r="I527" s="652" t="s">
        <v>535</v>
      </c>
      <c r="J527" s="653">
        <v>55</v>
      </c>
      <c r="K527" s="654" t="s">
        <v>535</v>
      </c>
      <c r="L527" s="655" t="s">
        <v>535</v>
      </c>
      <c r="M527" s="656">
        <v>0</v>
      </c>
      <c r="N527" s="657">
        <v>5471.55</v>
      </c>
      <c r="O527" s="658">
        <v>5471.55</v>
      </c>
      <c r="P527" s="658">
        <v>0</v>
      </c>
      <c r="Q527" s="658">
        <v>0</v>
      </c>
      <c r="R527" s="658">
        <v>0</v>
      </c>
      <c r="S527" s="658">
        <v>0</v>
      </c>
      <c r="T527" s="659">
        <v>0</v>
      </c>
      <c r="U527" s="658">
        <v>0</v>
      </c>
      <c r="V527" s="658">
        <v>0</v>
      </c>
      <c r="W527" s="658">
        <v>0</v>
      </c>
      <c r="X527" s="658">
        <v>0</v>
      </c>
      <c r="Y527" s="660">
        <v>0</v>
      </c>
      <c r="Z527" s="657">
        <v>0</v>
      </c>
      <c r="AA527" s="658">
        <v>0</v>
      </c>
      <c r="AB527" s="658">
        <v>0</v>
      </c>
      <c r="AC527" s="658">
        <v>0</v>
      </c>
      <c r="AD527" s="658">
        <v>0</v>
      </c>
      <c r="AE527" s="658">
        <v>0</v>
      </c>
      <c r="AF527" s="658">
        <v>0</v>
      </c>
      <c r="AG527" s="658">
        <v>0</v>
      </c>
      <c r="AH527" s="658">
        <v>0</v>
      </c>
      <c r="AI527" s="658">
        <v>0</v>
      </c>
      <c r="AJ527" s="658">
        <v>99.482727272727288</v>
      </c>
      <c r="AK527" s="661">
        <v>0</v>
      </c>
      <c r="AL527" s="661">
        <v>0</v>
      </c>
      <c r="AM527" s="662">
        <v>0</v>
      </c>
      <c r="AN527" s="663">
        <v>5471.55</v>
      </c>
      <c r="AO527" s="658">
        <v>5471.55</v>
      </c>
      <c r="AP527" s="658">
        <v>0</v>
      </c>
      <c r="AQ527" s="658">
        <v>0</v>
      </c>
      <c r="AR527" s="658">
        <v>0</v>
      </c>
      <c r="AS527" s="658">
        <v>0</v>
      </c>
      <c r="AT527" s="659">
        <v>0</v>
      </c>
      <c r="AU527" s="658">
        <v>0</v>
      </c>
      <c r="AV527" s="658">
        <v>0</v>
      </c>
      <c r="AW527" s="658">
        <v>0</v>
      </c>
      <c r="AX527" s="658">
        <v>0</v>
      </c>
      <c r="AY527" s="660">
        <v>0</v>
      </c>
      <c r="AZ527" s="644" t="s">
        <v>803</v>
      </c>
      <c r="BA527" s="664">
        <v>0</v>
      </c>
      <c r="BB527" s="665">
        <v>0</v>
      </c>
      <c r="BC527" s="665">
        <v>0</v>
      </c>
      <c r="BD527" s="665">
        <v>0</v>
      </c>
      <c r="BE527" s="665">
        <v>0</v>
      </c>
      <c r="BF527" s="665">
        <v>0</v>
      </c>
      <c r="BG527" s="665">
        <v>0</v>
      </c>
      <c r="BH527" s="665">
        <v>0</v>
      </c>
      <c r="BI527" s="665">
        <v>0</v>
      </c>
      <c r="BJ527" s="665">
        <v>0</v>
      </c>
      <c r="BK527" s="665">
        <v>0</v>
      </c>
      <c r="BL527" s="665">
        <v>0</v>
      </c>
      <c r="BM527" s="665">
        <v>0</v>
      </c>
      <c r="BN527" s="665">
        <v>0</v>
      </c>
      <c r="BO527" s="665">
        <v>0</v>
      </c>
      <c r="BP527" s="665">
        <v>0</v>
      </c>
      <c r="BQ527" s="665">
        <v>0</v>
      </c>
      <c r="BR527" s="665">
        <v>0</v>
      </c>
      <c r="BS527" s="666">
        <v>0</v>
      </c>
      <c r="BT527" s="667">
        <v>0</v>
      </c>
      <c r="BU527" s="649">
        <f t="shared" si="10"/>
        <v>0</v>
      </c>
    </row>
    <row r="528" spans="2:73" x14ac:dyDescent="0.2">
      <c r="B528" s="650">
        <v>518</v>
      </c>
      <c r="C528" s="630" t="s">
        <v>2272</v>
      </c>
      <c r="D528" s="630" t="s">
        <v>803</v>
      </c>
      <c r="E528" s="630" t="s">
        <v>1554</v>
      </c>
      <c r="F528" s="651">
        <v>230460</v>
      </c>
      <c r="G528" s="652">
        <v>45382</v>
      </c>
      <c r="H528" s="652" t="s">
        <v>535</v>
      </c>
      <c r="I528" s="652" t="s">
        <v>535</v>
      </c>
      <c r="J528" s="653">
        <v>55</v>
      </c>
      <c r="K528" s="654" t="s">
        <v>535</v>
      </c>
      <c r="L528" s="655" t="s">
        <v>535</v>
      </c>
      <c r="M528" s="656">
        <v>0</v>
      </c>
      <c r="N528" s="657">
        <v>8425.81</v>
      </c>
      <c r="O528" s="658">
        <v>0</v>
      </c>
      <c r="P528" s="658">
        <v>0</v>
      </c>
      <c r="Q528" s="658">
        <v>0</v>
      </c>
      <c r="R528" s="658">
        <v>0</v>
      </c>
      <c r="S528" s="658">
        <v>0</v>
      </c>
      <c r="T528" s="659">
        <v>8425.81</v>
      </c>
      <c r="U528" s="658">
        <v>8425.81</v>
      </c>
      <c r="V528" s="658">
        <v>0</v>
      </c>
      <c r="W528" s="658">
        <v>0</v>
      </c>
      <c r="X528" s="658">
        <v>0</v>
      </c>
      <c r="Y528" s="660">
        <v>0</v>
      </c>
      <c r="Z528" s="657">
        <v>0</v>
      </c>
      <c r="AA528" s="658">
        <v>0</v>
      </c>
      <c r="AB528" s="658">
        <v>0</v>
      </c>
      <c r="AC528" s="658">
        <v>0</v>
      </c>
      <c r="AD528" s="658">
        <v>0</v>
      </c>
      <c r="AE528" s="658">
        <v>0</v>
      </c>
      <c r="AF528" s="658">
        <v>0</v>
      </c>
      <c r="AG528" s="658">
        <v>0</v>
      </c>
      <c r="AH528" s="658">
        <v>0</v>
      </c>
      <c r="AI528" s="658">
        <v>0</v>
      </c>
      <c r="AJ528" s="658">
        <v>153.19654545454546</v>
      </c>
      <c r="AK528" s="661">
        <v>0</v>
      </c>
      <c r="AL528" s="661">
        <v>0</v>
      </c>
      <c r="AM528" s="662">
        <v>0</v>
      </c>
      <c r="AN528" s="663">
        <v>8425.81</v>
      </c>
      <c r="AO528" s="658">
        <v>0</v>
      </c>
      <c r="AP528" s="658">
        <v>0</v>
      </c>
      <c r="AQ528" s="658">
        <v>0</v>
      </c>
      <c r="AR528" s="658">
        <v>0</v>
      </c>
      <c r="AS528" s="658">
        <v>0</v>
      </c>
      <c r="AT528" s="659">
        <v>8425.81</v>
      </c>
      <c r="AU528" s="658">
        <v>8425.81</v>
      </c>
      <c r="AV528" s="658">
        <v>0</v>
      </c>
      <c r="AW528" s="658">
        <v>0</v>
      </c>
      <c r="AX528" s="658">
        <v>0</v>
      </c>
      <c r="AY528" s="660">
        <v>0</v>
      </c>
      <c r="AZ528" s="644" t="s">
        <v>803</v>
      </c>
      <c r="BA528" s="664">
        <v>0</v>
      </c>
      <c r="BB528" s="665">
        <v>0</v>
      </c>
      <c r="BC528" s="665">
        <v>0</v>
      </c>
      <c r="BD528" s="665">
        <v>0</v>
      </c>
      <c r="BE528" s="665">
        <v>0</v>
      </c>
      <c r="BF528" s="665">
        <v>0</v>
      </c>
      <c r="BG528" s="665">
        <v>0</v>
      </c>
      <c r="BH528" s="665">
        <v>0</v>
      </c>
      <c r="BI528" s="665">
        <v>0</v>
      </c>
      <c r="BJ528" s="665">
        <v>0</v>
      </c>
      <c r="BK528" s="665">
        <v>0</v>
      </c>
      <c r="BL528" s="665">
        <v>0</v>
      </c>
      <c r="BM528" s="665">
        <v>0</v>
      </c>
      <c r="BN528" s="665">
        <v>0</v>
      </c>
      <c r="BO528" s="665">
        <v>0</v>
      </c>
      <c r="BP528" s="665">
        <v>0</v>
      </c>
      <c r="BQ528" s="665">
        <v>0</v>
      </c>
      <c r="BR528" s="665">
        <v>0</v>
      </c>
      <c r="BS528" s="666">
        <v>0</v>
      </c>
      <c r="BT528" s="667">
        <v>0</v>
      </c>
      <c r="BU528" s="649">
        <f t="shared" si="10"/>
        <v>0</v>
      </c>
    </row>
    <row r="529" spans="2:73" x14ac:dyDescent="0.2">
      <c r="B529" s="629">
        <v>519</v>
      </c>
      <c r="C529" s="630" t="s">
        <v>2272</v>
      </c>
      <c r="D529" s="630" t="s">
        <v>803</v>
      </c>
      <c r="E529" s="630" t="s">
        <v>1554</v>
      </c>
      <c r="F529" s="651" t="s">
        <v>2273</v>
      </c>
      <c r="G529" s="652">
        <v>45382</v>
      </c>
      <c r="H529" s="652" t="s">
        <v>535</v>
      </c>
      <c r="I529" s="652" t="s">
        <v>535</v>
      </c>
      <c r="J529" s="653">
        <v>55</v>
      </c>
      <c r="K529" s="654" t="s">
        <v>535</v>
      </c>
      <c r="L529" s="655" t="s">
        <v>535</v>
      </c>
      <c r="M529" s="656">
        <v>0</v>
      </c>
      <c r="N529" s="657">
        <v>18249.07</v>
      </c>
      <c r="O529" s="658">
        <v>18249.07</v>
      </c>
      <c r="P529" s="658">
        <v>0</v>
      </c>
      <c r="Q529" s="658">
        <v>0</v>
      </c>
      <c r="R529" s="658">
        <v>0</v>
      </c>
      <c r="S529" s="658">
        <v>0</v>
      </c>
      <c r="T529" s="659">
        <v>0</v>
      </c>
      <c r="U529" s="658">
        <v>0</v>
      </c>
      <c r="V529" s="658">
        <v>0</v>
      </c>
      <c r="W529" s="658">
        <v>0</v>
      </c>
      <c r="X529" s="658">
        <v>0</v>
      </c>
      <c r="Y529" s="660">
        <v>0</v>
      </c>
      <c r="Z529" s="657">
        <v>0</v>
      </c>
      <c r="AA529" s="658">
        <v>0</v>
      </c>
      <c r="AB529" s="658">
        <v>0</v>
      </c>
      <c r="AC529" s="658">
        <v>0</v>
      </c>
      <c r="AD529" s="658">
        <v>0</v>
      </c>
      <c r="AE529" s="658">
        <v>0</v>
      </c>
      <c r="AF529" s="658">
        <v>0</v>
      </c>
      <c r="AG529" s="658">
        <v>0</v>
      </c>
      <c r="AH529" s="658">
        <v>0</v>
      </c>
      <c r="AI529" s="658">
        <v>0</v>
      </c>
      <c r="AJ529" s="658">
        <v>331.8012727272727</v>
      </c>
      <c r="AK529" s="661">
        <v>0</v>
      </c>
      <c r="AL529" s="661">
        <v>0</v>
      </c>
      <c r="AM529" s="662">
        <v>0</v>
      </c>
      <c r="AN529" s="663">
        <v>18249.07</v>
      </c>
      <c r="AO529" s="658">
        <v>18249.07</v>
      </c>
      <c r="AP529" s="658">
        <v>0</v>
      </c>
      <c r="AQ529" s="658">
        <v>0</v>
      </c>
      <c r="AR529" s="658">
        <v>0</v>
      </c>
      <c r="AS529" s="658">
        <v>0</v>
      </c>
      <c r="AT529" s="659">
        <v>0</v>
      </c>
      <c r="AU529" s="658">
        <v>0</v>
      </c>
      <c r="AV529" s="658">
        <v>0</v>
      </c>
      <c r="AW529" s="658">
        <v>0</v>
      </c>
      <c r="AX529" s="658">
        <v>0</v>
      </c>
      <c r="AY529" s="660">
        <v>0</v>
      </c>
      <c r="AZ529" s="644" t="s">
        <v>803</v>
      </c>
      <c r="BA529" s="664">
        <v>0</v>
      </c>
      <c r="BB529" s="665">
        <v>0</v>
      </c>
      <c r="BC529" s="665">
        <v>0</v>
      </c>
      <c r="BD529" s="665">
        <v>0</v>
      </c>
      <c r="BE529" s="665">
        <v>0</v>
      </c>
      <c r="BF529" s="665">
        <v>0</v>
      </c>
      <c r="BG529" s="665">
        <v>0</v>
      </c>
      <c r="BH529" s="665">
        <v>0</v>
      </c>
      <c r="BI529" s="665">
        <v>0</v>
      </c>
      <c r="BJ529" s="665">
        <v>0</v>
      </c>
      <c r="BK529" s="665">
        <v>0</v>
      </c>
      <c r="BL529" s="665">
        <v>0</v>
      </c>
      <c r="BM529" s="665">
        <v>0</v>
      </c>
      <c r="BN529" s="665">
        <v>0</v>
      </c>
      <c r="BO529" s="665">
        <v>0</v>
      </c>
      <c r="BP529" s="665">
        <v>0</v>
      </c>
      <c r="BQ529" s="665">
        <v>0</v>
      </c>
      <c r="BR529" s="665">
        <v>0</v>
      </c>
      <c r="BS529" s="666">
        <v>0</v>
      </c>
      <c r="BT529" s="667">
        <v>0</v>
      </c>
      <c r="BU529" s="649">
        <f t="shared" si="10"/>
        <v>0</v>
      </c>
    </row>
    <row r="530" spans="2:73" x14ac:dyDescent="0.2">
      <c r="B530" s="650">
        <v>520</v>
      </c>
      <c r="C530" s="630" t="s">
        <v>2274</v>
      </c>
      <c r="D530" s="630" t="s">
        <v>803</v>
      </c>
      <c r="E530" s="630" t="s">
        <v>1554</v>
      </c>
      <c r="F530" s="651">
        <v>230467</v>
      </c>
      <c r="G530" s="652">
        <v>45382</v>
      </c>
      <c r="H530" s="652" t="s">
        <v>535</v>
      </c>
      <c r="I530" s="652" t="s">
        <v>535</v>
      </c>
      <c r="J530" s="653">
        <v>55</v>
      </c>
      <c r="K530" s="654" t="s">
        <v>535</v>
      </c>
      <c r="L530" s="655" t="s">
        <v>535</v>
      </c>
      <c r="M530" s="656">
        <v>0</v>
      </c>
      <c r="N530" s="657">
        <v>1141.03</v>
      </c>
      <c r="O530" s="658">
        <v>0</v>
      </c>
      <c r="P530" s="658">
        <v>0</v>
      </c>
      <c r="Q530" s="658">
        <v>0</v>
      </c>
      <c r="R530" s="658">
        <v>0</v>
      </c>
      <c r="S530" s="658">
        <v>0</v>
      </c>
      <c r="T530" s="659">
        <v>1141.03</v>
      </c>
      <c r="U530" s="658">
        <v>1141.03</v>
      </c>
      <c r="V530" s="658">
        <v>0</v>
      </c>
      <c r="W530" s="658">
        <v>0</v>
      </c>
      <c r="X530" s="658">
        <v>0</v>
      </c>
      <c r="Y530" s="660">
        <v>0</v>
      </c>
      <c r="Z530" s="657">
        <v>0</v>
      </c>
      <c r="AA530" s="658">
        <v>0</v>
      </c>
      <c r="AB530" s="658">
        <v>0</v>
      </c>
      <c r="AC530" s="658">
        <v>0</v>
      </c>
      <c r="AD530" s="658">
        <v>0</v>
      </c>
      <c r="AE530" s="658">
        <v>0</v>
      </c>
      <c r="AF530" s="658">
        <v>0</v>
      </c>
      <c r="AG530" s="658">
        <v>0</v>
      </c>
      <c r="AH530" s="658">
        <v>0</v>
      </c>
      <c r="AI530" s="658">
        <v>0</v>
      </c>
      <c r="AJ530" s="658">
        <v>20.745999999999999</v>
      </c>
      <c r="AK530" s="661">
        <v>0</v>
      </c>
      <c r="AL530" s="661">
        <v>0</v>
      </c>
      <c r="AM530" s="662">
        <v>0</v>
      </c>
      <c r="AN530" s="663">
        <v>1141.03</v>
      </c>
      <c r="AO530" s="658">
        <v>0</v>
      </c>
      <c r="AP530" s="658">
        <v>0</v>
      </c>
      <c r="AQ530" s="658">
        <v>0</v>
      </c>
      <c r="AR530" s="658">
        <v>0</v>
      </c>
      <c r="AS530" s="658">
        <v>0</v>
      </c>
      <c r="AT530" s="659">
        <v>1141.03</v>
      </c>
      <c r="AU530" s="658">
        <v>1141.03</v>
      </c>
      <c r="AV530" s="658">
        <v>0</v>
      </c>
      <c r="AW530" s="658">
        <v>0</v>
      </c>
      <c r="AX530" s="658">
        <v>0</v>
      </c>
      <c r="AY530" s="660">
        <v>0</v>
      </c>
      <c r="AZ530" s="644" t="s">
        <v>803</v>
      </c>
      <c r="BA530" s="664">
        <v>0</v>
      </c>
      <c r="BB530" s="665">
        <v>0</v>
      </c>
      <c r="BC530" s="665">
        <v>0</v>
      </c>
      <c r="BD530" s="665">
        <v>0</v>
      </c>
      <c r="BE530" s="665">
        <v>0</v>
      </c>
      <c r="BF530" s="665">
        <v>0</v>
      </c>
      <c r="BG530" s="665">
        <v>0</v>
      </c>
      <c r="BH530" s="665">
        <v>0</v>
      </c>
      <c r="BI530" s="665">
        <v>0</v>
      </c>
      <c r="BJ530" s="665">
        <v>0</v>
      </c>
      <c r="BK530" s="665">
        <v>0</v>
      </c>
      <c r="BL530" s="665">
        <v>0</v>
      </c>
      <c r="BM530" s="665">
        <v>0</v>
      </c>
      <c r="BN530" s="665">
        <v>0</v>
      </c>
      <c r="BO530" s="665">
        <v>0</v>
      </c>
      <c r="BP530" s="665">
        <v>0</v>
      </c>
      <c r="BQ530" s="665">
        <v>0</v>
      </c>
      <c r="BR530" s="665">
        <v>0</v>
      </c>
      <c r="BS530" s="666">
        <v>0</v>
      </c>
      <c r="BT530" s="667">
        <v>0</v>
      </c>
      <c r="BU530" s="649">
        <f t="shared" si="10"/>
        <v>0</v>
      </c>
    </row>
    <row r="531" spans="2:73" x14ac:dyDescent="0.2">
      <c r="B531" s="629">
        <v>521</v>
      </c>
      <c r="C531" s="630" t="s">
        <v>2274</v>
      </c>
      <c r="D531" s="630" t="s">
        <v>803</v>
      </c>
      <c r="E531" s="630" t="s">
        <v>1554</v>
      </c>
      <c r="F531" s="651" t="s">
        <v>2275</v>
      </c>
      <c r="G531" s="652">
        <v>45382</v>
      </c>
      <c r="H531" s="652" t="s">
        <v>535</v>
      </c>
      <c r="I531" s="652" t="s">
        <v>535</v>
      </c>
      <c r="J531" s="653">
        <v>55</v>
      </c>
      <c r="K531" s="654" t="s">
        <v>535</v>
      </c>
      <c r="L531" s="655" t="s">
        <v>535</v>
      </c>
      <c r="M531" s="656">
        <v>0</v>
      </c>
      <c r="N531" s="657">
        <v>2471.3000000000002</v>
      </c>
      <c r="O531" s="658">
        <v>2471.3000000000002</v>
      </c>
      <c r="P531" s="658">
        <v>0</v>
      </c>
      <c r="Q531" s="658">
        <v>0</v>
      </c>
      <c r="R531" s="658">
        <v>0</v>
      </c>
      <c r="S531" s="658">
        <v>0</v>
      </c>
      <c r="T531" s="659">
        <v>0</v>
      </c>
      <c r="U531" s="658">
        <v>0</v>
      </c>
      <c r="V531" s="658">
        <v>0</v>
      </c>
      <c r="W531" s="658">
        <v>0</v>
      </c>
      <c r="X531" s="658">
        <v>0</v>
      </c>
      <c r="Y531" s="660">
        <v>0</v>
      </c>
      <c r="Z531" s="657">
        <v>0</v>
      </c>
      <c r="AA531" s="658">
        <v>0</v>
      </c>
      <c r="AB531" s="658">
        <v>0</v>
      </c>
      <c r="AC531" s="658">
        <v>0</v>
      </c>
      <c r="AD531" s="658">
        <v>0</v>
      </c>
      <c r="AE531" s="658">
        <v>0</v>
      </c>
      <c r="AF531" s="658">
        <v>0</v>
      </c>
      <c r="AG531" s="658">
        <v>0</v>
      </c>
      <c r="AH531" s="658">
        <v>0</v>
      </c>
      <c r="AI531" s="658">
        <v>0</v>
      </c>
      <c r="AJ531" s="658">
        <v>44.932727272727277</v>
      </c>
      <c r="AK531" s="661">
        <v>0</v>
      </c>
      <c r="AL531" s="661">
        <v>0</v>
      </c>
      <c r="AM531" s="662">
        <v>0</v>
      </c>
      <c r="AN531" s="663">
        <v>2471.3000000000002</v>
      </c>
      <c r="AO531" s="658">
        <v>2471.3000000000002</v>
      </c>
      <c r="AP531" s="658">
        <v>0</v>
      </c>
      <c r="AQ531" s="658">
        <v>0</v>
      </c>
      <c r="AR531" s="658">
        <v>0</v>
      </c>
      <c r="AS531" s="658">
        <v>0</v>
      </c>
      <c r="AT531" s="659">
        <v>0</v>
      </c>
      <c r="AU531" s="658">
        <v>0</v>
      </c>
      <c r="AV531" s="658">
        <v>0</v>
      </c>
      <c r="AW531" s="658">
        <v>0</v>
      </c>
      <c r="AX531" s="658">
        <v>0</v>
      </c>
      <c r="AY531" s="660">
        <v>0</v>
      </c>
      <c r="AZ531" s="644" t="s">
        <v>803</v>
      </c>
      <c r="BA531" s="664">
        <v>0</v>
      </c>
      <c r="BB531" s="665">
        <v>0</v>
      </c>
      <c r="BC531" s="665">
        <v>0</v>
      </c>
      <c r="BD531" s="665">
        <v>0</v>
      </c>
      <c r="BE531" s="665">
        <v>0</v>
      </c>
      <c r="BF531" s="665">
        <v>0</v>
      </c>
      <c r="BG531" s="665">
        <v>0</v>
      </c>
      <c r="BH531" s="665">
        <v>0</v>
      </c>
      <c r="BI531" s="665">
        <v>0</v>
      </c>
      <c r="BJ531" s="665">
        <v>0</v>
      </c>
      <c r="BK531" s="665">
        <v>0</v>
      </c>
      <c r="BL531" s="665">
        <v>0</v>
      </c>
      <c r="BM531" s="665">
        <v>0</v>
      </c>
      <c r="BN531" s="665">
        <v>0</v>
      </c>
      <c r="BO531" s="665">
        <v>0</v>
      </c>
      <c r="BP531" s="665">
        <v>0</v>
      </c>
      <c r="BQ531" s="665">
        <v>0</v>
      </c>
      <c r="BR531" s="665">
        <v>0</v>
      </c>
      <c r="BS531" s="666">
        <v>0</v>
      </c>
      <c r="BT531" s="667">
        <v>0</v>
      </c>
      <c r="BU531" s="649">
        <f t="shared" si="10"/>
        <v>0</v>
      </c>
    </row>
    <row r="532" spans="2:73" x14ac:dyDescent="0.2">
      <c r="B532" s="650">
        <v>522</v>
      </c>
      <c r="C532" s="630" t="s">
        <v>2276</v>
      </c>
      <c r="D532" s="630" t="s">
        <v>803</v>
      </c>
      <c r="E532" s="630" t="s">
        <v>1554</v>
      </c>
      <c r="F532" s="651">
        <v>112773</v>
      </c>
      <c r="G532" s="652">
        <v>45534</v>
      </c>
      <c r="H532" s="652" t="s">
        <v>535</v>
      </c>
      <c r="I532" s="652" t="s">
        <v>535</v>
      </c>
      <c r="J532" s="653">
        <v>33</v>
      </c>
      <c r="K532" s="654" t="s">
        <v>535</v>
      </c>
      <c r="L532" s="655" t="s">
        <v>535</v>
      </c>
      <c r="M532" s="656">
        <v>0</v>
      </c>
      <c r="N532" s="657">
        <v>80300</v>
      </c>
      <c r="O532" s="658">
        <v>80300</v>
      </c>
      <c r="P532" s="658">
        <v>0</v>
      </c>
      <c r="Q532" s="658">
        <v>0</v>
      </c>
      <c r="R532" s="658">
        <v>0</v>
      </c>
      <c r="S532" s="658">
        <v>0</v>
      </c>
      <c r="T532" s="659">
        <v>0</v>
      </c>
      <c r="U532" s="658">
        <v>0</v>
      </c>
      <c r="V532" s="658">
        <v>0</v>
      </c>
      <c r="W532" s="658">
        <v>0</v>
      </c>
      <c r="X532" s="658">
        <v>0</v>
      </c>
      <c r="Y532" s="660">
        <v>0</v>
      </c>
      <c r="Z532" s="657">
        <v>0</v>
      </c>
      <c r="AA532" s="658">
        <v>0</v>
      </c>
      <c r="AB532" s="658">
        <v>0</v>
      </c>
      <c r="AC532" s="658">
        <v>0</v>
      </c>
      <c r="AD532" s="658">
        <v>0</v>
      </c>
      <c r="AE532" s="658">
        <v>0</v>
      </c>
      <c r="AF532" s="658">
        <v>0</v>
      </c>
      <c r="AG532" s="658">
        <v>0</v>
      </c>
      <c r="AH532" s="658">
        <v>0</v>
      </c>
      <c r="AI532" s="658">
        <v>0</v>
      </c>
      <c r="AJ532" s="658">
        <v>2433.333333333333</v>
      </c>
      <c r="AK532" s="661">
        <v>0</v>
      </c>
      <c r="AL532" s="661">
        <v>0</v>
      </c>
      <c r="AM532" s="662">
        <v>0</v>
      </c>
      <c r="AN532" s="663">
        <v>80300</v>
      </c>
      <c r="AO532" s="658">
        <v>80300</v>
      </c>
      <c r="AP532" s="658">
        <v>0</v>
      </c>
      <c r="AQ532" s="658">
        <v>0</v>
      </c>
      <c r="AR532" s="658">
        <v>0</v>
      </c>
      <c r="AS532" s="658">
        <v>0</v>
      </c>
      <c r="AT532" s="659">
        <v>0</v>
      </c>
      <c r="AU532" s="658">
        <v>0</v>
      </c>
      <c r="AV532" s="658">
        <v>0</v>
      </c>
      <c r="AW532" s="658">
        <v>0</v>
      </c>
      <c r="AX532" s="658">
        <v>0</v>
      </c>
      <c r="AY532" s="660">
        <v>0</v>
      </c>
      <c r="AZ532" s="644" t="s">
        <v>803</v>
      </c>
      <c r="BA532" s="664">
        <v>0</v>
      </c>
      <c r="BB532" s="665">
        <v>0</v>
      </c>
      <c r="BC532" s="665">
        <v>0</v>
      </c>
      <c r="BD532" s="665">
        <v>0</v>
      </c>
      <c r="BE532" s="665">
        <v>0</v>
      </c>
      <c r="BF532" s="665">
        <v>0</v>
      </c>
      <c r="BG532" s="665">
        <v>0</v>
      </c>
      <c r="BH532" s="665">
        <v>0</v>
      </c>
      <c r="BI532" s="665">
        <v>0</v>
      </c>
      <c r="BJ532" s="665">
        <v>0</v>
      </c>
      <c r="BK532" s="665">
        <v>0</v>
      </c>
      <c r="BL532" s="665">
        <v>0</v>
      </c>
      <c r="BM532" s="665">
        <v>0</v>
      </c>
      <c r="BN532" s="665">
        <v>0</v>
      </c>
      <c r="BO532" s="665">
        <v>0</v>
      </c>
      <c r="BP532" s="665">
        <v>0</v>
      </c>
      <c r="BQ532" s="665">
        <v>0</v>
      </c>
      <c r="BR532" s="665">
        <v>0</v>
      </c>
      <c r="BS532" s="666">
        <v>0</v>
      </c>
      <c r="BT532" s="667">
        <v>0</v>
      </c>
      <c r="BU532" s="649">
        <f t="shared" si="10"/>
        <v>0</v>
      </c>
    </row>
    <row r="533" spans="2:73" x14ac:dyDescent="0.2">
      <c r="B533" s="629">
        <v>523</v>
      </c>
      <c r="C533" s="630" t="s">
        <v>2277</v>
      </c>
      <c r="D533" s="630" t="s">
        <v>803</v>
      </c>
      <c r="E533" s="630" t="s">
        <v>1554</v>
      </c>
      <c r="F533" s="651">
        <v>112774</v>
      </c>
      <c r="G533" s="652">
        <v>45534</v>
      </c>
      <c r="H533" s="652" t="s">
        <v>535</v>
      </c>
      <c r="I533" s="652" t="s">
        <v>535</v>
      </c>
      <c r="J533" s="653">
        <v>33</v>
      </c>
      <c r="K533" s="654" t="s">
        <v>535</v>
      </c>
      <c r="L533" s="655" t="s">
        <v>535</v>
      </c>
      <c r="M533" s="656">
        <v>0</v>
      </c>
      <c r="N533" s="657">
        <v>58000</v>
      </c>
      <c r="O533" s="658">
        <v>58000</v>
      </c>
      <c r="P533" s="658">
        <v>0</v>
      </c>
      <c r="Q533" s="658">
        <v>0</v>
      </c>
      <c r="R533" s="658">
        <v>0</v>
      </c>
      <c r="S533" s="658">
        <v>0</v>
      </c>
      <c r="T533" s="659">
        <v>0</v>
      </c>
      <c r="U533" s="658">
        <v>0</v>
      </c>
      <c r="V533" s="658">
        <v>0</v>
      </c>
      <c r="W533" s="658">
        <v>0</v>
      </c>
      <c r="X533" s="658">
        <v>0</v>
      </c>
      <c r="Y533" s="660">
        <v>0</v>
      </c>
      <c r="Z533" s="657">
        <v>0</v>
      </c>
      <c r="AA533" s="658">
        <v>0</v>
      </c>
      <c r="AB533" s="658">
        <v>0</v>
      </c>
      <c r="AC533" s="658">
        <v>0</v>
      </c>
      <c r="AD533" s="658">
        <v>0</v>
      </c>
      <c r="AE533" s="658">
        <v>0</v>
      </c>
      <c r="AF533" s="658">
        <v>0</v>
      </c>
      <c r="AG533" s="658">
        <v>0</v>
      </c>
      <c r="AH533" s="658">
        <v>0</v>
      </c>
      <c r="AI533" s="658">
        <v>0</v>
      </c>
      <c r="AJ533" s="658">
        <v>1757.5757575757575</v>
      </c>
      <c r="AK533" s="661">
        <v>0</v>
      </c>
      <c r="AL533" s="661">
        <v>0</v>
      </c>
      <c r="AM533" s="662">
        <v>0</v>
      </c>
      <c r="AN533" s="663">
        <v>58000</v>
      </c>
      <c r="AO533" s="658">
        <v>58000</v>
      </c>
      <c r="AP533" s="658">
        <v>0</v>
      </c>
      <c r="AQ533" s="658">
        <v>0</v>
      </c>
      <c r="AR533" s="658">
        <v>0</v>
      </c>
      <c r="AS533" s="658">
        <v>0</v>
      </c>
      <c r="AT533" s="659">
        <v>0</v>
      </c>
      <c r="AU533" s="658">
        <v>0</v>
      </c>
      <c r="AV533" s="658">
        <v>0</v>
      </c>
      <c r="AW533" s="658">
        <v>0</v>
      </c>
      <c r="AX533" s="658">
        <v>0</v>
      </c>
      <c r="AY533" s="660">
        <v>0</v>
      </c>
      <c r="AZ533" s="644" t="s">
        <v>803</v>
      </c>
      <c r="BA533" s="664">
        <v>0</v>
      </c>
      <c r="BB533" s="665">
        <v>0</v>
      </c>
      <c r="BC533" s="665">
        <v>0</v>
      </c>
      <c r="BD533" s="665">
        <v>0</v>
      </c>
      <c r="BE533" s="665">
        <v>0</v>
      </c>
      <c r="BF533" s="665">
        <v>0</v>
      </c>
      <c r="BG533" s="665">
        <v>0</v>
      </c>
      <c r="BH533" s="665">
        <v>0</v>
      </c>
      <c r="BI533" s="665">
        <v>0</v>
      </c>
      <c r="BJ533" s="665">
        <v>0</v>
      </c>
      <c r="BK533" s="665">
        <v>0</v>
      </c>
      <c r="BL533" s="665">
        <v>0</v>
      </c>
      <c r="BM533" s="665">
        <v>0</v>
      </c>
      <c r="BN533" s="665">
        <v>0</v>
      </c>
      <c r="BO533" s="665">
        <v>0</v>
      </c>
      <c r="BP533" s="665">
        <v>0</v>
      </c>
      <c r="BQ533" s="665">
        <v>0</v>
      </c>
      <c r="BR533" s="665">
        <v>0</v>
      </c>
      <c r="BS533" s="666">
        <v>0</v>
      </c>
      <c r="BT533" s="667">
        <v>0</v>
      </c>
      <c r="BU533" s="649">
        <f t="shared" si="10"/>
        <v>0</v>
      </c>
    </row>
    <row r="534" spans="2:73" x14ac:dyDescent="0.2">
      <c r="B534" s="650">
        <v>524</v>
      </c>
      <c r="C534" s="630" t="s">
        <v>2278</v>
      </c>
      <c r="D534" s="630" t="s">
        <v>1625</v>
      </c>
      <c r="E534" s="630" t="s">
        <v>1626</v>
      </c>
      <c r="F534" s="651">
        <v>230448</v>
      </c>
      <c r="G534" s="652">
        <v>45322</v>
      </c>
      <c r="H534" s="652" t="s">
        <v>535</v>
      </c>
      <c r="I534" s="652" t="s">
        <v>535</v>
      </c>
      <c r="J534" s="653">
        <v>4</v>
      </c>
      <c r="K534" s="654" t="b">
        <v>1</v>
      </c>
      <c r="L534" s="655" t="s">
        <v>535</v>
      </c>
      <c r="M534" s="656">
        <v>0</v>
      </c>
      <c r="N534" s="657">
        <v>7500</v>
      </c>
      <c r="O534" s="658">
        <v>0</v>
      </c>
      <c r="P534" s="658">
        <v>0</v>
      </c>
      <c r="Q534" s="658">
        <v>0</v>
      </c>
      <c r="R534" s="658">
        <v>0</v>
      </c>
      <c r="S534" s="658">
        <v>0</v>
      </c>
      <c r="T534" s="659">
        <v>7500</v>
      </c>
      <c r="U534" s="658">
        <v>7500</v>
      </c>
      <c r="V534" s="658">
        <v>0</v>
      </c>
      <c r="W534" s="658">
        <v>0</v>
      </c>
      <c r="X534" s="658">
        <v>0</v>
      </c>
      <c r="Y534" s="660">
        <v>0</v>
      </c>
      <c r="Z534" s="657">
        <v>0</v>
      </c>
      <c r="AA534" s="658">
        <v>0</v>
      </c>
      <c r="AB534" s="658">
        <v>0</v>
      </c>
      <c r="AC534" s="658">
        <v>0</v>
      </c>
      <c r="AD534" s="658">
        <v>0</v>
      </c>
      <c r="AE534" s="658">
        <v>0</v>
      </c>
      <c r="AF534" s="658">
        <v>0</v>
      </c>
      <c r="AG534" s="658">
        <v>0</v>
      </c>
      <c r="AH534" s="658">
        <v>0</v>
      </c>
      <c r="AI534" s="658">
        <v>0</v>
      </c>
      <c r="AJ534" s="658">
        <v>1875</v>
      </c>
      <c r="AK534" s="661">
        <v>0</v>
      </c>
      <c r="AL534" s="661">
        <v>0</v>
      </c>
      <c r="AM534" s="662">
        <v>0</v>
      </c>
      <c r="AN534" s="663">
        <v>7500</v>
      </c>
      <c r="AO534" s="658">
        <v>0</v>
      </c>
      <c r="AP534" s="658">
        <v>0</v>
      </c>
      <c r="AQ534" s="658">
        <v>0</v>
      </c>
      <c r="AR534" s="658">
        <v>0</v>
      </c>
      <c r="AS534" s="658">
        <v>0</v>
      </c>
      <c r="AT534" s="659">
        <v>7500</v>
      </c>
      <c r="AU534" s="658">
        <v>7500</v>
      </c>
      <c r="AV534" s="658">
        <v>0</v>
      </c>
      <c r="AW534" s="658">
        <v>0</v>
      </c>
      <c r="AX534" s="658">
        <v>0</v>
      </c>
      <c r="AY534" s="660">
        <v>0</v>
      </c>
      <c r="AZ534" s="644" t="s">
        <v>1625</v>
      </c>
      <c r="BA534" s="664">
        <v>0</v>
      </c>
      <c r="BB534" s="665">
        <v>0</v>
      </c>
      <c r="BC534" s="665">
        <v>0</v>
      </c>
      <c r="BD534" s="665">
        <v>0</v>
      </c>
      <c r="BE534" s="665">
        <v>0</v>
      </c>
      <c r="BF534" s="665">
        <v>0</v>
      </c>
      <c r="BG534" s="665">
        <v>0</v>
      </c>
      <c r="BH534" s="665">
        <v>0</v>
      </c>
      <c r="BI534" s="665">
        <v>0</v>
      </c>
      <c r="BJ534" s="665">
        <v>0</v>
      </c>
      <c r="BK534" s="665">
        <v>0</v>
      </c>
      <c r="BL534" s="665">
        <v>0</v>
      </c>
      <c r="BM534" s="665">
        <v>0</v>
      </c>
      <c r="BN534" s="665">
        <v>0</v>
      </c>
      <c r="BO534" s="665">
        <v>0</v>
      </c>
      <c r="BP534" s="665">
        <v>0</v>
      </c>
      <c r="BQ534" s="665">
        <v>0</v>
      </c>
      <c r="BR534" s="665">
        <v>0</v>
      </c>
      <c r="BS534" s="666">
        <v>0</v>
      </c>
      <c r="BT534" s="667">
        <v>0</v>
      </c>
      <c r="BU534" s="649">
        <f t="shared" si="10"/>
        <v>0</v>
      </c>
    </row>
    <row r="535" spans="2:73" x14ac:dyDescent="0.2">
      <c r="B535" s="629">
        <v>525</v>
      </c>
      <c r="C535" s="630" t="s">
        <v>2279</v>
      </c>
      <c r="D535" s="630" t="s">
        <v>803</v>
      </c>
      <c r="E535" s="630" t="s">
        <v>1632</v>
      </c>
      <c r="F535" s="651">
        <v>230500</v>
      </c>
      <c r="G535" s="652">
        <v>45412</v>
      </c>
      <c r="H535" s="652" t="s">
        <v>535</v>
      </c>
      <c r="I535" s="652" t="s">
        <v>535</v>
      </c>
      <c r="J535" s="653">
        <v>45</v>
      </c>
      <c r="K535" s="654" t="s">
        <v>535</v>
      </c>
      <c r="L535" s="655" t="s">
        <v>535</v>
      </c>
      <c r="M535" s="656">
        <v>0</v>
      </c>
      <c r="N535" s="657">
        <v>4072</v>
      </c>
      <c r="O535" s="658">
        <v>0</v>
      </c>
      <c r="P535" s="658">
        <v>0</v>
      </c>
      <c r="Q535" s="658">
        <v>0</v>
      </c>
      <c r="R535" s="658">
        <v>-37478.449999999997</v>
      </c>
      <c r="S535" s="658">
        <v>0</v>
      </c>
      <c r="T535" s="659">
        <v>41550.449999999997</v>
      </c>
      <c r="U535" s="658">
        <v>41550.449999999997</v>
      </c>
      <c r="V535" s="658">
        <v>0</v>
      </c>
      <c r="W535" s="658">
        <v>0</v>
      </c>
      <c r="X535" s="658">
        <v>0</v>
      </c>
      <c r="Y535" s="660">
        <v>0</v>
      </c>
      <c r="Z535" s="657">
        <v>0</v>
      </c>
      <c r="AA535" s="658">
        <v>0</v>
      </c>
      <c r="AB535" s="658">
        <v>0</v>
      </c>
      <c r="AC535" s="658">
        <v>0</v>
      </c>
      <c r="AD535" s="658">
        <v>0</v>
      </c>
      <c r="AE535" s="658">
        <v>0</v>
      </c>
      <c r="AF535" s="658">
        <v>0</v>
      </c>
      <c r="AG535" s="658">
        <v>0</v>
      </c>
      <c r="AH535" s="658">
        <v>0</v>
      </c>
      <c r="AI535" s="658">
        <v>0</v>
      </c>
      <c r="AJ535" s="658">
        <v>90.488888888888894</v>
      </c>
      <c r="AK535" s="661">
        <v>0</v>
      </c>
      <c r="AL535" s="661">
        <v>0</v>
      </c>
      <c r="AM535" s="662">
        <v>0</v>
      </c>
      <c r="AN535" s="663">
        <v>4072</v>
      </c>
      <c r="AO535" s="658">
        <v>0</v>
      </c>
      <c r="AP535" s="658">
        <v>0</v>
      </c>
      <c r="AQ535" s="658">
        <v>0</v>
      </c>
      <c r="AR535" s="658">
        <v>-37478.449999999997</v>
      </c>
      <c r="AS535" s="658">
        <v>0</v>
      </c>
      <c r="AT535" s="659">
        <v>41550.449999999997</v>
      </c>
      <c r="AU535" s="658">
        <v>41550.449999999997</v>
      </c>
      <c r="AV535" s="658">
        <v>0</v>
      </c>
      <c r="AW535" s="658">
        <v>0</v>
      </c>
      <c r="AX535" s="658">
        <v>0</v>
      </c>
      <c r="AY535" s="660">
        <v>0</v>
      </c>
      <c r="AZ535" s="644" t="s">
        <v>803</v>
      </c>
      <c r="BA535" s="664">
        <v>0</v>
      </c>
      <c r="BB535" s="665">
        <v>0</v>
      </c>
      <c r="BC535" s="665">
        <v>0</v>
      </c>
      <c r="BD535" s="665">
        <v>0</v>
      </c>
      <c r="BE535" s="665">
        <v>0</v>
      </c>
      <c r="BF535" s="665">
        <v>0</v>
      </c>
      <c r="BG535" s="665">
        <v>0</v>
      </c>
      <c r="BH535" s="665">
        <v>0</v>
      </c>
      <c r="BI535" s="665">
        <v>0</v>
      </c>
      <c r="BJ535" s="665">
        <v>0</v>
      </c>
      <c r="BK535" s="665">
        <v>0</v>
      </c>
      <c r="BL535" s="665">
        <v>0</v>
      </c>
      <c r="BM535" s="665">
        <v>0</v>
      </c>
      <c r="BN535" s="665">
        <v>0</v>
      </c>
      <c r="BO535" s="665">
        <v>0</v>
      </c>
      <c r="BP535" s="665">
        <v>0</v>
      </c>
      <c r="BQ535" s="665">
        <v>0</v>
      </c>
      <c r="BR535" s="665">
        <v>0</v>
      </c>
      <c r="BS535" s="666">
        <v>0</v>
      </c>
      <c r="BT535" s="667">
        <v>0</v>
      </c>
      <c r="BU535" s="649">
        <f t="shared" si="10"/>
        <v>0</v>
      </c>
    </row>
    <row r="536" spans="2:73" x14ac:dyDescent="0.2">
      <c r="B536" s="650">
        <v>526</v>
      </c>
      <c r="C536" s="630" t="s">
        <v>2280</v>
      </c>
      <c r="D536" s="630" t="s">
        <v>803</v>
      </c>
      <c r="E536" s="630" t="s">
        <v>1632</v>
      </c>
      <c r="F536" s="651">
        <v>230499</v>
      </c>
      <c r="G536" s="652">
        <v>45382</v>
      </c>
      <c r="H536" s="652" t="s">
        <v>535</v>
      </c>
      <c r="I536" s="652" t="s">
        <v>535</v>
      </c>
      <c r="J536" s="653">
        <v>45</v>
      </c>
      <c r="K536" s="654" t="s">
        <v>535</v>
      </c>
      <c r="L536" s="655" t="s">
        <v>535</v>
      </c>
      <c r="M536" s="656">
        <v>0</v>
      </c>
      <c r="N536" s="657">
        <v>110679.69</v>
      </c>
      <c r="O536" s="658">
        <v>0</v>
      </c>
      <c r="P536" s="658">
        <v>0</v>
      </c>
      <c r="Q536" s="658">
        <v>0</v>
      </c>
      <c r="R536" s="658">
        <v>0</v>
      </c>
      <c r="S536" s="658">
        <v>0</v>
      </c>
      <c r="T536" s="659">
        <v>110679.69</v>
      </c>
      <c r="U536" s="658">
        <v>110679.69</v>
      </c>
      <c r="V536" s="658">
        <v>0</v>
      </c>
      <c r="W536" s="658">
        <v>0</v>
      </c>
      <c r="X536" s="658">
        <v>0</v>
      </c>
      <c r="Y536" s="660">
        <v>0</v>
      </c>
      <c r="Z536" s="657">
        <v>0</v>
      </c>
      <c r="AA536" s="658">
        <v>0</v>
      </c>
      <c r="AB536" s="658">
        <v>0</v>
      </c>
      <c r="AC536" s="658">
        <v>0</v>
      </c>
      <c r="AD536" s="658">
        <v>0</v>
      </c>
      <c r="AE536" s="658">
        <v>0</v>
      </c>
      <c r="AF536" s="658">
        <v>0</v>
      </c>
      <c r="AG536" s="658">
        <v>0</v>
      </c>
      <c r="AH536" s="658">
        <v>0</v>
      </c>
      <c r="AI536" s="658">
        <v>0</v>
      </c>
      <c r="AJ536" s="658">
        <v>2459.5486666666666</v>
      </c>
      <c r="AK536" s="661">
        <v>0</v>
      </c>
      <c r="AL536" s="661">
        <v>0</v>
      </c>
      <c r="AM536" s="662">
        <v>0</v>
      </c>
      <c r="AN536" s="663">
        <v>110679.69</v>
      </c>
      <c r="AO536" s="658">
        <v>0</v>
      </c>
      <c r="AP536" s="658">
        <v>0</v>
      </c>
      <c r="AQ536" s="658">
        <v>0</v>
      </c>
      <c r="AR536" s="658">
        <v>0</v>
      </c>
      <c r="AS536" s="658">
        <v>0</v>
      </c>
      <c r="AT536" s="659">
        <v>110679.69</v>
      </c>
      <c r="AU536" s="658">
        <v>110679.69</v>
      </c>
      <c r="AV536" s="658">
        <v>0</v>
      </c>
      <c r="AW536" s="658">
        <v>0</v>
      </c>
      <c r="AX536" s="658">
        <v>0</v>
      </c>
      <c r="AY536" s="660">
        <v>0</v>
      </c>
      <c r="AZ536" s="644" t="s">
        <v>803</v>
      </c>
      <c r="BA536" s="664">
        <v>0</v>
      </c>
      <c r="BB536" s="665">
        <v>0</v>
      </c>
      <c r="BC536" s="665">
        <v>0</v>
      </c>
      <c r="BD536" s="665">
        <v>0</v>
      </c>
      <c r="BE536" s="665">
        <v>0</v>
      </c>
      <c r="BF536" s="665">
        <v>0</v>
      </c>
      <c r="BG536" s="665">
        <v>0</v>
      </c>
      <c r="BH536" s="665">
        <v>0</v>
      </c>
      <c r="BI536" s="665">
        <v>0</v>
      </c>
      <c r="BJ536" s="665">
        <v>0</v>
      </c>
      <c r="BK536" s="665">
        <v>0</v>
      </c>
      <c r="BL536" s="665">
        <v>0</v>
      </c>
      <c r="BM536" s="665">
        <v>0</v>
      </c>
      <c r="BN536" s="665">
        <v>0</v>
      </c>
      <c r="BO536" s="665">
        <v>0</v>
      </c>
      <c r="BP536" s="665">
        <v>0</v>
      </c>
      <c r="BQ536" s="665">
        <v>0</v>
      </c>
      <c r="BR536" s="665">
        <v>0</v>
      </c>
      <c r="BS536" s="666">
        <v>0</v>
      </c>
      <c r="BT536" s="667">
        <v>0</v>
      </c>
      <c r="BU536" s="649">
        <f t="shared" si="10"/>
        <v>0</v>
      </c>
    </row>
    <row r="537" spans="2:73" x14ac:dyDescent="0.2">
      <c r="B537" s="629">
        <v>527</v>
      </c>
      <c r="C537" s="630" t="s">
        <v>2280</v>
      </c>
      <c r="D537" s="630" t="s">
        <v>803</v>
      </c>
      <c r="E537" s="630" t="s">
        <v>1632</v>
      </c>
      <c r="F537" s="651" t="s">
        <v>2281</v>
      </c>
      <c r="G537" s="652">
        <v>45382</v>
      </c>
      <c r="H537" s="652" t="s">
        <v>535</v>
      </c>
      <c r="I537" s="652" t="s">
        <v>535</v>
      </c>
      <c r="J537" s="653">
        <v>45</v>
      </c>
      <c r="K537" s="654" t="s">
        <v>535</v>
      </c>
      <c r="L537" s="655" t="s">
        <v>535</v>
      </c>
      <c r="M537" s="656">
        <v>0</v>
      </c>
      <c r="N537" s="657">
        <v>104690.32</v>
      </c>
      <c r="O537" s="658">
        <v>104690.32</v>
      </c>
      <c r="P537" s="658">
        <v>0</v>
      </c>
      <c r="Q537" s="658">
        <v>0</v>
      </c>
      <c r="R537" s="658">
        <v>0</v>
      </c>
      <c r="S537" s="658">
        <v>0</v>
      </c>
      <c r="T537" s="659">
        <v>0</v>
      </c>
      <c r="U537" s="658">
        <v>0</v>
      </c>
      <c r="V537" s="658">
        <v>0</v>
      </c>
      <c r="W537" s="658">
        <v>0</v>
      </c>
      <c r="X537" s="658">
        <v>0</v>
      </c>
      <c r="Y537" s="660">
        <v>0</v>
      </c>
      <c r="Z537" s="657">
        <v>0</v>
      </c>
      <c r="AA537" s="658">
        <v>0</v>
      </c>
      <c r="AB537" s="658">
        <v>0</v>
      </c>
      <c r="AC537" s="658">
        <v>0</v>
      </c>
      <c r="AD537" s="658">
        <v>0</v>
      </c>
      <c r="AE537" s="658">
        <v>0</v>
      </c>
      <c r="AF537" s="658">
        <v>0</v>
      </c>
      <c r="AG537" s="658">
        <v>0</v>
      </c>
      <c r="AH537" s="658">
        <v>0</v>
      </c>
      <c r="AI537" s="658">
        <v>0</v>
      </c>
      <c r="AJ537" s="658">
        <v>2326.4515555555558</v>
      </c>
      <c r="AK537" s="661">
        <v>0</v>
      </c>
      <c r="AL537" s="661">
        <v>0</v>
      </c>
      <c r="AM537" s="662">
        <v>0</v>
      </c>
      <c r="AN537" s="663">
        <v>104690.32</v>
      </c>
      <c r="AO537" s="658">
        <v>104690.32</v>
      </c>
      <c r="AP537" s="658">
        <v>0</v>
      </c>
      <c r="AQ537" s="658">
        <v>0</v>
      </c>
      <c r="AR537" s="658">
        <v>0</v>
      </c>
      <c r="AS537" s="658">
        <v>0</v>
      </c>
      <c r="AT537" s="659">
        <v>0</v>
      </c>
      <c r="AU537" s="658">
        <v>0</v>
      </c>
      <c r="AV537" s="658">
        <v>0</v>
      </c>
      <c r="AW537" s="658">
        <v>0</v>
      </c>
      <c r="AX537" s="658">
        <v>0</v>
      </c>
      <c r="AY537" s="660">
        <v>0</v>
      </c>
      <c r="AZ537" s="644" t="s">
        <v>803</v>
      </c>
      <c r="BA537" s="664">
        <v>0</v>
      </c>
      <c r="BB537" s="665">
        <v>0</v>
      </c>
      <c r="BC537" s="665">
        <v>0</v>
      </c>
      <c r="BD537" s="665">
        <v>0</v>
      </c>
      <c r="BE537" s="665">
        <v>0</v>
      </c>
      <c r="BF537" s="665">
        <v>0</v>
      </c>
      <c r="BG537" s="665">
        <v>0</v>
      </c>
      <c r="BH537" s="665">
        <v>0</v>
      </c>
      <c r="BI537" s="665">
        <v>0</v>
      </c>
      <c r="BJ537" s="665">
        <v>0</v>
      </c>
      <c r="BK537" s="665">
        <v>0</v>
      </c>
      <c r="BL537" s="665">
        <v>0</v>
      </c>
      <c r="BM537" s="665">
        <v>0</v>
      </c>
      <c r="BN537" s="665">
        <v>0</v>
      </c>
      <c r="BO537" s="665">
        <v>0</v>
      </c>
      <c r="BP537" s="665">
        <v>0</v>
      </c>
      <c r="BQ537" s="665">
        <v>0</v>
      </c>
      <c r="BR537" s="665">
        <v>0</v>
      </c>
      <c r="BS537" s="666">
        <v>0</v>
      </c>
      <c r="BT537" s="667">
        <v>0</v>
      </c>
      <c r="BU537" s="649">
        <f t="shared" si="10"/>
        <v>0</v>
      </c>
    </row>
    <row r="538" spans="2:73" x14ac:dyDescent="0.2">
      <c r="B538" s="650">
        <v>528</v>
      </c>
      <c r="C538" s="630" t="s">
        <v>2282</v>
      </c>
      <c r="D538" s="630" t="s">
        <v>803</v>
      </c>
      <c r="E538" s="630" t="s">
        <v>1632</v>
      </c>
      <c r="F538" s="651">
        <v>230498</v>
      </c>
      <c r="G538" s="652">
        <v>45382</v>
      </c>
      <c r="H538" s="652" t="s">
        <v>535</v>
      </c>
      <c r="I538" s="652" t="s">
        <v>535</v>
      </c>
      <c r="J538" s="653">
        <v>45</v>
      </c>
      <c r="K538" s="654" t="s">
        <v>535</v>
      </c>
      <c r="L538" s="655" t="s">
        <v>535</v>
      </c>
      <c r="M538" s="656">
        <v>0</v>
      </c>
      <c r="N538" s="657">
        <v>106159.43</v>
      </c>
      <c r="O538" s="658">
        <v>0</v>
      </c>
      <c r="P538" s="658">
        <v>0</v>
      </c>
      <c r="Q538" s="658">
        <v>0</v>
      </c>
      <c r="R538" s="658">
        <v>0</v>
      </c>
      <c r="S538" s="658">
        <v>0</v>
      </c>
      <c r="T538" s="659">
        <v>106159.43</v>
      </c>
      <c r="U538" s="658">
        <v>106159.43</v>
      </c>
      <c r="V538" s="658">
        <v>0</v>
      </c>
      <c r="W538" s="658">
        <v>0</v>
      </c>
      <c r="X538" s="658">
        <v>0</v>
      </c>
      <c r="Y538" s="660">
        <v>0</v>
      </c>
      <c r="Z538" s="657">
        <v>0</v>
      </c>
      <c r="AA538" s="658">
        <v>0</v>
      </c>
      <c r="AB538" s="658">
        <v>0</v>
      </c>
      <c r="AC538" s="658">
        <v>0</v>
      </c>
      <c r="AD538" s="658">
        <v>0</v>
      </c>
      <c r="AE538" s="658">
        <v>0</v>
      </c>
      <c r="AF538" s="658">
        <v>0</v>
      </c>
      <c r="AG538" s="658">
        <v>0</v>
      </c>
      <c r="AH538" s="658">
        <v>0</v>
      </c>
      <c r="AI538" s="658">
        <v>0</v>
      </c>
      <c r="AJ538" s="658">
        <v>2359.0984444444443</v>
      </c>
      <c r="AK538" s="661">
        <v>0</v>
      </c>
      <c r="AL538" s="661">
        <v>0</v>
      </c>
      <c r="AM538" s="662">
        <v>0</v>
      </c>
      <c r="AN538" s="663">
        <v>106159.43</v>
      </c>
      <c r="AO538" s="658">
        <v>0</v>
      </c>
      <c r="AP538" s="658">
        <v>0</v>
      </c>
      <c r="AQ538" s="658">
        <v>0</v>
      </c>
      <c r="AR538" s="658">
        <v>0</v>
      </c>
      <c r="AS538" s="658">
        <v>0</v>
      </c>
      <c r="AT538" s="659">
        <v>106159.43</v>
      </c>
      <c r="AU538" s="658">
        <v>106159.43</v>
      </c>
      <c r="AV538" s="658">
        <v>0</v>
      </c>
      <c r="AW538" s="658">
        <v>0</v>
      </c>
      <c r="AX538" s="658">
        <v>0</v>
      </c>
      <c r="AY538" s="660">
        <v>0</v>
      </c>
      <c r="AZ538" s="644" t="s">
        <v>803</v>
      </c>
      <c r="BA538" s="664">
        <v>0</v>
      </c>
      <c r="BB538" s="665">
        <v>0</v>
      </c>
      <c r="BC538" s="665">
        <v>0</v>
      </c>
      <c r="BD538" s="665">
        <v>0</v>
      </c>
      <c r="BE538" s="665">
        <v>0</v>
      </c>
      <c r="BF538" s="665">
        <v>0</v>
      </c>
      <c r="BG538" s="665">
        <v>0</v>
      </c>
      <c r="BH538" s="665">
        <v>0</v>
      </c>
      <c r="BI538" s="665">
        <v>0</v>
      </c>
      <c r="BJ538" s="665">
        <v>0</v>
      </c>
      <c r="BK538" s="665">
        <v>0</v>
      </c>
      <c r="BL538" s="665">
        <v>0</v>
      </c>
      <c r="BM538" s="665">
        <v>0</v>
      </c>
      <c r="BN538" s="665">
        <v>0</v>
      </c>
      <c r="BO538" s="665">
        <v>0</v>
      </c>
      <c r="BP538" s="665">
        <v>0</v>
      </c>
      <c r="BQ538" s="665">
        <v>0</v>
      </c>
      <c r="BR538" s="665">
        <v>0</v>
      </c>
      <c r="BS538" s="666">
        <v>0</v>
      </c>
      <c r="BT538" s="667">
        <v>0</v>
      </c>
      <c r="BU538" s="649">
        <f t="shared" si="10"/>
        <v>0</v>
      </c>
    </row>
    <row r="539" spans="2:73" x14ac:dyDescent="0.2">
      <c r="B539" s="629">
        <v>529</v>
      </c>
      <c r="C539" s="630" t="s">
        <v>2282</v>
      </c>
      <c r="D539" s="630" t="s">
        <v>803</v>
      </c>
      <c r="E539" s="630" t="s">
        <v>1632</v>
      </c>
      <c r="F539" s="651" t="s">
        <v>2283</v>
      </c>
      <c r="G539" s="652">
        <v>45382</v>
      </c>
      <c r="H539" s="652" t="s">
        <v>535</v>
      </c>
      <c r="I539" s="652" t="s">
        <v>535</v>
      </c>
      <c r="J539" s="653">
        <v>45</v>
      </c>
      <c r="K539" s="654" t="s">
        <v>535</v>
      </c>
      <c r="L539" s="655" t="s">
        <v>535</v>
      </c>
      <c r="M539" s="656">
        <v>0</v>
      </c>
      <c r="N539" s="657">
        <v>96630.31</v>
      </c>
      <c r="O539" s="658">
        <v>96630.31</v>
      </c>
      <c r="P539" s="658">
        <v>0</v>
      </c>
      <c r="Q539" s="658">
        <v>0</v>
      </c>
      <c r="R539" s="658">
        <v>0</v>
      </c>
      <c r="S539" s="658">
        <v>0</v>
      </c>
      <c r="T539" s="659">
        <v>0</v>
      </c>
      <c r="U539" s="658">
        <v>0</v>
      </c>
      <c r="V539" s="658">
        <v>0</v>
      </c>
      <c r="W539" s="658">
        <v>0</v>
      </c>
      <c r="X539" s="658">
        <v>0</v>
      </c>
      <c r="Y539" s="660">
        <v>0</v>
      </c>
      <c r="Z539" s="657">
        <v>0</v>
      </c>
      <c r="AA539" s="658">
        <v>0</v>
      </c>
      <c r="AB539" s="658">
        <v>0</v>
      </c>
      <c r="AC539" s="658">
        <v>0</v>
      </c>
      <c r="AD539" s="658">
        <v>0</v>
      </c>
      <c r="AE539" s="658">
        <v>0</v>
      </c>
      <c r="AF539" s="658">
        <v>0</v>
      </c>
      <c r="AG539" s="658">
        <v>0</v>
      </c>
      <c r="AH539" s="658">
        <v>0</v>
      </c>
      <c r="AI539" s="658">
        <v>0</v>
      </c>
      <c r="AJ539" s="658">
        <v>2147.3402222222221</v>
      </c>
      <c r="AK539" s="661">
        <v>0</v>
      </c>
      <c r="AL539" s="661">
        <v>0</v>
      </c>
      <c r="AM539" s="662">
        <v>0</v>
      </c>
      <c r="AN539" s="663">
        <v>96630.31</v>
      </c>
      <c r="AO539" s="658">
        <v>96630.31</v>
      </c>
      <c r="AP539" s="658">
        <v>0</v>
      </c>
      <c r="AQ539" s="658">
        <v>0</v>
      </c>
      <c r="AR539" s="658">
        <v>0</v>
      </c>
      <c r="AS539" s="658">
        <v>0</v>
      </c>
      <c r="AT539" s="659">
        <v>0</v>
      </c>
      <c r="AU539" s="658">
        <v>0</v>
      </c>
      <c r="AV539" s="658">
        <v>0</v>
      </c>
      <c r="AW539" s="658">
        <v>0</v>
      </c>
      <c r="AX539" s="658">
        <v>0</v>
      </c>
      <c r="AY539" s="660">
        <v>0</v>
      </c>
      <c r="AZ539" s="644" t="s">
        <v>803</v>
      </c>
      <c r="BA539" s="664">
        <v>0</v>
      </c>
      <c r="BB539" s="665">
        <v>0</v>
      </c>
      <c r="BC539" s="665">
        <v>0</v>
      </c>
      <c r="BD539" s="665">
        <v>0</v>
      </c>
      <c r="BE539" s="665">
        <v>0</v>
      </c>
      <c r="BF539" s="665">
        <v>0</v>
      </c>
      <c r="BG539" s="665">
        <v>0</v>
      </c>
      <c r="BH539" s="665">
        <v>0</v>
      </c>
      <c r="BI539" s="665">
        <v>0</v>
      </c>
      <c r="BJ539" s="665">
        <v>0</v>
      </c>
      <c r="BK539" s="665">
        <v>0</v>
      </c>
      <c r="BL539" s="665">
        <v>0</v>
      </c>
      <c r="BM539" s="665">
        <v>0</v>
      </c>
      <c r="BN539" s="665">
        <v>0</v>
      </c>
      <c r="BO539" s="665">
        <v>0</v>
      </c>
      <c r="BP539" s="665">
        <v>0</v>
      </c>
      <c r="BQ539" s="665">
        <v>0</v>
      </c>
      <c r="BR539" s="665">
        <v>0</v>
      </c>
      <c r="BS539" s="666">
        <v>0</v>
      </c>
      <c r="BT539" s="667">
        <v>0</v>
      </c>
      <c r="BU539" s="649">
        <f t="shared" si="10"/>
        <v>0</v>
      </c>
    </row>
    <row r="540" spans="2:73" x14ac:dyDescent="0.2">
      <c r="B540" s="650">
        <v>530</v>
      </c>
      <c r="C540" s="630" t="s">
        <v>2284</v>
      </c>
      <c r="D540" s="630" t="s">
        <v>803</v>
      </c>
      <c r="E540" s="630" t="s">
        <v>1632</v>
      </c>
      <c r="F540" s="651">
        <v>230497</v>
      </c>
      <c r="G540" s="652">
        <v>45382</v>
      </c>
      <c r="H540" s="652" t="s">
        <v>535</v>
      </c>
      <c r="I540" s="652" t="s">
        <v>535</v>
      </c>
      <c r="J540" s="653">
        <v>45</v>
      </c>
      <c r="K540" s="654" t="s">
        <v>535</v>
      </c>
      <c r="L540" s="655" t="s">
        <v>535</v>
      </c>
      <c r="M540" s="656">
        <v>0</v>
      </c>
      <c r="N540" s="657">
        <v>106616.09</v>
      </c>
      <c r="O540" s="658">
        <v>0</v>
      </c>
      <c r="P540" s="658">
        <v>0</v>
      </c>
      <c r="Q540" s="658">
        <v>0</v>
      </c>
      <c r="R540" s="658">
        <v>0</v>
      </c>
      <c r="S540" s="658">
        <v>0</v>
      </c>
      <c r="T540" s="659">
        <v>106616.09</v>
      </c>
      <c r="U540" s="658">
        <v>106616.09</v>
      </c>
      <c r="V540" s="658">
        <v>0</v>
      </c>
      <c r="W540" s="658">
        <v>0</v>
      </c>
      <c r="X540" s="658">
        <v>0</v>
      </c>
      <c r="Y540" s="660">
        <v>0</v>
      </c>
      <c r="Z540" s="657">
        <v>0</v>
      </c>
      <c r="AA540" s="658">
        <v>0</v>
      </c>
      <c r="AB540" s="658">
        <v>0</v>
      </c>
      <c r="AC540" s="658">
        <v>0</v>
      </c>
      <c r="AD540" s="658">
        <v>0</v>
      </c>
      <c r="AE540" s="658">
        <v>0</v>
      </c>
      <c r="AF540" s="658">
        <v>0</v>
      </c>
      <c r="AG540" s="658">
        <v>0</v>
      </c>
      <c r="AH540" s="658">
        <v>0</v>
      </c>
      <c r="AI540" s="658">
        <v>0</v>
      </c>
      <c r="AJ540" s="658">
        <v>2369.246444444444</v>
      </c>
      <c r="AK540" s="661">
        <v>0</v>
      </c>
      <c r="AL540" s="661">
        <v>0</v>
      </c>
      <c r="AM540" s="662">
        <v>0</v>
      </c>
      <c r="AN540" s="663">
        <v>106616.09</v>
      </c>
      <c r="AO540" s="658">
        <v>0</v>
      </c>
      <c r="AP540" s="658">
        <v>0</v>
      </c>
      <c r="AQ540" s="658">
        <v>0</v>
      </c>
      <c r="AR540" s="658">
        <v>0</v>
      </c>
      <c r="AS540" s="658">
        <v>0</v>
      </c>
      <c r="AT540" s="659">
        <v>106616.09</v>
      </c>
      <c r="AU540" s="658">
        <v>106616.09</v>
      </c>
      <c r="AV540" s="658">
        <v>0</v>
      </c>
      <c r="AW540" s="658">
        <v>0</v>
      </c>
      <c r="AX540" s="658">
        <v>0</v>
      </c>
      <c r="AY540" s="660">
        <v>0</v>
      </c>
      <c r="AZ540" s="644" t="s">
        <v>803</v>
      </c>
      <c r="BA540" s="664">
        <v>0</v>
      </c>
      <c r="BB540" s="665">
        <v>0</v>
      </c>
      <c r="BC540" s="665">
        <v>0</v>
      </c>
      <c r="BD540" s="665">
        <v>0</v>
      </c>
      <c r="BE540" s="665">
        <v>0</v>
      </c>
      <c r="BF540" s="665">
        <v>0</v>
      </c>
      <c r="BG540" s="665">
        <v>0</v>
      </c>
      <c r="BH540" s="665">
        <v>0</v>
      </c>
      <c r="BI540" s="665">
        <v>0</v>
      </c>
      <c r="BJ540" s="665">
        <v>0</v>
      </c>
      <c r="BK540" s="665">
        <v>0</v>
      </c>
      <c r="BL540" s="665">
        <v>0</v>
      </c>
      <c r="BM540" s="665">
        <v>0</v>
      </c>
      <c r="BN540" s="665">
        <v>0</v>
      </c>
      <c r="BO540" s="665">
        <v>0</v>
      </c>
      <c r="BP540" s="665">
        <v>0</v>
      </c>
      <c r="BQ540" s="665">
        <v>0</v>
      </c>
      <c r="BR540" s="665">
        <v>0</v>
      </c>
      <c r="BS540" s="666">
        <v>0</v>
      </c>
      <c r="BT540" s="667">
        <v>0</v>
      </c>
      <c r="BU540" s="649">
        <f t="shared" si="10"/>
        <v>0</v>
      </c>
    </row>
    <row r="541" spans="2:73" x14ac:dyDescent="0.2">
      <c r="B541" s="629">
        <v>531</v>
      </c>
      <c r="C541" s="630" t="s">
        <v>2284</v>
      </c>
      <c r="D541" s="630" t="s">
        <v>803</v>
      </c>
      <c r="E541" s="630" t="s">
        <v>1632</v>
      </c>
      <c r="F541" s="651" t="s">
        <v>2285</v>
      </c>
      <c r="G541" s="652">
        <v>45382</v>
      </c>
      <c r="H541" s="652" t="s">
        <v>535</v>
      </c>
      <c r="I541" s="652" t="s">
        <v>535</v>
      </c>
      <c r="J541" s="653">
        <v>45</v>
      </c>
      <c r="K541" s="654" t="s">
        <v>535</v>
      </c>
      <c r="L541" s="655" t="s">
        <v>535</v>
      </c>
      <c r="M541" s="656">
        <v>0</v>
      </c>
      <c r="N541" s="657">
        <v>90833.91</v>
      </c>
      <c r="O541" s="658">
        <v>90833.91</v>
      </c>
      <c r="P541" s="658">
        <v>0</v>
      </c>
      <c r="Q541" s="658">
        <v>0</v>
      </c>
      <c r="R541" s="658">
        <v>0</v>
      </c>
      <c r="S541" s="658">
        <v>0</v>
      </c>
      <c r="T541" s="659">
        <v>0</v>
      </c>
      <c r="U541" s="658">
        <v>0</v>
      </c>
      <c r="V541" s="658">
        <v>0</v>
      </c>
      <c r="W541" s="658">
        <v>0</v>
      </c>
      <c r="X541" s="658">
        <v>0</v>
      </c>
      <c r="Y541" s="660">
        <v>0</v>
      </c>
      <c r="Z541" s="657">
        <v>0</v>
      </c>
      <c r="AA541" s="658">
        <v>0</v>
      </c>
      <c r="AB541" s="658">
        <v>0</v>
      </c>
      <c r="AC541" s="658">
        <v>0</v>
      </c>
      <c r="AD541" s="658">
        <v>0</v>
      </c>
      <c r="AE541" s="658">
        <v>0</v>
      </c>
      <c r="AF541" s="658">
        <v>0</v>
      </c>
      <c r="AG541" s="658">
        <v>0</v>
      </c>
      <c r="AH541" s="658">
        <v>0</v>
      </c>
      <c r="AI541" s="658">
        <v>0</v>
      </c>
      <c r="AJ541" s="658">
        <v>2018.5313333333336</v>
      </c>
      <c r="AK541" s="661">
        <v>0</v>
      </c>
      <c r="AL541" s="661">
        <v>0</v>
      </c>
      <c r="AM541" s="662">
        <v>0</v>
      </c>
      <c r="AN541" s="663">
        <v>90833.91</v>
      </c>
      <c r="AO541" s="658">
        <v>90833.91</v>
      </c>
      <c r="AP541" s="658">
        <v>0</v>
      </c>
      <c r="AQ541" s="658">
        <v>0</v>
      </c>
      <c r="AR541" s="658">
        <v>0</v>
      </c>
      <c r="AS541" s="658">
        <v>0</v>
      </c>
      <c r="AT541" s="659">
        <v>0</v>
      </c>
      <c r="AU541" s="658">
        <v>0</v>
      </c>
      <c r="AV541" s="658">
        <v>0</v>
      </c>
      <c r="AW541" s="658">
        <v>0</v>
      </c>
      <c r="AX541" s="658">
        <v>0</v>
      </c>
      <c r="AY541" s="660">
        <v>0</v>
      </c>
      <c r="AZ541" s="644" t="s">
        <v>803</v>
      </c>
      <c r="BA541" s="664">
        <v>0</v>
      </c>
      <c r="BB541" s="665">
        <v>0</v>
      </c>
      <c r="BC541" s="665">
        <v>0</v>
      </c>
      <c r="BD541" s="665">
        <v>0</v>
      </c>
      <c r="BE541" s="665">
        <v>0</v>
      </c>
      <c r="BF541" s="665">
        <v>0</v>
      </c>
      <c r="BG541" s="665">
        <v>0</v>
      </c>
      <c r="BH541" s="665">
        <v>0</v>
      </c>
      <c r="BI541" s="665">
        <v>0</v>
      </c>
      <c r="BJ541" s="665">
        <v>0</v>
      </c>
      <c r="BK541" s="665">
        <v>0</v>
      </c>
      <c r="BL541" s="665">
        <v>0</v>
      </c>
      <c r="BM541" s="665">
        <v>0</v>
      </c>
      <c r="BN541" s="665">
        <v>0</v>
      </c>
      <c r="BO541" s="665">
        <v>0</v>
      </c>
      <c r="BP541" s="665">
        <v>0</v>
      </c>
      <c r="BQ541" s="665">
        <v>0</v>
      </c>
      <c r="BR541" s="665">
        <v>0</v>
      </c>
      <c r="BS541" s="666">
        <v>0</v>
      </c>
      <c r="BT541" s="667">
        <v>0</v>
      </c>
      <c r="BU541" s="649">
        <f t="shared" si="10"/>
        <v>0</v>
      </c>
    </row>
    <row r="542" spans="2:73" x14ac:dyDescent="0.2">
      <c r="B542" s="650">
        <v>532</v>
      </c>
      <c r="C542" s="630" t="s">
        <v>2286</v>
      </c>
      <c r="D542" s="630" t="s">
        <v>803</v>
      </c>
      <c r="E542" s="630" t="s">
        <v>1632</v>
      </c>
      <c r="F542" s="651">
        <v>230496</v>
      </c>
      <c r="G542" s="652">
        <v>45382</v>
      </c>
      <c r="H542" s="652" t="s">
        <v>535</v>
      </c>
      <c r="I542" s="652" t="s">
        <v>535</v>
      </c>
      <c r="J542" s="653">
        <v>45</v>
      </c>
      <c r="K542" s="654" t="s">
        <v>535</v>
      </c>
      <c r="L542" s="655" t="s">
        <v>535</v>
      </c>
      <c r="M542" s="656">
        <v>0</v>
      </c>
      <c r="N542" s="657">
        <v>130487.28</v>
      </c>
      <c r="O542" s="658">
        <v>0</v>
      </c>
      <c r="P542" s="658">
        <v>0</v>
      </c>
      <c r="Q542" s="658">
        <v>0</v>
      </c>
      <c r="R542" s="658">
        <v>0</v>
      </c>
      <c r="S542" s="658">
        <v>0</v>
      </c>
      <c r="T542" s="659">
        <v>130487.28</v>
      </c>
      <c r="U542" s="658">
        <v>130487.28</v>
      </c>
      <c r="V542" s="658">
        <v>0</v>
      </c>
      <c r="W542" s="658">
        <v>0</v>
      </c>
      <c r="X542" s="658">
        <v>0</v>
      </c>
      <c r="Y542" s="660">
        <v>0</v>
      </c>
      <c r="Z542" s="657">
        <v>0</v>
      </c>
      <c r="AA542" s="658">
        <v>0</v>
      </c>
      <c r="AB542" s="658">
        <v>0</v>
      </c>
      <c r="AC542" s="658">
        <v>0</v>
      </c>
      <c r="AD542" s="658">
        <v>0</v>
      </c>
      <c r="AE542" s="658">
        <v>0</v>
      </c>
      <c r="AF542" s="658">
        <v>0</v>
      </c>
      <c r="AG542" s="658">
        <v>0</v>
      </c>
      <c r="AH542" s="658">
        <v>0</v>
      </c>
      <c r="AI542" s="658">
        <v>0</v>
      </c>
      <c r="AJ542" s="658">
        <v>2899.717333333333</v>
      </c>
      <c r="AK542" s="661">
        <v>0</v>
      </c>
      <c r="AL542" s="661">
        <v>0</v>
      </c>
      <c r="AM542" s="662">
        <v>0</v>
      </c>
      <c r="AN542" s="663">
        <v>130487.28</v>
      </c>
      <c r="AO542" s="658">
        <v>0</v>
      </c>
      <c r="AP542" s="658">
        <v>0</v>
      </c>
      <c r="AQ542" s="658">
        <v>0</v>
      </c>
      <c r="AR542" s="658">
        <v>0</v>
      </c>
      <c r="AS542" s="658">
        <v>0</v>
      </c>
      <c r="AT542" s="659">
        <v>130487.28</v>
      </c>
      <c r="AU542" s="658">
        <v>130487.28</v>
      </c>
      <c r="AV542" s="658">
        <v>0</v>
      </c>
      <c r="AW542" s="658">
        <v>0</v>
      </c>
      <c r="AX542" s="658">
        <v>0</v>
      </c>
      <c r="AY542" s="660">
        <v>0</v>
      </c>
      <c r="AZ542" s="644" t="s">
        <v>803</v>
      </c>
      <c r="BA542" s="664">
        <v>0</v>
      </c>
      <c r="BB542" s="665">
        <v>0</v>
      </c>
      <c r="BC542" s="665">
        <v>0</v>
      </c>
      <c r="BD542" s="665">
        <v>0</v>
      </c>
      <c r="BE542" s="665">
        <v>0</v>
      </c>
      <c r="BF542" s="665">
        <v>0</v>
      </c>
      <c r="BG542" s="665">
        <v>0</v>
      </c>
      <c r="BH542" s="665">
        <v>0</v>
      </c>
      <c r="BI542" s="665">
        <v>0</v>
      </c>
      <c r="BJ542" s="665">
        <v>0</v>
      </c>
      <c r="BK542" s="665">
        <v>0</v>
      </c>
      <c r="BL542" s="665">
        <v>0</v>
      </c>
      <c r="BM542" s="665">
        <v>0</v>
      </c>
      <c r="BN542" s="665">
        <v>0</v>
      </c>
      <c r="BO542" s="665">
        <v>0</v>
      </c>
      <c r="BP542" s="665">
        <v>0</v>
      </c>
      <c r="BQ542" s="665">
        <v>0</v>
      </c>
      <c r="BR542" s="665">
        <v>0</v>
      </c>
      <c r="BS542" s="666">
        <v>0</v>
      </c>
      <c r="BT542" s="667">
        <v>0</v>
      </c>
      <c r="BU542" s="649">
        <f t="shared" si="10"/>
        <v>0</v>
      </c>
    </row>
    <row r="543" spans="2:73" x14ac:dyDescent="0.2">
      <c r="B543" s="629">
        <v>533</v>
      </c>
      <c r="C543" s="630" t="s">
        <v>2286</v>
      </c>
      <c r="D543" s="630" t="s">
        <v>803</v>
      </c>
      <c r="E543" s="630" t="s">
        <v>1632</v>
      </c>
      <c r="F543" s="651" t="s">
        <v>2287</v>
      </c>
      <c r="G543" s="652">
        <v>45382</v>
      </c>
      <c r="H543" s="652" t="s">
        <v>535</v>
      </c>
      <c r="I543" s="652" t="s">
        <v>535</v>
      </c>
      <c r="J543" s="653">
        <v>45</v>
      </c>
      <c r="K543" s="654" t="s">
        <v>535</v>
      </c>
      <c r="L543" s="655" t="s">
        <v>535</v>
      </c>
      <c r="M543" s="656">
        <v>0</v>
      </c>
      <c r="N543" s="657">
        <v>168342.65</v>
      </c>
      <c r="O543" s="658">
        <v>168342.65</v>
      </c>
      <c r="P543" s="658">
        <v>0</v>
      </c>
      <c r="Q543" s="658">
        <v>0</v>
      </c>
      <c r="R543" s="658">
        <v>0</v>
      </c>
      <c r="S543" s="658">
        <v>0</v>
      </c>
      <c r="T543" s="659">
        <v>0</v>
      </c>
      <c r="U543" s="658">
        <v>0</v>
      </c>
      <c r="V543" s="658">
        <v>0</v>
      </c>
      <c r="W543" s="658">
        <v>0</v>
      </c>
      <c r="X543" s="658">
        <v>0</v>
      </c>
      <c r="Y543" s="660">
        <v>0</v>
      </c>
      <c r="Z543" s="657">
        <v>0</v>
      </c>
      <c r="AA543" s="658">
        <v>0</v>
      </c>
      <c r="AB543" s="658">
        <v>0</v>
      </c>
      <c r="AC543" s="658">
        <v>0</v>
      </c>
      <c r="AD543" s="658">
        <v>0</v>
      </c>
      <c r="AE543" s="658">
        <v>0</v>
      </c>
      <c r="AF543" s="658">
        <v>0</v>
      </c>
      <c r="AG543" s="658">
        <v>0</v>
      </c>
      <c r="AH543" s="658">
        <v>0</v>
      </c>
      <c r="AI543" s="658">
        <v>0</v>
      </c>
      <c r="AJ543" s="658">
        <v>3740.9477777777774</v>
      </c>
      <c r="AK543" s="661">
        <v>0</v>
      </c>
      <c r="AL543" s="661">
        <v>0</v>
      </c>
      <c r="AM543" s="662">
        <v>0</v>
      </c>
      <c r="AN543" s="663">
        <v>168342.65</v>
      </c>
      <c r="AO543" s="658">
        <v>168342.65</v>
      </c>
      <c r="AP543" s="658">
        <v>0</v>
      </c>
      <c r="AQ543" s="658">
        <v>0</v>
      </c>
      <c r="AR543" s="658">
        <v>0</v>
      </c>
      <c r="AS543" s="658">
        <v>0</v>
      </c>
      <c r="AT543" s="659">
        <v>0</v>
      </c>
      <c r="AU543" s="658">
        <v>0</v>
      </c>
      <c r="AV543" s="658">
        <v>0</v>
      </c>
      <c r="AW543" s="658">
        <v>0</v>
      </c>
      <c r="AX543" s="658">
        <v>0</v>
      </c>
      <c r="AY543" s="660">
        <v>0</v>
      </c>
      <c r="AZ543" s="644" t="s">
        <v>803</v>
      </c>
      <c r="BA543" s="664">
        <v>0</v>
      </c>
      <c r="BB543" s="665">
        <v>0</v>
      </c>
      <c r="BC543" s="665">
        <v>0</v>
      </c>
      <c r="BD543" s="665">
        <v>0</v>
      </c>
      <c r="BE543" s="665">
        <v>0</v>
      </c>
      <c r="BF543" s="665">
        <v>0</v>
      </c>
      <c r="BG543" s="665">
        <v>0</v>
      </c>
      <c r="BH543" s="665">
        <v>0</v>
      </c>
      <c r="BI543" s="665">
        <v>0</v>
      </c>
      <c r="BJ543" s="665">
        <v>0</v>
      </c>
      <c r="BK543" s="665">
        <v>0</v>
      </c>
      <c r="BL543" s="665">
        <v>0</v>
      </c>
      <c r="BM543" s="665">
        <v>0</v>
      </c>
      <c r="BN543" s="665">
        <v>0</v>
      </c>
      <c r="BO543" s="665">
        <v>0</v>
      </c>
      <c r="BP543" s="665">
        <v>0</v>
      </c>
      <c r="BQ543" s="665">
        <v>0</v>
      </c>
      <c r="BR543" s="665">
        <v>0</v>
      </c>
      <c r="BS543" s="666">
        <v>0</v>
      </c>
      <c r="BT543" s="667">
        <v>0</v>
      </c>
      <c r="BU543" s="649">
        <f t="shared" si="10"/>
        <v>0</v>
      </c>
    </row>
    <row r="544" spans="2:73" x14ac:dyDescent="0.2">
      <c r="B544" s="650">
        <v>534</v>
      </c>
      <c r="C544" s="630" t="s">
        <v>2288</v>
      </c>
      <c r="D544" s="630" t="s">
        <v>1625</v>
      </c>
      <c r="E544" s="630" t="s">
        <v>1806</v>
      </c>
      <c r="F544" s="651">
        <v>230512</v>
      </c>
      <c r="G544" s="652">
        <v>45422</v>
      </c>
      <c r="H544" s="652" t="s">
        <v>535</v>
      </c>
      <c r="I544" s="652" t="s">
        <v>535</v>
      </c>
      <c r="J544" s="653">
        <v>10</v>
      </c>
      <c r="K544" s="654" t="b">
        <v>1</v>
      </c>
      <c r="L544" s="655" t="s">
        <v>535</v>
      </c>
      <c r="M544" s="656">
        <v>0</v>
      </c>
      <c r="N544" s="657">
        <v>2975.21</v>
      </c>
      <c r="O544" s="658">
        <v>0</v>
      </c>
      <c r="P544" s="658">
        <v>0</v>
      </c>
      <c r="Q544" s="658">
        <v>0</v>
      </c>
      <c r="R544" s="658">
        <v>0</v>
      </c>
      <c r="S544" s="658">
        <v>0</v>
      </c>
      <c r="T544" s="659">
        <v>2975.21</v>
      </c>
      <c r="U544" s="658">
        <v>2975.21</v>
      </c>
      <c r="V544" s="658">
        <v>0</v>
      </c>
      <c r="W544" s="658">
        <v>0</v>
      </c>
      <c r="X544" s="658">
        <v>0</v>
      </c>
      <c r="Y544" s="660">
        <v>0</v>
      </c>
      <c r="Z544" s="657">
        <v>0</v>
      </c>
      <c r="AA544" s="658">
        <v>0</v>
      </c>
      <c r="AB544" s="658">
        <v>0</v>
      </c>
      <c r="AC544" s="658">
        <v>0</v>
      </c>
      <c r="AD544" s="658">
        <v>0</v>
      </c>
      <c r="AE544" s="658">
        <v>0</v>
      </c>
      <c r="AF544" s="658">
        <v>0</v>
      </c>
      <c r="AG544" s="658">
        <v>0</v>
      </c>
      <c r="AH544" s="658">
        <v>0</v>
      </c>
      <c r="AI544" s="658">
        <v>0</v>
      </c>
      <c r="AJ544" s="658">
        <v>297.52099999999996</v>
      </c>
      <c r="AK544" s="661">
        <v>0</v>
      </c>
      <c r="AL544" s="661">
        <v>0</v>
      </c>
      <c r="AM544" s="662">
        <v>0</v>
      </c>
      <c r="AN544" s="663">
        <v>2975.21</v>
      </c>
      <c r="AO544" s="658">
        <v>0</v>
      </c>
      <c r="AP544" s="658">
        <v>0</v>
      </c>
      <c r="AQ544" s="658">
        <v>0</v>
      </c>
      <c r="AR544" s="658">
        <v>0</v>
      </c>
      <c r="AS544" s="658">
        <v>0</v>
      </c>
      <c r="AT544" s="659">
        <v>2975.21</v>
      </c>
      <c r="AU544" s="658">
        <v>2975.21</v>
      </c>
      <c r="AV544" s="658">
        <v>0</v>
      </c>
      <c r="AW544" s="658">
        <v>0</v>
      </c>
      <c r="AX544" s="658">
        <v>0</v>
      </c>
      <c r="AY544" s="660">
        <v>0</v>
      </c>
      <c r="AZ544" s="644" t="s">
        <v>1625</v>
      </c>
      <c r="BA544" s="664">
        <v>0</v>
      </c>
      <c r="BB544" s="665">
        <v>0</v>
      </c>
      <c r="BC544" s="665">
        <v>0</v>
      </c>
      <c r="BD544" s="665">
        <v>0</v>
      </c>
      <c r="BE544" s="665">
        <v>0</v>
      </c>
      <c r="BF544" s="665">
        <v>0</v>
      </c>
      <c r="BG544" s="665">
        <v>0</v>
      </c>
      <c r="BH544" s="665">
        <v>0</v>
      </c>
      <c r="BI544" s="665">
        <v>0</v>
      </c>
      <c r="BJ544" s="665">
        <v>0</v>
      </c>
      <c r="BK544" s="665">
        <v>0</v>
      </c>
      <c r="BL544" s="665">
        <v>0</v>
      </c>
      <c r="BM544" s="665">
        <v>0</v>
      </c>
      <c r="BN544" s="665">
        <v>0</v>
      </c>
      <c r="BO544" s="665">
        <v>0</v>
      </c>
      <c r="BP544" s="665">
        <v>0</v>
      </c>
      <c r="BQ544" s="665">
        <v>0</v>
      </c>
      <c r="BR544" s="665">
        <v>0</v>
      </c>
      <c r="BS544" s="666">
        <v>0</v>
      </c>
      <c r="BT544" s="667">
        <v>0</v>
      </c>
      <c r="BU544" s="649">
        <f t="shared" si="10"/>
        <v>0</v>
      </c>
    </row>
    <row r="545" spans="2:73" x14ac:dyDescent="0.2">
      <c r="B545" s="629">
        <v>535</v>
      </c>
      <c r="C545" s="630" t="s">
        <v>2289</v>
      </c>
      <c r="D545" s="630" t="s">
        <v>806</v>
      </c>
      <c r="E545" s="630" t="s">
        <v>1806</v>
      </c>
      <c r="F545" s="651">
        <v>230513</v>
      </c>
      <c r="G545" s="652">
        <v>45422</v>
      </c>
      <c r="H545" s="652" t="s">
        <v>535</v>
      </c>
      <c r="I545" s="652" t="s">
        <v>535</v>
      </c>
      <c r="J545" s="653">
        <v>10</v>
      </c>
      <c r="K545" s="654" t="s">
        <v>535</v>
      </c>
      <c r="L545" s="655" t="s">
        <v>535</v>
      </c>
      <c r="M545" s="656">
        <v>0</v>
      </c>
      <c r="N545" s="657">
        <v>2272.73</v>
      </c>
      <c r="O545" s="658">
        <v>0</v>
      </c>
      <c r="P545" s="658">
        <v>0</v>
      </c>
      <c r="Q545" s="658">
        <v>0</v>
      </c>
      <c r="R545" s="658">
        <v>0</v>
      </c>
      <c r="S545" s="658">
        <v>0</v>
      </c>
      <c r="T545" s="659">
        <v>2272.73</v>
      </c>
      <c r="U545" s="658">
        <v>0</v>
      </c>
      <c r="V545" s="658">
        <v>0</v>
      </c>
      <c r="W545" s="658">
        <v>2272.73</v>
      </c>
      <c r="X545" s="658">
        <v>132.57591666666667</v>
      </c>
      <c r="Y545" s="660">
        <v>2140.1540833333333</v>
      </c>
      <c r="Z545" s="657">
        <v>0</v>
      </c>
      <c r="AA545" s="658">
        <v>0</v>
      </c>
      <c r="AB545" s="658">
        <v>0</v>
      </c>
      <c r="AC545" s="658">
        <v>0</v>
      </c>
      <c r="AD545" s="658">
        <v>0</v>
      </c>
      <c r="AE545" s="658">
        <v>0</v>
      </c>
      <c r="AF545" s="658">
        <v>0</v>
      </c>
      <c r="AG545" s="658">
        <v>0</v>
      </c>
      <c r="AH545" s="658">
        <v>0</v>
      </c>
      <c r="AI545" s="658">
        <v>227.273</v>
      </c>
      <c r="AJ545" s="658">
        <v>0</v>
      </c>
      <c r="AK545" s="661">
        <v>0</v>
      </c>
      <c r="AL545" s="661">
        <v>227.27299999999991</v>
      </c>
      <c r="AM545" s="662">
        <v>-227.27299999999991</v>
      </c>
      <c r="AN545" s="663">
        <v>2272.73</v>
      </c>
      <c r="AO545" s="658">
        <v>0</v>
      </c>
      <c r="AP545" s="658">
        <v>0</v>
      </c>
      <c r="AQ545" s="658">
        <v>0</v>
      </c>
      <c r="AR545" s="658">
        <v>0</v>
      </c>
      <c r="AS545" s="658">
        <v>0</v>
      </c>
      <c r="AT545" s="659">
        <v>2272.73</v>
      </c>
      <c r="AU545" s="658">
        <v>0</v>
      </c>
      <c r="AV545" s="658">
        <v>0</v>
      </c>
      <c r="AW545" s="658">
        <v>2272.73</v>
      </c>
      <c r="AX545" s="658">
        <v>359.84891666666658</v>
      </c>
      <c r="AY545" s="660">
        <v>1912.8810833333334</v>
      </c>
      <c r="AZ545" s="644" t="s">
        <v>806</v>
      </c>
      <c r="BA545" s="664">
        <v>0</v>
      </c>
      <c r="BB545" s="665">
        <v>0</v>
      </c>
      <c r="BC545" s="665">
        <v>0</v>
      </c>
      <c r="BD545" s="665">
        <v>0</v>
      </c>
      <c r="BE545" s="665">
        <v>0</v>
      </c>
      <c r="BF545" s="665">
        <v>0</v>
      </c>
      <c r="BG545" s="665">
        <v>0</v>
      </c>
      <c r="BH545" s="665">
        <v>0</v>
      </c>
      <c r="BI545" s="665">
        <v>0</v>
      </c>
      <c r="BJ545" s="665">
        <v>0</v>
      </c>
      <c r="BK545" s="665">
        <v>0</v>
      </c>
      <c r="BL545" s="665">
        <v>0</v>
      </c>
      <c r="BM545" s="665">
        <v>0</v>
      </c>
      <c r="BN545" s="665">
        <v>0</v>
      </c>
      <c r="BO545" s="665">
        <v>0</v>
      </c>
      <c r="BP545" s="665">
        <v>0</v>
      </c>
      <c r="BQ545" s="665">
        <v>0</v>
      </c>
      <c r="BR545" s="665">
        <v>0</v>
      </c>
      <c r="BS545" s="666">
        <v>1912.8810833333334</v>
      </c>
      <c r="BT545" s="667">
        <v>0</v>
      </c>
      <c r="BU545" s="649">
        <f t="shared" si="10"/>
        <v>0</v>
      </c>
    </row>
    <row r="546" spans="2:73" x14ac:dyDescent="0.2">
      <c r="B546" s="650">
        <v>536</v>
      </c>
      <c r="C546" s="630" t="s">
        <v>2290</v>
      </c>
      <c r="D546" s="630" t="s">
        <v>803</v>
      </c>
      <c r="E546" s="630" t="s">
        <v>1632</v>
      </c>
      <c r="F546" s="651" t="s">
        <v>2291</v>
      </c>
      <c r="G546" s="652">
        <v>45382</v>
      </c>
      <c r="H546" s="652" t="s">
        <v>535</v>
      </c>
      <c r="I546" s="652" t="s">
        <v>535</v>
      </c>
      <c r="J546" s="653">
        <v>33</v>
      </c>
      <c r="K546" s="654" t="s">
        <v>535</v>
      </c>
      <c r="L546" s="655" t="s">
        <v>535</v>
      </c>
      <c r="M546" s="656">
        <v>0</v>
      </c>
      <c r="N546" s="657">
        <v>82775</v>
      </c>
      <c r="O546" s="658">
        <v>82775</v>
      </c>
      <c r="P546" s="658">
        <v>0</v>
      </c>
      <c r="Q546" s="658">
        <v>0</v>
      </c>
      <c r="R546" s="658">
        <v>0</v>
      </c>
      <c r="S546" s="658">
        <v>0</v>
      </c>
      <c r="T546" s="659">
        <v>0</v>
      </c>
      <c r="U546" s="658">
        <v>0</v>
      </c>
      <c r="V546" s="658">
        <v>0</v>
      </c>
      <c r="W546" s="658">
        <v>0</v>
      </c>
      <c r="X546" s="658">
        <v>0</v>
      </c>
      <c r="Y546" s="660">
        <v>0</v>
      </c>
      <c r="Z546" s="657">
        <v>0</v>
      </c>
      <c r="AA546" s="658">
        <v>0</v>
      </c>
      <c r="AB546" s="658">
        <v>0</v>
      </c>
      <c r="AC546" s="658">
        <v>0</v>
      </c>
      <c r="AD546" s="658">
        <v>0</v>
      </c>
      <c r="AE546" s="658">
        <v>0</v>
      </c>
      <c r="AF546" s="658">
        <v>0</v>
      </c>
      <c r="AG546" s="658">
        <v>0</v>
      </c>
      <c r="AH546" s="658">
        <v>0</v>
      </c>
      <c r="AI546" s="658">
        <v>0</v>
      </c>
      <c r="AJ546" s="658">
        <v>2508.333333333333</v>
      </c>
      <c r="AK546" s="661">
        <v>0</v>
      </c>
      <c r="AL546" s="661">
        <v>0</v>
      </c>
      <c r="AM546" s="662">
        <v>0</v>
      </c>
      <c r="AN546" s="663">
        <v>82775</v>
      </c>
      <c r="AO546" s="658">
        <v>82775</v>
      </c>
      <c r="AP546" s="658">
        <v>0</v>
      </c>
      <c r="AQ546" s="658">
        <v>0</v>
      </c>
      <c r="AR546" s="658">
        <v>0</v>
      </c>
      <c r="AS546" s="658">
        <v>0</v>
      </c>
      <c r="AT546" s="659">
        <v>0</v>
      </c>
      <c r="AU546" s="658">
        <v>0</v>
      </c>
      <c r="AV546" s="658">
        <v>0</v>
      </c>
      <c r="AW546" s="658">
        <v>0</v>
      </c>
      <c r="AX546" s="658">
        <v>0</v>
      </c>
      <c r="AY546" s="660">
        <v>0</v>
      </c>
      <c r="AZ546" s="644" t="s">
        <v>803</v>
      </c>
      <c r="BA546" s="664">
        <v>0</v>
      </c>
      <c r="BB546" s="665">
        <v>0</v>
      </c>
      <c r="BC546" s="665">
        <v>0</v>
      </c>
      <c r="BD546" s="665">
        <v>0</v>
      </c>
      <c r="BE546" s="665">
        <v>0</v>
      </c>
      <c r="BF546" s="665">
        <v>0</v>
      </c>
      <c r="BG546" s="665">
        <v>0</v>
      </c>
      <c r="BH546" s="665">
        <v>0</v>
      </c>
      <c r="BI546" s="665">
        <v>0</v>
      </c>
      <c r="BJ546" s="665">
        <v>0</v>
      </c>
      <c r="BK546" s="665">
        <v>0</v>
      </c>
      <c r="BL546" s="665">
        <v>0</v>
      </c>
      <c r="BM546" s="665">
        <v>0</v>
      </c>
      <c r="BN546" s="665">
        <v>0</v>
      </c>
      <c r="BO546" s="665">
        <v>0</v>
      </c>
      <c r="BP546" s="665">
        <v>0</v>
      </c>
      <c r="BQ546" s="665">
        <v>0</v>
      </c>
      <c r="BR546" s="665">
        <v>0</v>
      </c>
      <c r="BS546" s="666">
        <v>0</v>
      </c>
      <c r="BT546" s="667">
        <v>0</v>
      </c>
      <c r="BU546" s="649">
        <f t="shared" si="10"/>
        <v>0</v>
      </c>
    </row>
    <row r="547" spans="2:73" x14ac:dyDescent="0.2">
      <c r="B547" s="629">
        <v>537</v>
      </c>
      <c r="C547" s="630" t="s">
        <v>2292</v>
      </c>
      <c r="D547" s="630" t="s">
        <v>1625</v>
      </c>
      <c r="E547" s="630" t="s">
        <v>1879</v>
      </c>
      <c r="F547" s="651">
        <v>230524</v>
      </c>
      <c r="G547" s="652">
        <v>45629</v>
      </c>
      <c r="H547" s="652" t="s">
        <v>535</v>
      </c>
      <c r="I547" s="652" t="s">
        <v>535</v>
      </c>
      <c r="J547" s="653">
        <v>7</v>
      </c>
      <c r="K547" s="654" t="b">
        <v>1</v>
      </c>
      <c r="L547" s="655" t="s">
        <v>535</v>
      </c>
      <c r="M547" s="656">
        <v>0</v>
      </c>
      <c r="N547" s="657">
        <v>6528.93</v>
      </c>
      <c r="O547" s="658">
        <v>0</v>
      </c>
      <c r="P547" s="658">
        <v>0</v>
      </c>
      <c r="Q547" s="658">
        <v>0</v>
      </c>
      <c r="R547" s="658">
        <v>0</v>
      </c>
      <c r="S547" s="658">
        <v>0</v>
      </c>
      <c r="T547" s="659">
        <v>6528.93</v>
      </c>
      <c r="U547" s="658">
        <v>6528.93</v>
      </c>
      <c r="V547" s="658">
        <v>0</v>
      </c>
      <c r="W547" s="658">
        <v>0</v>
      </c>
      <c r="X547" s="658">
        <v>0</v>
      </c>
      <c r="Y547" s="660">
        <v>0</v>
      </c>
      <c r="Z547" s="657">
        <v>0</v>
      </c>
      <c r="AA547" s="658">
        <v>0</v>
      </c>
      <c r="AB547" s="658">
        <v>0</v>
      </c>
      <c r="AC547" s="658">
        <v>0</v>
      </c>
      <c r="AD547" s="658">
        <v>0</v>
      </c>
      <c r="AE547" s="658">
        <v>0</v>
      </c>
      <c r="AF547" s="658">
        <v>0</v>
      </c>
      <c r="AG547" s="658">
        <v>0</v>
      </c>
      <c r="AH547" s="658">
        <v>0</v>
      </c>
      <c r="AI547" s="658">
        <v>0</v>
      </c>
      <c r="AJ547" s="658">
        <v>932.70428571428579</v>
      </c>
      <c r="AK547" s="661">
        <v>0</v>
      </c>
      <c r="AL547" s="661">
        <v>0</v>
      </c>
      <c r="AM547" s="662">
        <v>0</v>
      </c>
      <c r="AN547" s="663">
        <v>6528.93</v>
      </c>
      <c r="AO547" s="658">
        <v>0</v>
      </c>
      <c r="AP547" s="658">
        <v>0</v>
      </c>
      <c r="AQ547" s="658">
        <v>0</v>
      </c>
      <c r="AR547" s="658">
        <v>0</v>
      </c>
      <c r="AS547" s="658">
        <v>0</v>
      </c>
      <c r="AT547" s="659">
        <v>6528.93</v>
      </c>
      <c r="AU547" s="658">
        <v>6528.93</v>
      </c>
      <c r="AV547" s="658">
        <v>0</v>
      </c>
      <c r="AW547" s="658">
        <v>0</v>
      </c>
      <c r="AX547" s="658">
        <v>0</v>
      </c>
      <c r="AY547" s="660">
        <v>0</v>
      </c>
      <c r="AZ547" s="644" t="s">
        <v>1625</v>
      </c>
      <c r="BA547" s="664">
        <v>0</v>
      </c>
      <c r="BB547" s="665">
        <v>0</v>
      </c>
      <c r="BC547" s="665">
        <v>0</v>
      </c>
      <c r="BD547" s="665">
        <v>0</v>
      </c>
      <c r="BE547" s="665">
        <v>0</v>
      </c>
      <c r="BF547" s="665">
        <v>0</v>
      </c>
      <c r="BG547" s="665">
        <v>0</v>
      </c>
      <c r="BH547" s="665">
        <v>0</v>
      </c>
      <c r="BI547" s="665">
        <v>0</v>
      </c>
      <c r="BJ547" s="665">
        <v>0</v>
      </c>
      <c r="BK547" s="665">
        <v>0</v>
      </c>
      <c r="BL547" s="665">
        <v>0</v>
      </c>
      <c r="BM547" s="665">
        <v>0</v>
      </c>
      <c r="BN547" s="665">
        <v>0</v>
      </c>
      <c r="BO547" s="665">
        <v>0</v>
      </c>
      <c r="BP547" s="665">
        <v>0</v>
      </c>
      <c r="BQ547" s="665">
        <v>0</v>
      </c>
      <c r="BR547" s="665">
        <v>0</v>
      </c>
      <c r="BS547" s="666">
        <v>0</v>
      </c>
      <c r="BT547" s="667">
        <v>0</v>
      </c>
      <c r="BU547" s="649">
        <f t="shared" si="10"/>
        <v>0</v>
      </c>
    </row>
    <row r="548" spans="2:73" x14ac:dyDescent="0.2">
      <c r="B548" s="650">
        <v>538</v>
      </c>
      <c r="C548" s="630" t="s">
        <v>2293</v>
      </c>
      <c r="D548" s="630" t="s">
        <v>803</v>
      </c>
      <c r="E548" s="630" t="s">
        <v>1554</v>
      </c>
      <c r="F548" s="651">
        <v>230476</v>
      </c>
      <c r="G548" s="652">
        <v>45382</v>
      </c>
      <c r="H548" s="652" t="s">
        <v>535</v>
      </c>
      <c r="I548" s="652" t="s">
        <v>535</v>
      </c>
      <c r="J548" s="653">
        <v>55</v>
      </c>
      <c r="K548" s="654" t="s">
        <v>535</v>
      </c>
      <c r="L548" s="655" t="s">
        <v>535</v>
      </c>
      <c r="M548" s="656">
        <v>0</v>
      </c>
      <c r="N548" s="657">
        <v>2975.25</v>
      </c>
      <c r="O548" s="658">
        <v>0</v>
      </c>
      <c r="P548" s="658">
        <v>0</v>
      </c>
      <c r="Q548" s="658">
        <v>0</v>
      </c>
      <c r="R548" s="658">
        <v>0</v>
      </c>
      <c r="S548" s="658">
        <v>0</v>
      </c>
      <c r="T548" s="659">
        <v>2975.25</v>
      </c>
      <c r="U548" s="658">
        <v>2975.25</v>
      </c>
      <c r="V548" s="658">
        <v>0</v>
      </c>
      <c r="W548" s="658">
        <v>0</v>
      </c>
      <c r="X548" s="658">
        <v>0</v>
      </c>
      <c r="Y548" s="660">
        <v>0</v>
      </c>
      <c r="Z548" s="657">
        <v>0</v>
      </c>
      <c r="AA548" s="658">
        <v>0</v>
      </c>
      <c r="AB548" s="658">
        <v>0</v>
      </c>
      <c r="AC548" s="658">
        <v>0</v>
      </c>
      <c r="AD548" s="658">
        <v>0</v>
      </c>
      <c r="AE548" s="658">
        <v>0</v>
      </c>
      <c r="AF548" s="658">
        <v>0</v>
      </c>
      <c r="AG548" s="658">
        <v>0</v>
      </c>
      <c r="AH548" s="658">
        <v>0</v>
      </c>
      <c r="AI548" s="658">
        <v>0</v>
      </c>
      <c r="AJ548" s="658">
        <v>54.095454545454544</v>
      </c>
      <c r="AK548" s="661">
        <v>0</v>
      </c>
      <c r="AL548" s="661">
        <v>0</v>
      </c>
      <c r="AM548" s="662">
        <v>0</v>
      </c>
      <c r="AN548" s="663">
        <v>2975.25</v>
      </c>
      <c r="AO548" s="658">
        <v>0</v>
      </c>
      <c r="AP548" s="658">
        <v>0</v>
      </c>
      <c r="AQ548" s="658">
        <v>0</v>
      </c>
      <c r="AR548" s="658">
        <v>0</v>
      </c>
      <c r="AS548" s="658">
        <v>0</v>
      </c>
      <c r="AT548" s="659">
        <v>2975.25</v>
      </c>
      <c r="AU548" s="658">
        <v>2975.25</v>
      </c>
      <c r="AV548" s="658">
        <v>0</v>
      </c>
      <c r="AW548" s="658">
        <v>0</v>
      </c>
      <c r="AX548" s="658">
        <v>0</v>
      </c>
      <c r="AY548" s="660">
        <v>0</v>
      </c>
      <c r="AZ548" s="644" t="s">
        <v>803</v>
      </c>
      <c r="BA548" s="664">
        <v>0</v>
      </c>
      <c r="BB548" s="665">
        <v>0</v>
      </c>
      <c r="BC548" s="665">
        <v>0</v>
      </c>
      <c r="BD548" s="665">
        <v>0</v>
      </c>
      <c r="BE548" s="665">
        <v>0</v>
      </c>
      <c r="BF548" s="665">
        <v>0</v>
      </c>
      <c r="BG548" s="665">
        <v>0</v>
      </c>
      <c r="BH548" s="665">
        <v>0</v>
      </c>
      <c r="BI548" s="665">
        <v>0</v>
      </c>
      <c r="BJ548" s="665">
        <v>0</v>
      </c>
      <c r="BK548" s="665">
        <v>0</v>
      </c>
      <c r="BL548" s="665">
        <v>0</v>
      </c>
      <c r="BM548" s="665">
        <v>0</v>
      </c>
      <c r="BN548" s="665">
        <v>0</v>
      </c>
      <c r="BO548" s="665">
        <v>0</v>
      </c>
      <c r="BP548" s="665">
        <v>0</v>
      </c>
      <c r="BQ548" s="665">
        <v>0</v>
      </c>
      <c r="BR548" s="665">
        <v>0</v>
      </c>
      <c r="BS548" s="666">
        <v>0</v>
      </c>
      <c r="BT548" s="667">
        <v>0</v>
      </c>
      <c r="BU548" s="649">
        <f t="shared" si="10"/>
        <v>0</v>
      </c>
    </row>
    <row r="549" spans="2:73" x14ac:dyDescent="0.2">
      <c r="B549" s="629">
        <v>539</v>
      </c>
      <c r="C549" s="630" t="s">
        <v>2293</v>
      </c>
      <c r="D549" s="630" t="s">
        <v>803</v>
      </c>
      <c r="E549" s="630" t="s">
        <v>1554</v>
      </c>
      <c r="F549" s="651" t="s">
        <v>2294</v>
      </c>
      <c r="G549" s="652">
        <v>45382</v>
      </c>
      <c r="H549" s="652" t="s">
        <v>535</v>
      </c>
      <c r="I549" s="652" t="s">
        <v>535</v>
      </c>
      <c r="J549" s="653">
        <v>55</v>
      </c>
      <c r="K549" s="654" t="s">
        <v>535</v>
      </c>
      <c r="L549" s="655" t="s">
        <v>535</v>
      </c>
      <c r="M549" s="656">
        <v>0</v>
      </c>
      <c r="N549" s="657">
        <v>6443.95</v>
      </c>
      <c r="O549" s="658">
        <v>6443.95</v>
      </c>
      <c r="P549" s="658">
        <v>0</v>
      </c>
      <c r="Q549" s="658">
        <v>0</v>
      </c>
      <c r="R549" s="658">
        <v>0</v>
      </c>
      <c r="S549" s="658">
        <v>0</v>
      </c>
      <c r="T549" s="659">
        <v>0</v>
      </c>
      <c r="U549" s="658">
        <v>0</v>
      </c>
      <c r="V549" s="658">
        <v>0</v>
      </c>
      <c r="W549" s="658">
        <v>0</v>
      </c>
      <c r="X549" s="658">
        <v>0</v>
      </c>
      <c r="Y549" s="660">
        <v>0</v>
      </c>
      <c r="Z549" s="657">
        <v>0</v>
      </c>
      <c r="AA549" s="658">
        <v>0</v>
      </c>
      <c r="AB549" s="658">
        <v>0</v>
      </c>
      <c r="AC549" s="658">
        <v>0</v>
      </c>
      <c r="AD549" s="658">
        <v>0</v>
      </c>
      <c r="AE549" s="658">
        <v>0</v>
      </c>
      <c r="AF549" s="658">
        <v>0</v>
      </c>
      <c r="AG549" s="658">
        <v>0</v>
      </c>
      <c r="AH549" s="658">
        <v>0</v>
      </c>
      <c r="AI549" s="658">
        <v>0</v>
      </c>
      <c r="AJ549" s="658">
        <v>117.16272727272727</v>
      </c>
      <c r="AK549" s="661">
        <v>0</v>
      </c>
      <c r="AL549" s="661">
        <v>0</v>
      </c>
      <c r="AM549" s="662">
        <v>0</v>
      </c>
      <c r="AN549" s="663">
        <v>6443.95</v>
      </c>
      <c r="AO549" s="658">
        <v>6443.95</v>
      </c>
      <c r="AP549" s="658">
        <v>0</v>
      </c>
      <c r="AQ549" s="658">
        <v>0</v>
      </c>
      <c r="AR549" s="658">
        <v>0</v>
      </c>
      <c r="AS549" s="658">
        <v>0</v>
      </c>
      <c r="AT549" s="659">
        <v>0</v>
      </c>
      <c r="AU549" s="658">
        <v>0</v>
      </c>
      <c r="AV549" s="658">
        <v>0</v>
      </c>
      <c r="AW549" s="658">
        <v>0</v>
      </c>
      <c r="AX549" s="658">
        <v>0</v>
      </c>
      <c r="AY549" s="660">
        <v>0</v>
      </c>
      <c r="AZ549" s="644" t="s">
        <v>803</v>
      </c>
      <c r="BA549" s="664">
        <v>0</v>
      </c>
      <c r="BB549" s="665">
        <v>0</v>
      </c>
      <c r="BC549" s="665">
        <v>0</v>
      </c>
      <c r="BD549" s="665">
        <v>0</v>
      </c>
      <c r="BE549" s="665">
        <v>0</v>
      </c>
      <c r="BF549" s="665">
        <v>0</v>
      </c>
      <c r="BG549" s="665">
        <v>0</v>
      </c>
      <c r="BH549" s="665">
        <v>0</v>
      </c>
      <c r="BI549" s="665">
        <v>0</v>
      </c>
      <c r="BJ549" s="665">
        <v>0</v>
      </c>
      <c r="BK549" s="665">
        <v>0</v>
      </c>
      <c r="BL549" s="665">
        <v>0</v>
      </c>
      <c r="BM549" s="665">
        <v>0</v>
      </c>
      <c r="BN549" s="665">
        <v>0</v>
      </c>
      <c r="BO549" s="665">
        <v>0</v>
      </c>
      <c r="BP549" s="665">
        <v>0</v>
      </c>
      <c r="BQ549" s="665">
        <v>0</v>
      </c>
      <c r="BR549" s="665">
        <v>0</v>
      </c>
      <c r="BS549" s="666">
        <v>0</v>
      </c>
      <c r="BT549" s="667">
        <v>0</v>
      </c>
      <c r="BU549" s="649">
        <f t="shared" si="10"/>
        <v>0</v>
      </c>
    </row>
    <row r="550" spans="2:73" x14ac:dyDescent="0.2">
      <c r="B550" s="650">
        <v>540</v>
      </c>
      <c r="C550" s="630" t="s">
        <v>2295</v>
      </c>
      <c r="D550" s="630" t="s">
        <v>803</v>
      </c>
      <c r="E550" s="630" t="s">
        <v>1554</v>
      </c>
      <c r="F550" s="651">
        <v>230480</v>
      </c>
      <c r="G550" s="652">
        <v>45382</v>
      </c>
      <c r="H550" s="652" t="s">
        <v>535</v>
      </c>
      <c r="I550" s="652" t="s">
        <v>535</v>
      </c>
      <c r="J550" s="653">
        <v>55</v>
      </c>
      <c r="K550" s="654" t="s">
        <v>535</v>
      </c>
      <c r="L550" s="655" t="s">
        <v>535</v>
      </c>
      <c r="M550" s="656">
        <v>0</v>
      </c>
      <c r="N550" s="657">
        <v>5403.66</v>
      </c>
      <c r="O550" s="658">
        <v>0</v>
      </c>
      <c r="P550" s="658">
        <v>0</v>
      </c>
      <c r="Q550" s="658">
        <v>0</v>
      </c>
      <c r="R550" s="658">
        <v>0</v>
      </c>
      <c r="S550" s="658">
        <v>0</v>
      </c>
      <c r="T550" s="659">
        <v>5403.66</v>
      </c>
      <c r="U550" s="658">
        <v>5403.66</v>
      </c>
      <c r="V550" s="658">
        <v>0</v>
      </c>
      <c r="W550" s="658">
        <v>0</v>
      </c>
      <c r="X550" s="658">
        <v>0</v>
      </c>
      <c r="Y550" s="660">
        <v>0</v>
      </c>
      <c r="Z550" s="657">
        <v>0</v>
      </c>
      <c r="AA550" s="658">
        <v>0</v>
      </c>
      <c r="AB550" s="658">
        <v>0</v>
      </c>
      <c r="AC550" s="658">
        <v>0</v>
      </c>
      <c r="AD550" s="658">
        <v>0</v>
      </c>
      <c r="AE550" s="658">
        <v>0</v>
      </c>
      <c r="AF550" s="658">
        <v>0</v>
      </c>
      <c r="AG550" s="658">
        <v>0</v>
      </c>
      <c r="AH550" s="658">
        <v>0</v>
      </c>
      <c r="AI550" s="658">
        <v>0</v>
      </c>
      <c r="AJ550" s="658">
        <v>98.248363636363649</v>
      </c>
      <c r="AK550" s="661">
        <v>0</v>
      </c>
      <c r="AL550" s="661">
        <v>0</v>
      </c>
      <c r="AM550" s="662">
        <v>0</v>
      </c>
      <c r="AN550" s="663">
        <v>5403.66</v>
      </c>
      <c r="AO550" s="658">
        <v>0</v>
      </c>
      <c r="AP550" s="658">
        <v>0</v>
      </c>
      <c r="AQ550" s="658">
        <v>0</v>
      </c>
      <c r="AR550" s="658">
        <v>0</v>
      </c>
      <c r="AS550" s="658">
        <v>0</v>
      </c>
      <c r="AT550" s="659">
        <v>5403.66</v>
      </c>
      <c r="AU550" s="658">
        <v>5403.66</v>
      </c>
      <c r="AV550" s="658">
        <v>0</v>
      </c>
      <c r="AW550" s="658">
        <v>0</v>
      </c>
      <c r="AX550" s="658">
        <v>0</v>
      </c>
      <c r="AY550" s="660">
        <v>0</v>
      </c>
      <c r="AZ550" s="644" t="s">
        <v>803</v>
      </c>
      <c r="BA550" s="664">
        <v>0</v>
      </c>
      <c r="BB550" s="665">
        <v>0</v>
      </c>
      <c r="BC550" s="665">
        <v>0</v>
      </c>
      <c r="BD550" s="665">
        <v>0</v>
      </c>
      <c r="BE550" s="665">
        <v>0</v>
      </c>
      <c r="BF550" s="665">
        <v>0</v>
      </c>
      <c r="BG550" s="665">
        <v>0</v>
      </c>
      <c r="BH550" s="665">
        <v>0</v>
      </c>
      <c r="BI550" s="665">
        <v>0</v>
      </c>
      <c r="BJ550" s="665">
        <v>0</v>
      </c>
      <c r="BK550" s="665">
        <v>0</v>
      </c>
      <c r="BL550" s="665">
        <v>0</v>
      </c>
      <c r="BM550" s="665">
        <v>0</v>
      </c>
      <c r="BN550" s="665">
        <v>0</v>
      </c>
      <c r="BO550" s="665">
        <v>0</v>
      </c>
      <c r="BP550" s="665">
        <v>0</v>
      </c>
      <c r="BQ550" s="665">
        <v>0</v>
      </c>
      <c r="BR550" s="665">
        <v>0</v>
      </c>
      <c r="BS550" s="666">
        <v>0</v>
      </c>
      <c r="BT550" s="667">
        <v>0</v>
      </c>
      <c r="BU550" s="649">
        <f t="shared" si="10"/>
        <v>0</v>
      </c>
    </row>
    <row r="551" spans="2:73" x14ac:dyDescent="0.2">
      <c r="B551" s="629">
        <v>541</v>
      </c>
      <c r="C551" s="630" t="s">
        <v>2295</v>
      </c>
      <c r="D551" s="630" t="s">
        <v>803</v>
      </c>
      <c r="E551" s="630" t="s">
        <v>1554</v>
      </c>
      <c r="F551" s="651" t="s">
        <v>2296</v>
      </c>
      <c r="G551" s="652">
        <v>45382</v>
      </c>
      <c r="H551" s="652" t="s">
        <v>535</v>
      </c>
      <c r="I551" s="652" t="s">
        <v>535</v>
      </c>
      <c r="J551" s="653">
        <v>55</v>
      </c>
      <c r="K551" s="654" t="s">
        <v>535</v>
      </c>
      <c r="L551" s="655" t="s">
        <v>535</v>
      </c>
      <c r="M551" s="656">
        <v>0</v>
      </c>
      <c r="N551" s="657">
        <v>11703.53</v>
      </c>
      <c r="O551" s="658">
        <v>11703.53</v>
      </c>
      <c r="P551" s="658">
        <v>0</v>
      </c>
      <c r="Q551" s="658">
        <v>0</v>
      </c>
      <c r="R551" s="658">
        <v>0</v>
      </c>
      <c r="S551" s="658">
        <v>0</v>
      </c>
      <c r="T551" s="659">
        <v>0</v>
      </c>
      <c r="U551" s="658">
        <v>0</v>
      </c>
      <c r="V551" s="658">
        <v>0</v>
      </c>
      <c r="W551" s="658">
        <v>0</v>
      </c>
      <c r="X551" s="658">
        <v>0</v>
      </c>
      <c r="Y551" s="660">
        <v>0</v>
      </c>
      <c r="Z551" s="657">
        <v>0</v>
      </c>
      <c r="AA551" s="658">
        <v>0</v>
      </c>
      <c r="AB551" s="658">
        <v>0</v>
      </c>
      <c r="AC551" s="658">
        <v>0</v>
      </c>
      <c r="AD551" s="658">
        <v>0</v>
      </c>
      <c r="AE551" s="658">
        <v>0</v>
      </c>
      <c r="AF551" s="658">
        <v>0</v>
      </c>
      <c r="AG551" s="658">
        <v>0</v>
      </c>
      <c r="AH551" s="658">
        <v>0</v>
      </c>
      <c r="AI551" s="658">
        <v>0</v>
      </c>
      <c r="AJ551" s="658">
        <v>212.79145454545454</v>
      </c>
      <c r="AK551" s="661">
        <v>0</v>
      </c>
      <c r="AL551" s="661">
        <v>0</v>
      </c>
      <c r="AM551" s="662">
        <v>0</v>
      </c>
      <c r="AN551" s="663">
        <v>11703.53</v>
      </c>
      <c r="AO551" s="658">
        <v>11703.53</v>
      </c>
      <c r="AP551" s="658">
        <v>0</v>
      </c>
      <c r="AQ551" s="658">
        <v>0</v>
      </c>
      <c r="AR551" s="658">
        <v>0</v>
      </c>
      <c r="AS551" s="658">
        <v>0</v>
      </c>
      <c r="AT551" s="659">
        <v>0</v>
      </c>
      <c r="AU551" s="658">
        <v>0</v>
      </c>
      <c r="AV551" s="658">
        <v>0</v>
      </c>
      <c r="AW551" s="658">
        <v>0</v>
      </c>
      <c r="AX551" s="658">
        <v>0</v>
      </c>
      <c r="AY551" s="660">
        <v>0</v>
      </c>
      <c r="AZ551" s="644" t="s">
        <v>803</v>
      </c>
      <c r="BA551" s="664">
        <v>0</v>
      </c>
      <c r="BB551" s="665">
        <v>0</v>
      </c>
      <c r="BC551" s="665">
        <v>0</v>
      </c>
      <c r="BD551" s="665">
        <v>0</v>
      </c>
      <c r="BE551" s="665">
        <v>0</v>
      </c>
      <c r="BF551" s="665">
        <v>0</v>
      </c>
      <c r="BG551" s="665">
        <v>0</v>
      </c>
      <c r="BH551" s="665">
        <v>0</v>
      </c>
      <c r="BI551" s="665">
        <v>0</v>
      </c>
      <c r="BJ551" s="665">
        <v>0</v>
      </c>
      <c r="BK551" s="665">
        <v>0</v>
      </c>
      <c r="BL551" s="665">
        <v>0</v>
      </c>
      <c r="BM551" s="665">
        <v>0</v>
      </c>
      <c r="BN551" s="665">
        <v>0</v>
      </c>
      <c r="BO551" s="665">
        <v>0</v>
      </c>
      <c r="BP551" s="665">
        <v>0</v>
      </c>
      <c r="BQ551" s="665">
        <v>0</v>
      </c>
      <c r="BR551" s="665">
        <v>0</v>
      </c>
      <c r="BS551" s="666">
        <v>0</v>
      </c>
      <c r="BT551" s="667">
        <v>0</v>
      </c>
      <c r="BU551" s="649">
        <f t="shared" si="10"/>
        <v>0</v>
      </c>
    </row>
    <row r="552" spans="2:73" x14ac:dyDescent="0.2">
      <c r="B552" s="650">
        <v>542</v>
      </c>
      <c r="C552" s="630" t="s">
        <v>2297</v>
      </c>
      <c r="D552" s="630" t="s">
        <v>803</v>
      </c>
      <c r="E552" s="630" t="s">
        <v>1554</v>
      </c>
      <c r="F552" s="651">
        <v>230478</v>
      </c>
      <c r="G552" s="652">
        <v>45382</v>
      </c>
      <c r="H552" s="652" t="s">
        <v>535</v>
      </c>
      <c r="I552" s="652" t="s">
        <v>535</v>
      </c>
      <c r="J552" s="653">
        <v>55</v>
      </c>
      <c r="K552" s="654" t="s">
        <v>535</v>
      </c>
      <c r="L552" s="655" t="s">
        <v>535</v>
      </c>
      <c r="M552" s="656">
        <v>0</v>
      </c>
      <c r="N552" s="657">
        <v>5492.28</v>
      </c>
      <c r="O552" s="658">
        <v>0</v>
      </c>
      <c r="P552" s="658">
        <v>0</v>
      </c>
      <c r="Q552" s="658">
        <v>0</v>
      </c>
      <c r="R552" s="658">
        <v>0</v>
      </c>
      <c r="S552" s="658">
        <v>0</v>
      </c>
      <c r="T552" s="659">
        <v>5492.28</v>
      </c>
      <c r="U552" s="658">
        <v>5492.28</v>
      </c>
      <c r="V552" s="658">
        <v>0</v>
      </c>
      <c r="W552" s="658">
        <v>0</v>
      </c>
      <c r="X552" s="658">
        <v>0</v>
      </c>
      <c r="Y552" s="660">
        <v>0</v>
      </c>
      <c r="Z552" s="657">
        <v>0</v>
      </c>
      <c r="AA552" s="658">
        <v>0</v>
      </c>
      <c r="AB552" s="658">
        <v>0</v>
      </c>
      <c r="AC552" s="658">
        <v>0</v>
      </c>
      <c r="AD552" s="658">
        <v>0</v>
      </c>
      <c r="AE552" s="658">
        <v>0</v>
      </c>
      <c r="AF552" s="658">
        <v>0</v>
      </c>
      <c r="AG552" s="658">
        <v>0</v>
      </c>
      <c r="AH552" s="658">
        <v>0</v>
      </c>
      <c r="AI552" s="658">
        <v>0</v>
      </c>
      <c r="AJ552" s="658">
        <v>99.859636363636355</v>
      </c>
      <c r="AK552" s="661">
        <v>0</v>
      </c>
      <c r="AL552" s="661">
        <v>0</v>
      </c>
      <c r="AM552" s="662">
        <v>0</v>
      </c>
      <c r="AN552" s="663">
        <v>5492.28</v>
      </c>
      <c r="AO552" s="658">
        <v>0</v>
      </c>
      <c r="AP552" s="658">
        <v>0</v>
      </c>
      <c r="AQ552" s="658">
        <v>0</v>
      </c>
      <c r="AR552" s="658">
        <v>0</v>
      </c>
      <c r="AS552" s="658">
        <v>0</v>
      </c>
      <c r="AT552" s="659">
        <v>5492.28</v>
      </c>
      <c r="AU552" s="658">
        <v>5492.28</v>
      </c>
      <c r="AV552" s="658">
        <v>0</v>
      </c>
      <c r="AW552" s="658">
        <v>0</v>
      </c>
      <c r="AX552" s="658">
        <v>0</v>
      </c>
      <c r="AY552" s="660">
        <v>0</v>
      </c>
      <c r="AZ552" s="644" t="s">
        <v>803</v>
      </c>
      <c r="BA552" s="664">
        <v>0</v>
      </c>
      <c r="BB552" s="665">
        <v>0</v>
      </c>
      <c r="BC552" s="665">
        <v>0</v>
      </c>
      <c r="BD552" s="665">
        <v>0</v>
      </c>
      <c r="BE552" s="665">
        <v>0</v>
      </c>
      <c r="BF552" s="665">
        <v>0</v>
      </c>
      <c r="BG552" s="665">
        <v>0</v>
      </c>
      <c r="BH552" s="665">
        <v>0</v>
      </c>
      <c r="BI552" s="665">
        <v>0</v>
      </c>
      <c r="BJ552" s="665">
        <v>0</v>
      </c>
      <c r="BK552" s="665">
        <v>0</v>
      </c>
      <c r="BL552" s="665">
        <v>0</v>
      </c>
      <c r="BM552" s="665">
        <v>0</v>
      </c>
      <c r="BN552" s="665">
        <v>0</v>
      </c>
      <c r="BO552" s="665">
        <v>0</v>
      </c>
      <c r="BP552" s="665">
        <v>0</v>
      </c>
      <c r="BQ552" s="665">
        <v>0</v>
      </c>
      <c r="BR552" s="665">
        <v>0</v>
      </c>
      <c r="BS552" s="666">
        <v>0</v>
      </c>
      <c r="BT552" s="667">
        <v>0</v>
      </c>
      <c r="BU552" s="649">
        <f t="shared" si="10"/>
        <v>0</v>
      </c>
    </row>
    <row r="553" spans="2:73" x14ac:dyDescent="0.2">
      <c r="B553" s="629">
        <v>543</v>
      </c>
      <c r="C553" s="630" t="s">
        <v>2297</v>
      </c>
      <c r="D553" s="630" t="s">
        <v>803</v>
      </c>
      <c r="E553" s="630" t="s">
        <v>1554</v>
      </c>
      <c r="F553" s="651" t="s">
        <v>2298</v>
      </c>
      <c r="G553" s="652">
        <v>45382</v>
      </c>
      <c r="H553" s="652" t="s">
        <v>535</v>
      </c>
      <c r="I553" s="652" t="s">
        <v>535</v>
      </c>
      <c r="J553" s="653">
        <v>55</v>
      </c>
      <c r="K553" s="654" t="s">
        <v>535</v>
      </c>
      <c r="L553" s="655" t="s">
        <v>535</v>
      </c>
      <c r="M553" s="656">
        <v>0</v>
      </c>
      <c r="N553" s="657">
        <v>11895.47</v>
      </c>
      <c r="O553" s="658">
        <v>11895.47</v>
      </c>
      <c r="P553" s="658">
        <v>0</v>
      </c>
      <c r="Q553" s="658">
        <v>0</v>
      </c>
      <c r="R553" s="658">
        <v>0</v>
      </c>
      <c r="S553" s="658">
        <v>0</v>
      </c>
      <c r="T553" s="659">
        <v>0</v>
      </c>
      <c r="U553" s="658">
        <v>0</v>
      </c>
      <c r="V553" s="658">
        <v>0</v>
      </c>
      <c r="W553" s="658">
        <v>0</v>
      </c>
      <c r="X553" s="658">
        <v>0</v>
      </c>
      <c r="Y553" s="660">
        <v>0</v>
      </c>
      <c r="Z553" s="657">
        <v>0</v>
      </c>
      <c r="AA553" s="658">
        <v>0</v>
      </c>
      <c r="AB553" s="658">
        <v>0</v>
      </c>
      <c r="AC553" s="658">
        <v>0</v>
      </c>
      <c r="AD553" s="658">
        <v>0</v>
      </c>
      <c r="AE553" s="658">
        <v>0</v>
      </c>
      <c r="AF553" s="658">
        <v>0</v>
      </c>
      <c r="AG553" s="658">
        <v>0</v>
      </c>
      <c r="AH553" s="658">
        <v>0</v>
      </c>
      <c r="AI553" s="658">
        <v>0</v>
      </c>
      <c r="AJ553" s="658">
        <v>216.28127272727269</v>
      </c>
      <c r="AK553" s="661">
        <v>0</v>
      </c>
      <c r="AL553" s="661">
        <v>0</v>
      </c>
      <c r="AM553" s="662">
        <v>0</v>
      </c>
      <c r="AN553" s="663">
        <v>11895.47</v>
      </c>
      <c r="AO553" s="658">
        <v>11895.47</v>
      </c>
      <c r="AP553" s="658">
        <v>0</v>
      </c>
      <c r="AQ553" s="658">
        <v>0</v>
      </c>
      <c r="AR553" s="658">
        <v>0</v>
      </c>
      <c r="AS553" s="658">
        <v>0</v>
      </c>
      <c r="AT553" s="659">
        <v>0</v>
      </c>
      <c r="AU553" s="658">
        <v>0</v>
      </c>
      <c r="AV553" s="658">
        <v>0</v>
      </c>
      <c r="AW553" s="658">
        <v>0</v>
      </c>
      <c r="AX553" s="658">
        <v>0</v>
      </c>
      <c r="AY553" s="660">
        <v>0</v>
      </c>
      <c r="AZ553" s="644" t="s">
        <v>803</v>
      </c>
      <c r="BA553" s="664">
        <v>0</v>
      </c>
      <c r="BB553" s="665">
        <v>0</v>
      </c>
      <c r="BC553" s="665">
        <v>0</v>
      </c>
      <c r="BD553" s="665">
        <v>0</v>
      </c>
      <c r="BE553" s="665">
        <v>0</v>
      </c>
      <c r="BF553" s="665">
        <v>0</v>
      </c>
      <c r="BG553" s="665">
        <v>0</v>
      </c>
      <c r="BH553" s="665">
        <v>0</v>
      </c>
      <c r="BI553" s="665">
        <v>0</v>
      </c>
      <c r="BJ553" s="665">
        <v>0</v>
      </c>
      <c r="BK553" s="665">
        <v>0</v>
      </c>
      <c r="BL553" s="665">
        <v>0</v>
      </c>
      <c r="BM553" s="665">
        <v>0</v>
      </c>
      <c r="BN553" s="665">
        <v>0</v>
      </c>
      <c r="BO553" s="665">
        <v>0</v>
      </c>
      <c r="BP553" s="665">
        <v>0</v>
      </c>
      <c r="BQ553" s="665">
        <v>0</v>
      </c>
      <c r="BR553" s="665">
        <v>0</v>
      </c>
      <c r="BS553" s="666">
        <v>0</v>
      </c>
      <c r="BT553" s="667">
        <v>0</v>
      </c>
      <c r="BU553" s="649">
        <f t="shared" si="10"/>
        <v>0</v>
      </c>
    </row>
    <row r="554" spans="2:73" x14ac:dyDescent="0.2">
      <c r="B554" s="650">
        <v>544</v>
      </c>
      <c r="C554" s="630" t="s">
        <v>2299</v>
      </c>
      <c r="D554" s="630" t="s">
        <v>803</v>
      </c>
      <c r="E554" s="630" t="s">
        <v>1554</v>
      </c>
      <c r="F554" s="651">
        <v>230479</v>
      </c>
      <c r="G554" s="652">
        <v>45382</v>
      </c>
      <c r="H554" s="652" t="s">
        <v>535</v>
      </c>
      <c r="I554" s="652" t="s">
        <v>535</v>
      </c>
      <c r="J554" s="653">
        <v>55</v>
      </c>
      <c r="K554" s="654" t="s">
        <v>535</v>
      </c>
      <c r="L554" s="655" t="s">
        <v>535</v>
      </c>
      <c r="M554" s="656">
        <v>0</v>
      </c>
      <c r="N554" s="657">
        <v>16992.099999999999</v>
      </c>
      <c r="O554" s="658">
        <v>0</v>
      </c>
      <c r="P554" s="658">
        <v>0</v>
      </c>
      <c r="Q554" s="658">
        <v>0</v>
      </c>
      <c r="R554" s="658">
        <v>0</v>
      </c>
      <c r="S554" s="658">
        <v>0</v>
      </c>
      <c r="T554" s="659">
        <v>16992.099999999999</v>
      </c>
      <c r="U554" s="658">
        <v>16992.099999999999</v>
      </c>
      <c r="V554" s="658">
        <v>0</v>
      </c>
      <c r="W554" s="658">
        <v>0</v>
      </c>
      <c r="X554" s="658">
        <v>0</v>
      </c>
      <c r="Y554" s="660">
        <v>0</v>
      </c>
      <c r="Z554" s="657">
        <v>0</v>
      </c>
      <c r="AA554" s="658">
        <v>0</v>
      </c>
      <c r="AB554" s="658">
        <v>0</v>
      </c>
      <c r="AC554" s="658">
        <v>0</v>
      </c>
      <c r="AD554" s="658">
        <v>0</v>
      </c>
      <c r="AE554" s="658">
        <v>0</v>
      </c>
      <c r="AF554" s="658">
        <v>0</v>
      </c>
      <c r="AG554" s="658">
        <v>0</v>
      </c>
      <c r="AH554" s="658">
        <v>0</v>
      </c>
      <c r="AI554" s="658">
        <v>0</v>
      </c>
      <c r="AJ554" s="658">
        <v>308.94727272727272</v>
      </c>
      <c r="AK554" s="661">
        <v>0</v>
      </c>
      <c r="AL554" s="661">
        <v>0</v>
      </c>
      <c r="AM554" s="662">
        <v>0</v>
      </c>
      <c r="AN554" s="663">
        <v>16992.099999999999</v>
      </c>
      <c r="AO554" s="658">
        <v>0</v>
      </c>
      <c r="AP554" s="658">
        <v>0</v>
      </c>
      <c r="AQ554" s="658">
        <v>0</v>
      </c>
      <c r="AR554" s="658">
        <v>0</v>
      </c>
      <c r="AS554" s="658">
        <v>0</v>
      </c>
      <c r="AT554" s="659">
        <v>16992.099999999999</v>
      </c>
      <c r="AU554" s="658">
        <v>16992.099999999999</v>
      </c>
      <c r="AV554" s="658">
        <v>0</v>
      </c>
      <c r="AW554" s="658">
        <v>0</v>
      </c>
      <c r="AX554" s="658">
        <v>0</v>
      </c>
      <c r="AY554" s="660">
        <v>0</v>
      </c>
      <c r="AZ554" s="644" t="s">
        <v>803</v>
      </c>
      <c r="BA554" s="664">
        <v>0</v>
      </c>
      <c r="BB554" s="665">
        <v>0</v>
      </c>
      <c r="BC554" s="665">
        <v>0</v>
      </c>
      <c r="BD554" s="665">
        <v>0</v>
      </c>
      <c r="BE554" s="665">
        <v>0</v>
      </c>
      <c r="BF554" s="665">
        <v>0</v>
      </c>
      <c r="BG554" s="665">
        <v>0</v>
      </c>
      <c r="BH554" s="665">
        <v>0</v>
      </c>
      <c r="BI554" s="665">
        <v>0</v>
      </c>
      <c r="BJ554" s="665">
        <v>0</v>
      </c>
      <c r="BK554" s="665">
        <v>0</v>
      </c>
      <c r="BL554" s="665">
        <v>0</v>
      </c>
      <c r="BM554" s="665">
        <v>0</v>
      </c>
      <c r="BN554" s="665">
        <v>0</v>
      </c>
      <c r="BO554" s="665">
        <v>0</v>
      </c>
      <c r="BP554" s="665">
        <v>0</v>
      </c>
      <c r="BQ554" s="665">
        <v>0</v>
      </c>
      <c r="BR554" s="665">
        <v>0</v>
      </c>
      <c r="BS554" s="666">
        <v>0</v>
      </c>
      <c r="BT554" s="667">
        <v>0</v>
      </c>
      <c r="BU554" s="649">
        <f t="shared" si="10"/>
        <v>0</v>
      </c>
    </row>
    <row r="555" spans="2:73" x14ac:dyDescent="0.2">
      <c r="B555" s="629">
        <v>545</v>
      </c>
      <c r="C555" s="630" t="s">
        <v>2299</v>
      </c>
      <c r="D555" s="630" t="s">
        <v>803</v>
      </c>
      <c r="E555" s="630" t="s">
        <v>1554</v>
      </c>
      <c r="F555" s="651" t="s">
        <v>2300</v>
      </c>
      <c r="G555" s="652">
        <v>45382</v>
      </c>
      <c r="H555" s="652" t="s">
        <v>535</v>
      </c>
      <c r="I555" s="652" t="s">
        <v>535</v>
      </c>
      <c r="J555" s="653">
        <v>55</v>
      </c>
      <c r="K555" s="654" t="s">
        <v>535</v>
      </c>
      <c r="L555" s="655" t="s">
        <v>535</v>
      </c>
      <c r="M555" s="656">
        <v>0</v>
      </c>
      <c r="N555" s="657">
        <v>36802.410000000003</v>
      </c>
      <c r="O555" s="658">
        <v>36802.410000000003</v>
      </c>
      <c r="P555" s="658">
        <v>0</v>
      </c>
      <c r="Q555" s="658">
        <v>0</v>
      </c>
      <c r="R555" s="658">
        <v>0</v>
      </c>
      <c r="S555" s="658">
        <v>0</v>
      </c>
      <c r="T555" s="659">
        <v>0</v>
      </c>
      <c r="U555" s="658">
        <v>0</v>
      </c>
      <c r="V555" s="658">
        <v>0</v>
      </c>
      <c r="W555" s="658">
        <v>0</v>
      </c>
      <c r="X555" s="658">
        <v>0</v>
      </c>
      <c r="Y555" s="660">
        <v>0</v>
      </c>
      <c r="Z555" s="657">
        <v>0</v>
      </c>
      <c r="AA555" s="658">
        <v>0</v>
      </c>
      <c r="AB555" s="658">
        <v>0</v>
      </c>
      <c r="AC555" s="658">
        <v>0</v>
      </c>
      <c r="AD555" s="658">
        <v>0</v>
      </c>
      <c r="AE555" s="658">
        <v>0</v>
      </c>
      <c r="AF555" s="658">
        <v>0</v>
      </c>
      <c r="AG555" s="658">
        <v>0</v>
      </c>
      <c r="AH555" s="658">
        <v>0</v>
      </c>
      <c r="AI555" s="658">
        <v>0</v>
      </c>
      <c r="AJ555" s="658">
        <v>669.13472727272733</v>
      </c>
      <c r="AK555" s="661">
        <v>0</v>
      </c>
      <c r="AL555" s="661">
        <v>0</v>
      </c>
      <c r="AM555" s="662">
        <v>0</v>
      </c>
      <c r="AN555" s="663">
        <v>36802.410000000003</v>
      </c>
      <c r="AO555" s="658">
        <v>36802.410000000003</v>
      </c>
      <c r="AP555" s="658">
        <v>0</v>
      </c>
      <c r="AQ555" s="658">
        <v>0</v>
      </c>
      <c r="AR555" s="658">
        <v>0</v>
      </c>
      <c r="AS555" s="658">
        <v>0</v>
      </c>
      <c r="AT555" s="659">
        <v>0</v>
      </c>
      <c r="AU555" s="658">
        <v>0</v>
      </c>
      <c r="AV555" s="658">
        <v>0</v>
      </c>
      <c r="AW555" s="658">
        <v>0</v>
      </c>
      <c r="AX555" s="658">
        <v>0</v>
      </c>
      <c r="AY555" s="660">
        <v>0</v>
      </c>
      <c r="AZ555" s="644" t="s">
        <v>803</v>
      </c>
      <c r="BA555" s="664">
        <v>0</v>
      </c>
      <c r="BB555" s="665">
        <v>0</v>
      </c>
      <c r="BC555" s="665">
        <v>0</v>
      </c>
      <c r="BD555" s="665">
        <v>0</v>
      </c>
      <c r="BE555" s="665">
        <v>0</v>
      </c>
      <c r="BF555" s="665">
        <v>0</v>
      </c>
      <c r="BG555" s="665">
        <v>0</v>
      </c>
      <c r="BH555" s="665">
        <v>0</v>
      </c>
      <c r="BI555" s="665">
        <v>0</v>
      </c>
      <c r="BJ555" s="665">
        <v>0</v>
      </c>
      <c r="BK555" s="665">
        <v>0</v>
      </c>
      <c r="BL555" s="665">
        <v>0</v>
      </c>
      <c r="BM555" s="665">
        <v>0</v>
      </c>
      <c r="BN555" s="665">
        <v>0</v>
      </c>
      <c r="BO555" s="665">
        <v>0</v>
      </c>
      <c r="BP555" s="665">
        <v>0</v>
      </c>
      <c r="BQ555" s="665">
        <v>0</v>
      </c>
      <c r="BR555" s="665">
        <v>0</v>
      </c>
      <c r="BS555" s="666">
        <v>0</v>
      </c>
      <c r="BT555" s="667">
        <v>0</v>
      </c>
      <c r="BU555" s="649">
        <f t="shared" si="10"/>
        <v>0</v>
      </c>
    </row>
    <row r="556" spans="2:73" x14ac:dyDescent="0.2">
      <c r="B556" s="650">
        <v>546</v>
      </c>
      <c r="C556" s="630" t="s">
        <v>2301</v>
      </c>
      <c r="D556" s="630" t="s">
        <v>803</v>
      </c>
      <c r="E556" s="630" t="s">
        <v>1554</v>
      </c>
      <c r="F556" s="651">
        <v>230477</v>
      </c>
      <c r="G556" s="652">
        <v>45382</v>
      </c>
      <c r="H556" s="652" t="s">
        <v>535</v>
      </c>
      <c r="I556" s="652" t="s">
        <v>535</v>
      </c>
      <c r="J556" s="653">
        <v>55</v>
      </c>
      <c r="K556" s="654" t="s">
        <v>535</v>
      </c>
      <c r="L556" s="655" t="s">
        <v>535</v>
      </c>
      <c r="M556" s="656">
        <v>0</v>
      </c>
      <c r="N556" s="657">
        <v>6926.01</v>
      </c>
      <c r="O556" s="658">
        <v>0</v>
      </c>
      <c r="P556" s="658">
        <v>0</v>
      </c>
      <c r="Q556" s="658">
        <v>0</v>
      </c>
      <c r="R556" s="658">
        <v>0</v>
      </c>
      <c r="S556" s="658">
        <v>0</v>
      </c>
      <c r="T556" s="659">
        <v>6926.01</v>
      </c>
      <c r="U556" s="658">
        <v>6926.01</v>
      </c>
      <c r="V556" s="658">
        <v>0</v>
      </c>
      <c r="W556" s="658">
        <v>0</v>
      </c>
      <c r="X556" s="658">
        <v>0</v>
      </c>
      <c r="Y556" s="660">
        <v>0</v>
      </c>
      <c r="Z556" s="657">
        <v>0</v>
      </c>
      <c r="AA556" s="658">
        <v>0</v>
      </c>
      <c r="AB556" s="658">
        <v>0</v>
      </c>
      <c r="AC556" s="658">
        <v>0</v>
      </c>
      <c r="AD556" s="658">
        <v>0</v>
      </c>
      <c r="AE556" s="658">
        <v>0</v>
      </c>
      <c r="AF556" s="658">
        <v>0</v>
      </c>
      <c r="AG556" s="658">
        <v>0</v>
      </c>
      <c r="AH556" s="658">
        <v>0</v>
      </c>
      <c r="AI556" s="658">
        <v>0</v>
      </c>
      <c r="AJ556" s="658">
        <v>125.92745454545455</v>
      </c>
      <c r="AK556" s="661">
        <v>0</v>
      </c>
      <c r="AL556" s="661">
        <v>0</v>
      </c>
      <c r="AM556" s="662">
        <v>0</v>
      </c>
      <c r="AN556" s="663">
        <v>6926.01</v>
      </c>
      <c r="AO556" s="658">
        <v>0</v>
      </c>
      <c r="AP556" s="658">
        <v>0</v>
      </c>
      <c r="AQ556" s="658">
        <v>0</v>
      </c>
      <c r="AR556" s="658">
        <v>0</v>
      </c>
      <c r="AS556" s="658">
        <v>0</v>
      </c>
      <c r="AT556" s="659">
        <v>6926.01</v>
      </c>
      <c r="AU556" s="658">
        <v>6926.01</v>
      </c>
      <c r="AV556" s="658">
        <v>0</v>
      </c>
      <c r="AW556" s="658">
        <v>0</v>
      </c>
      <c r="AX556" s="658">
        <v>0</v>
      </c>
      <c r="AY556" s="660">
        <v>0</v>
      </c>
      <c r="AZ556" s="644" t="s">
        <v>803</v>
      </c>
      <c r="BA556" s="664">
        <v>0</v>
      </c>
      <c r="BB556" s="665">
        <v>0</v>
      </c>
      <c r="BC556" s="665">
        <v>0</v>
      </c>
      <c r="BD556" s="665">
        <v>0</v>
      </c>
      <c r="BE556" s="665">
        <v>0</v>
      </c>
      <c r="BF556" s="665">
        <v>0</v>
      </c>
      <c r="BG556" s="665">
        <v>0</v>
      </c>
      <c r="BH556" s="665">
        <v>0</v>
      </c>
      <c r="BI556" s="665">
        <v>0</v>
      </c>
      <c r="BJ556" s="665">
        <v>0</v>
      </c>
      <c r="BK556" s="665">
        <v>0</v>
      </c>
      <c r="BL556" s="665">
        <v>0</v>
      </c>
      <c r="BM556" s="665">
        <v>0</v>
      </c>
      <c r="BN556" s="665">
        <v>0</v>
      </c>
      <c r="BO556" s="665">
        <v>0</v>
      </c>
      <c r="BP556" s="665">
        <v>0</v>
      </c>
      <c r="BQ556" s="665">
        <v>0</v>
      </c>
      <c r="BR556" s="665">
        <v>0</v>
      </c>
      <c r="BS556" s="666">
        <v>0</v>
      </c>
      <c r="BT556" s="667">
        <v>0</v>
      </c>
      <c r="BU556" s="649">
        <f t="shared" si="10"/>
        <v>0</v>
      </c>
    </row>
    <row r="557" spans="2:73" x14ac:dyDescent="0.2">
      <c r="B557" s="629">
        <v>547</v>
      </c>
      <c r="C557" s="630" t="s">
        <v>2301</v>
      </c>
      <c r="D557" s="630" t="s">
        <v>803</v>
      </c>
      <c r="E557" s="630" t="s">
        <v>1554</v>
      </c>
      <c r="F557" s="651" t="s">
        <v>2302</v>
      </c>
      <c r="G557" s="652">
        <v>45382</v>
      </c>
      <c r="H557" s="652" t="s">
        <v>535</v>
      </c>
      <c r="I557" s="652" t="s">
        <v>535</v>
      </c>
      <c r="J557" s="653">
        <v>55</v>
      </c>
      <c r="K557" s="654" t="s">
        <v>535</v>
      </c>
      <c r="L557" s="655" t="s">
        <v>535</v>
      </c>
      <c r="M557" s="656">
        <v>0</v>
      </c>
      <c r="N557" s="657">
        <v>15000.72</v>
      </c>
      <c r="O557" s="658">
        <v>15000.72</v>
      </c>
      <c r="P557" s="658">
        <v>0</v>
      </c>
      <c r="Q557" s="658">
        <v>0</v>
      </c>
      <c r="R557" s="658">
        <v>0</v>
      </c>
      <c r="S557" s="658">
        <v>0</v>
      </c>
      <c r="T557" s="659">
        <v>0</v>
      </c>
      <c r="U557" s="658">
        <v>0</v>
      </c>
      <c r="V557" s="658">
        <v>0</v>
      </c>
      <c r="W557" s="658">
        <v>0</v>
      </c>
      <c r="X557" s="658">
        <v>0</v>
      </c>
      <c r="Y557" s="660">
        <v>0</v>
      </c>
      <c r="Z557" s="657">
        <v>0</v>
      </c>
      <c r="AA557" s="658">
        <v>0</v>
      </c>
      <c r="AB557" s="658">
        <v>0</v>
      </c>
      <c r="AC557" s="658">
        <v>0</v>
      </c>
      <c r="AD557" s="658">
        <v>0</v>
      </c>
      <c r="AE557" s="658">
        <v>0</v>
      </c>
      <c r="AF557" s="658">
        <v>0</v>
      </c>
      <c r="AG557" s="658">
        <v>0</v>
      </c>
      <c r="AH557" s="658">
        <v>0</v>
      </c>
      <c r="AI557" s="658">
        <v>0</v>
      </c>
      <c r="AJ557" s="658">
        <v>272.74036363636361</v>
      </c>
      <c r="AK557" s="661">
        <v>0</v>
      </c>
      <c r="AL557" s="661">
        <v>0</v>
      </c>
      <c r="AM557" s="662">
        <v>0</v>
      </c>
      <c r="AN557" s="663">
        <v>15000.72</v>
      </c>
      <c r="AO557" s="658">
        <v>15000.72</v>
      </c>
      <c r="AP557" s="658">
        <v>0</v>
      </c>
      <c r="AQ557" s="658">
        <v>0</v>
      </c>
      <c r="AR557" s="658">
        <v>0</v>
      </c>
      <c r="AS557" s="658">
        <v>0</v>
      </c>
      <c r="AT557" s="659">
        <v>0</v>
      </c>
      <c r="AU557" s="658">
        <v>0</v>
      </c>
      <c r="AV557" s="658">
        <v>0</v>
      </c>
      <c r="AW557" s="658">
        <v>0</v>
      </c>
      <c r="AX557" s="658">
        <v>0</v>
      </c>
      <c r="AY557" s="660">
        <v>0</v>
      </c>
      <c r="AZ557" s="644" t="s">
        <v>803</v>
      </c>
      <c r="BA557" s="664">
        <v>0</v>
      </c>
      <c r="BB557" s="665">
        <v>0</v>
      </c>
      <c r="BC557" s="665">
        <v>0</v>
      </c>
      <c r="BD557" s="665">
        <v>0</v>
      </c>
      <c r="BE557" s="665">
        <v>0</v>
      </c>
      <c r="BF557" s="665">
        <v>0</v>
      </c>
      <c r="BG557" s="665">
        <v>0</v>
      </c>
      <c r="BH557" s="665">
        <v>0</v>
      </c>
      <c r="BI557" s="665">
        <v>0</v>
      </c>
      <c r="BJ557" s="665">
        <v>0</v>
      </c>
      <c r="BK557" s="665">
        <v>0</v>
      </c>
      <c r="BL557" s="665">
        <v>0</v>
      </c>
      <c r="BM557" s="665">
        <v>0</v>
      </c>
      <c r="BN557" s="665">
        <v>0</v>
      </c>
      <c r="BO557" s="665">
        <v>0</v>
      </c>
      <c r="BP557" s="665">
        <v>0</v>
      </c>
      <c r="BQ557" s="665">
        <v>0</v>
      </c>
      <c r="BR557" s="665">
        <v>0</v>
      </c>
      <c r="BS557" s="666">
        <v>0</v>
      </c>
      <c r="BT557" s="667">
        <v>0</v>
      </c>
      <c r="BU557" s="649">
        <f t="shared" si="10"/>
        <v>0</v>
      </c>
    </row>
    <row r="558" spans="2:73" x14ac:dyDescent="0.2">
      <c r="B558" s="650">
        <v>548</v>
      </c>
      <c r="C558" s="630" t="s">
        <v>2303</v>
      </c>
      <c r="D558" s="630" t="s">
        <v>803</v>
      </c>
      <c r="E558" s="630" t="s">
        <v>1554</v>
      </c>
      <c r="F558" s="651">
        <v>230454</v>
      </c>
      <c r="G558" s="652">
        <v>45382</v>
      </c>
      <c r="H558" s="652" t="s">
        <v>535</v>
      </c>
      <c r="I558" s="652" t="s">
        <v>535</v>
      </c>
      <c r="J558" s="653">
        <v>55</v>
      </c>
      <c r="K558" s="654" t="s">
        <v>535</v>
      </c>
      <c r="L558" s="655" t="s">
        <v>535</v>
      </c>
      <c r="M558" s="656">
        <v>0</v>
      </c>
      <c r="N558" s="657">
        <v>4966.8599999999997</v>
      </c>
      <c r="O558" s="658">
        <v>0</v>
      </c>
      <c r="P558" s="658">
        <v>0</v>
      </c>
      <c r="Q558" s="658">
        <v>0</v>
      </c>
      <c r="R558" s="658">
        <v>0</v>
      </c>
      <c r="S558" s="658">
        <v>0</v>
      </c>
      <c r="T558" s="659">
        <v>4966.8599999999997</v>
      </c>
      <c r="U558" s="658">
        <v>4966.8599999999997</v>
      </c>
      <c r="V558" s="658">
        <v>0</v>
      </c>
      <c r="W558" s="658">
        <v>0</v>
      </c>
      <c r="X558" s="658">
        <v>0</v>
      </c>
      <c r="Y558" s="660">
        <v>0</v>
      </c>
      <c r="Z558" s="657">
        <v>0</v>
      </c>
      <c r="AA558" s="658">
        <v>0</v>
      </c>
      <c r="AB558" s="658">
        <v>0</v>
      </c>
      <c r="AC558" s="658">
        <v>0</v>
      </c>
      <c r="AD558" s="658">
        <v>0</v>
      </c>
      <c r="AE558" s="658">
        <v>0</v>
      </c>
      <c r="AF558" s="658">
        <v>0</v>
      </c>
      <c r="AG558" s="658">
        <v>0</v>
      </c>
      <c r="AH558" s="658">
        <v>0</v>
      </c>
      <c r="AI558" s="658">
        <v>0</v>
      </c>
      <c r="AJ558" s="658">
        <v>90.306545454545443</v>
      </c>
      <c r="AK558" s="661">
        <v>0</v>
      </c>
      <c r="AL558" s="661">
        <v>0</v>
      </c>
      <c r="AM558" s="662">
        <v>0</v>
      </c>
      <c r="AN558" s="663">
        <v>4966.8599999999997</v>
      </c>
      <c r="AO558" s="658">
        <v>0</v>
      </c>
      <c r="AP558" s="658">
        <v>0</v>
      </c>
      <c r="AQ558" s="658">
        <v>0</v>
      </c>
      <c r="AR558" s="658">
        <v>0</v>
      </c>
      <c r="AS558" s="658">
        <v>0</v>
      </c>
      <c r="AT558" s="659">
        <v>4966.8599999999997</v>
      </c>
      <c r="AU558" s="658">
        <v>4966.8599999999997</v>
      </c>
      <c r="AV558" s="658">
        <v>0</v>
      </c>
      <c r="AW558" s="658">
        <v>0</v>
      </c>
      <c r="AX558" s="658">
        <v>0</v>
      </c>
      <c r="AY558" s="660">
        <v>0</v>
      </c>
      <c r="AZ558" s="644" t="s">
        <v>803</v>
      </c>
      <c r="BA558" s="664">
        <v>0</v>
      </c>
      <c r="BB558" s="665">
        <v>0</v>
      </c>
      <c r="BC558" s="665">
        <v>0</v>
      </c>
      <c r="BD558" s="665">
        <v>0</v>
      </c>
      <c r="BE558" s="665">
        <v>0</v>
      </c>
      <c r="BF558" s="665">
        <v>0</v>
      </c>
      <c r="BG558" s="665">
        <v>0</v>
      </c>
      <c r="BH558" s="665">
        <v>0</v>
      </c>
      <c r="BI558" s="665">
        <v>0</v>
      </c>
      <c r="BJ558" s="665">
        <v>0</v>
      </c>
      <c r="BK558" s="665">
        <v>0</v>
      </c>
      <c r="BL558" s="665">
        <v>0</v>
      </c>
      <c r="BM558" s="665">
        <v>0</v>
      </c>
      <c r="BN558" s="665">
        <v>0</v>
      </c>
      <c r="BO558" s="665">
        <v>0</v>
      </c>
      <c r="BP558" s="665">
        <v>0</v>
      </c>
      <c r="BQ558" s="665">
        <v>0</v>
      </c>
      <c r="BR558" s="665">
        <v>0</v>
      </c>
      <c r="BS558" s="666">
        <v>0</v>
      </c>
      <c r="BT558" s="667">
        <v>0</v>
      </c>
      <c r="BU558" s="649">
        <f t="shared" si="10"/>
        <v>0</v>
      </c>
    </row>
    <row r="559" spans="2:73" x14ac:dyDescent="0.2">
      <c r="B559" s="629">
        <v>549</v>
      </c>
      <c r="C559" s="630" t="s">
        <v>2303</v>
      </c>
      <c r="D559" s="630" t="s">
        <v>803</v>
      </c>
      <c r="E559" s="630" t="s">
        <v>1554</v>
      </c>
      <c r="F559" s="651" t="s">
        <v>2304</v>
      </c>
      <c r="G559" s="652">
        <v>45382</v>
      </c>
      <c r="H559" s="652" t="s">
        <v>535</v>
      </c>
      <c r="I559" s="652" t="s">
        <v>535</v>
      </c>
      <c r="J559" s="653">
        <v>55</v>
      </c>
      <c r="K559" s="654" t="s">
        <v>535</v>
      </c>
      <c r="L559" s="655" t="s">
        <v>535</v>
      </c>
      <c r="M559" s="656">
        <v>0</v>
      </c>
      <c r="N559" s="657">
        <v>10757.5</v>
      </c>
      <c r="O559" s="658">
        <v>10757.5</v>
      </c>
      <c r="P559" s="658">
        <v>0</v>
      </c>
      <c r="Q559" s="658">
        <v>0</v>
      </c>
      <c r="R559" s="658">
        <v>0</v>
      </c>
      <c r="S559" s="658">
        <v>0</v>
      </c>
      <c r="T559" s="659">
        <v>0</v>
      </c>
      <c r="U559" s="658">
        <v>0</v>
      </c>
      <c r="V559" s="658">
        <v>0</v>
      </c>
      <c r="W559" s="658">
        <v>0</v>
      </c>
      <c r="X559" s="658">
        <v>0</v>
      </c>
      <c r="Y559" s="660">
        <v>0</v>
      </c>
      <c r="Z559" s="657">
        <v>0</v>
      </c>
      <c r="AA559" s="658">
        <v>0</v>
      </c>
      <c r="AB559" s="658">
        <v>0</v>
      </c>
      <c r="AC559" s="658">
        <v>0</v>
      </c>
      <c r="AD559" s="658">
        <v>0</v>
      </c>
      <c r="AE559" s="658">
        <v>0</v>
      </c>
      <c r="AF559" s="658">
        <v>0</v>
      </c>
      <c r="AG559" s="658">
        <v>0</v>
      </c>
      <c r="AH559" s="658">
        <v>0</v>
      </c>
      <c r="AI559" s="658">
        <v>0</v>
      </c>
      <c r="AJ559" s="658">
        <v>195.59090909090912</v>
      </c>
      <c r="AK559" s="661">
        <v>0</v>
      </c>
      <c r="AL559" s="661">
        <v>0</v>
      </c>
      <c r="AM559" s="662">
        <v>0</v>
      </c>
      <c r="AN559" s="663">
        <v>10757.5</v>
      </c>
      <c r="AO559" s="658">
        <v>10757.5</v>
      </c>
      <c r="AP559" s="658">
        <v>0</v>
      </c>
      <c r="AQ559" s="658">
        <v>0</v>
      </c>
      <c r="AR559" s="658">
        <v>0</v>
      </c>
      <c r="AS559" s="658">
        <v>0</v>
      </c>
      <c r="AT559" s="659">
        <v>0</v>
      </c>
      <c r="AU559" s="658">
        <v>0</v>
      </c>
      <c r="AV559" s="658">
        <v>0</v>
      </c>
      <c r="AW559" s="658">
        <v>0</v>
      </c>
      <c r="AX559" s="658">
        <v>0</v>
      </c>
      <c r="AY559" s="660">
        <v>0</v>
      </c>
      <c r="AZ559" s="644" t="s">
        <v>803</v>
      </c>
      <c r="BA559" s="664">
        <v>0</v>
      </c>
      <c r="BB559" s="665">
        <v>0</v>
      </c>
      <c r="BC559" s="665">
        <v>0</v>
      </c>
      <c r="BD559" s="665">
        <v>0</v>
      </c>
      <c r="BE559" s="665">
        <v>0</v>
      </c>
      <c r="BF559" s="665">
        <v>0</v>
      </c>
      <c r="BG559" s="665">
        <v>0</v>
      </c>
      <c r="BH559" s="665">
        <v>0</v>
      </c>
      <c r="BI559" s="665">
        <v>0</v>
      </c>
      <c r="BJ559" s="665">
        <v>0</v>
      </c>
      <c r="BK559" s="665">
        <v>0</v>
      </c>
      <c r="BL559" s="665">
        <v>0</v>
      </c>
      <c r="BM559" s="665">
        <v>0</v>
      </c>
      <c r="BN559" s="665">
        <v>0</v>
      </c>
      <c r="BO559" s="665">
        <v>0</v>
      </c>
      <c r="BP559" s="665">
        <v>0</v>
      </c>
      <c r="BQ559" s="665">
        <v>0</v>
      </c>
      <c r="BR559" s="665">
        <v>0</v>
      </c>
      <c r="BS559" s="666">
        <v>0</v>
      </c>
      <c r="BT559" s="667">
        <v>0</v>
      </c>
      <c r="BU559" s="649">
        <f t="shared" si="10"/>
        <v>0</v>
      </c>
    </row>
    <row r="560" spans="2:73" x14ac:dyDescent="0.2">
      <c r="B560" s="650">
        <v>550</v>
      </c>
      <c r="C560" s="630" t="s">
        <v>2305</v>
      </c>
      <c r="D560" s="630" t="s">
        <v>803</v>
      </c>
      <c r="E560" s="630" t="s">
        <v>1554</v>
      </c>
      <c r="F560" s="651">
        <v>230452</v>
      </c>
      <c r="G560" s="652">
        <v>45382</v>
      </c>
      <c r="H560" s="652" t="s">
        <v>535</v>
      </c>
      <c r="I560" s="652" t="s">
        <v>535</v>
      </c>
      <c r="J560" s="653">
        <v>55</v>
      </c>
      <c r="K560" s="654" t="s">
        <v>535</v>
      </c>
      <c r="L560" s="655" t="s">
        <v>535</v>
      </c>
      <c r="M560" s="656">
        <v>0</v>
      </c>
      <c r="N560" s="657">
        <v>4192.05</v>
      </c>
      <c r="O560" s="658">
        <v>0</v>
      </c>
      <c r="P560" s="658">
        <v>0</v>
      </c>
      <c r="Q560" s="658">
        <v>0</v>
      </c>
      <c r="R560" s="658">
        <v>0</v>
      </c>
      <c r="S560" s="658">
        <v>0</v>
      </c>
      <c r="T560" s="659">
        <v>4192.05</v>
      </c>
      <c r="U560" s="658">
        <v>4192.05</v>
      </c>
      <c r="V560" s="658">
        <v>0</v>
      </c>
      <c r="W560" s="658">
        <v>0</v>
      </c>
      <c r="X560" s="658">
        <v>0</v>
      </c>
      <c r="Y560" s="660">
        <v>0</v>
      </c>
      <c r="Z560" s="657">
        <v>0</v>
      </c>
      <c r="AA560" s="658">
        <v>0</v>
      </c>
      <c r="AB560" s="658">
        <v>0</v>
      </c>
      <c r="AC560" s="658">
        <v>0</v>
      </c>
      <c r="AD560" s="658">
        <v>0</v>
      </c>
      <c r="AE560" s="658">
        <v>0</v>
      </c>
      <c r="AF560" s="658">
        <v>0</v>
      </c>
      <c r="AG560" s="658">
        <v>0</v>
      </c>
      <c r="AH560" s="658">
        <v>0</v>
      </c>
      <c r="AI560" s="658">
        <v>0</v>
      </c>
      <c r="AJ560" s="658">
        <v>76.219090909090923</v>
      </c>
      <c r="AK560" s="661">
        <v>0</v>
      </c>
      <c r="AL560" s="661">
        <v>0</v>
      </c>
      <c r="AM560" s="662">
        <v>0</v>
      </c>
      <c r="AN560" s="663">
        <v>4192.05</v>
      </c>
      <c r="AO560" s="658">
        <v>0</v>
      </c>
      <c r="AP560" s="658">
        <v>0</v>
      </c>
      <c r="AQ560" s="658">
        <v>0</v>
      </c>
      <c r="AR560" s="658">
        <v>0</v>
      </c>
      <c r="AS560" s="658">
        <v>0</v>
      </c>
      <c r="AT560" s="659">
        <v>4192.05</v>
      </c>
      <c r="AU560" s="658">
        <v>4192.05</v>
      </c>
      <c r="AV560" s="658">
        <v>0</v>
      </c>
      <c r="AW560" s="658">
        <v>0</v>
      </c>
      <c r="AX560" s="658">
        <v>0</v>
      </c>
      <c r="AY560" s="660">
        <v>0</v>
      </c>
      <c r="AZ560" s="644" t="s">
        <v>803</v>
      </c>
      <c r="BA560" s="664">
        <v>0</v>
      </c>
      <c r="BB560" s="665">
        <v>0</v>
      </c>
      <c r="BC560" s="665">
        <v>0</v>
      </c>
      <c r="BD560" s="665">
        <v>0</v>
      </c>
      <c r="BE560" s="665">
        <v>0</v>
      </c>
      <c r="BF560" s="665">
        <v>0</v>
      </c>
      <c r="BG560" s="665">
        <v>0</v>
      </c>
      <c r="BH560" s="665">
        <v>0</v>
      </c>
      <c r="BI560" s="665">
        <v>0</v>
      </c>
      <c r="BJ560" s="665">
        <v>0</v>
      </c>
      <c r="BK560" s="665">
        <v>0</v>
      </c>
      <c r="BL560" s="665">
        <v>0</v>
      </c>
      <c r="BM560" s="665">
        <v>0</v>
      </c>
      <c r="BN560" s="665">
        <v>0</v>
      </c>
      <c r="BO560" s="665">
        <v>0</v>
      </c>
      <c r="BP560" s="665">
        <v>0</v>
      </c>
      <c r="BQ560" s="665">
        <v>0</v>
      </c>
      <c r="BR560" s="665">
        <v>0</v>
      </c>
      <c r="BS560" s="666">
        <v>0</v>
      </c>
      <c r="BT560" s="667">
        <v>0</v>
      </c>
      <c r="BU560" s="649">
        <f t="shared" si="10"/>
        <v>0</v>
      </c>
    </row>
    <row r="561" spans="2:73" x14ac:dyDescent="0.2">
      <c r="B561" s="629">
        <v>551</v>
      </c>
      <c r="C561" s="630" t="s">
        <v>2305</v>
      </c>
      <c r="D561" s="630" t="s">
        <v>803</v>
      </c>
      <c r="E561" s="630" t="s">
        <v>1554</v>
      </c>
      <c r="F561" s="651" t="s">
        <v>2306</v>
      </c>
      <c r="G561" s="652">
        <v>45382</v>
      </c>
      <c r="H561" s="652" t="s">
        <v>535</v>
      </c>
      <c r="I561" s="652" t="s">
        <v>535</v>
      </c>
      <c r="J561" s="653">
        <v>55</v>
      </c>
      <c r="K561" s="654" t="s">
        <v>535</v>
      </c>
      <c r="L561" s="655" t="s">
        <v>535</v>
      </c>
      <c r="M561" s="656">
        <v>0</v>
      </c>
      <c r="N561" s="657">
        <v>9079.36</v>
      </c>
      <c r="O561" s="658">
        <v>9079.36</v>
      </c>
      <c r="P561" s="658">
        <v>0</v>
      </c>
      <c r="Q561" s="658">
        <v>0</v>
      </c>
      <c r="R561" s="658">
        <v>0</v>
      </c>
      <c r="S561" s="658">
        <v>0</v>
      </c>
      <c r="T561" s="659">
        <v>0</v>
      </c>
      <c r="U561" s="658">
        <v>0</v>
      </c>
      <c r="V561" s="658">
        <v>0</v>
      </c>
      <c r="W561" s="658">
        <v>0</v>
      </c>
      <c r="X561" s="658">
        <v>0</v>
      </c>
      <c r="Y561" s="660">
        <v>0</v>
      </c>
      <c r="Z561" s="657">
        <v>0</v>
      </c>
      <c r="AA561" s="658">
        <v>0</v>
      </c>
      <c r="AB561" s="658">
        <v>0</v>
      </c>
      <c r="AC561" s="658">
        <v>0</v>
      </c>
      <c r="AD561" s="658">
        <v>0</v>
      </c>
      <c r="AE561" s="658">
        <v>0</v>
      </c>
      <c r="AF561" s="658">
        <v>0</v>
      </c>
      <c r="AG561" s="658">
        <v>0</v>
      </c>
      <c r="AH561" s="658">
        <v>0</v>
      </c>
      <c r="AI561" s="658">
        <v>0</v>
      </c>
      <c r="AJ561" s="658">
        <v>165.07927272727272</v>
      </c>
      <c r="AK561" s="661">
        <v>0</v>
      </c>
      <c r="AL561" s="661">
        <v>0</v>
      </c>
      <c r="AM561" s="662">
        <v>0</v>
      </c>
      <c r="AN561" s="663">
        <v>9079.36</v>
      </c>
      <c r="AO561" s="658">
        <v>9079.36</v>
      </c>
      <c r="AP561" s="658">
        <v>0</v>
      </c>
      <c r="AQ561" s="658">
        <v>0</v>
      </c>
      <c r="AR561" s="658">
        <v>0</v>
      </c>
      <c r="AS561" s="658">
        <v>0</v>
      </c>
      <c r="AT561" s="659">
        <v>0</v>
      </c>
      <c r="AU561" s="658">
        <v>0</v>
      </c>
      <c r="AV561" s="658">
        <v>0</v>
      </c>
      <c r="AW561" s="658">
        <v>0</v>
      </c>
      <c r="AX561" s="658">
        <v>0</v>
      </c>
      <c r="AY561" s="660">
        <v>0</v>
      </c>
      <c r="AZ561" s="644" t="s">
        <v>803</v>
      </c>
      <c r="BA561" s="664">
        <v>0</v>
      </c>
      <c r="BB561" s="665">
        <v>0</v>
      </c>
      <c r="BC561" s="665">
        <v>0</v>
      </c>
      <c r="BD561" s="665">
        <v>0</v>
      </c>
      <c r="BE561" s="665">
        <v>0</v>
      </c>
      <c r="BF561" s="665">
        <v>0</v>
      </c>
      <c r="BG561" s="665">
        <v>0</v>
      </c>
      <c r="BH561" s="665">
        <v>0</v>
      </c>
      <c r="BI561" s="665">
        <v>0</v>
      </c>
      <c r="BJ561" s="665">
        <v>0</v>
      </c>
      <c r="BK561" s="665">
        <v>0</v>
      </c>
      <c r="BL561" s="665">
        <v>0</v>
      </c>
      <c r="BM561" s="665">
        <v>0</v>
      </c>
      <c r="BN561" s="665">
        <v>0</v>
      </c>
      <c r="BO561" s="665">
        <v>0</v>
      </c>
      <c r="BP561" s="665">
        <v>0</v>
      </c>
      <c r="BQ561" s="665">
        <v>0</v>
      </c>
      <c r="BR561" s="665">
        <v>0</v>
      </c>
      <c r="BS561" s="666">
        <v>0</v>
      </c>
      <c r="BT561" s="667">
        <v>0</v>
      </c>
      <c r="BU561" s="649">
        <f t="shared" si="10"/>
        <v>0</v>
      </c>
    </row>
    <row r="562" spans="2:73" x14ac:dyDescent="0.2">
      <c r="B562" s="650">
        <v>552</v>
      </c>
      <c r="C562" s="630" t="s">
        <v>2307</v>
      </c>
      <c r="D562" s="630" t="s">
        <v>803</v>
      </c>
      <c r="E562" s="630" t="s">
        <v>1554</v>
      </c>
      <c r="F562" s="651">
        <v>230450</v>
      </c>
      <c r="G562" s="652">
        <v>45382</v>
      </c>
      <c r="H562" s="652" t="s">
        <v>535</v>
      </c>
      <c r="I562" s="652" t="s">
        <v>535</v>
      </c>
      <c r="J562" s="653">
        <v>55</v>
      </c>
      <c r="K562" s="654" t="s">
        <v>535</v>
      </c>
      <c r="L562" s="655" t="s">
        <v>535</v>
      </c>
      <c r="M562" s="656">
        <v>0</v>
      </c>
      <c r="N562" s="657">
        <v>5520.92</v>
      </c>
      <c r="O562" s="658">
        <v>0</v>
      </c>
      <c r="P562" s="658">
        <v>0</v>
      </c>
      <c r="Q562" s="658">
        <v>0</v>
      </c>
      <c r="R562" s="658">
        <v>0</v>
      </c>
      <c r="S562" s="658">
        <v>0</v>
      </c>
      <c r="T562" s="659">
        <v>5520.92</v>
      </c>
      <c r="U562" s="658">
        <v>5520.92</v>
      </c>
      <c r="V562" s="658">
        <v>0</v>
      </c>
      <c r="W562" s="658">
        <v>0</v>
      </c>
      <c r="X562" s="658">
        <v>0</v>
      </c>
      <c r="Y562" s="660">
        <v>0</v>
      </c>
      <c r="Z562" s="657">
        <v>0</v>
      </c>
      <c r="AA562" s="658">
        <v>0</v>
      </c>
      <c r="AB562" s="658">
        <v>0</v>
      </c>
      <c r="AC562" s="658">
        <v>0</v>
      </c>
      <c r="AD562" s="658">
        <v>0</v>
      </c>
      <c r="AE562" s="658">
        <v>0</v>
      </c>
      <c r="AF562" s="658">
        <v>0</v>
      </c>
      <c r="AG562" s="658">
        <v>0</v>
      </c>
      <c r="AH562" s="658">
        <v>0</v>
      </c>
      <c r="AI562" s="658">
        <v>0</v>
      </c>
      <c r="AJ562" s="658">
        <v>100.38036363636363</v>
      </c>
      <c r="AK562" s="661">
        <v>0</v>
      </c>
      <c r="AL562" s="661">
        <v>0</v>
      </c>
      <c r="AM562" s="662">
        <v>0</v>
      </c>
      <c r="AN562" s="663">
        <v>5520.92</v>
      </c>
      <c r="AO562" s="658">
        <v>0</v>
      </c>
      <c r="AP562" s="658">
        <v>0</v>
      </c>
      <c r="AQ562" s="658">
        <v>0</v>
      </c>
      <c r="AR562" s="658">
        <v>0</v>
      </c>
      <c r="AS562" s="658">
        <v>0</v>
      </c>
      <c r="AT562" s="659">
        <v>5520.92</v>
      </c>
      <c r="AU562" s="658">
        <v>5520.92</v>
      </c>
      <c r="AV562" s="658">
        <v>0</v>
      </c>
      <c r="AW562" s="658">
        <v>0</v>
      </c>
      <c r="AX562" s="658">
        <v>0</v>
      </c>
      <c r="AY562" s="660">
        <v>0</v>
      </c>
      <c r="AZ562" s="644" t="s">
        <v>803</v>
      </c>
      <c r="BA562" s="664">
        <v>0</v>
      </c>
      <c r="BB562" s="665">
        <v>0</v>
      </c>
      <c r="BC562" s="665">
        <v>0</v>
      </c>
      <c r="BD562" s="665">
        <v>0</v>
      </c>
      <c r="BE562" s="665">
        <v>0</v>
      </c>
      <c r="BF562" s="665">
        <v>0</v>
      </c>
      <c r="BG562" s="665">
        <v>0</v>
      </c>
      <c r="BH562" s="665">
        <v>0</v>
      </c>
      <c r="BI562" s="665">
        <v>0</v>
      </c>
      <c r="BJ562" s="665">
        <v>0</v>
      </c>
      <c r="BK562" s="665">
        <v>0</v>
      </c>
      <c r="BL562" s="665">
        <v>0</v>
      </c>
      <c r="BM562" s="665">
        <v>0</v>
      </c>
      <c r="BN562" s="665">
        <v>0</v>
      </c>
      <c r="BO562" s="665">
        <v>0</v>
      </c>
      <c r="BP562" s="665">
        <v>0</v>
      </c>
      <c r="BQ562" s="665">
        <v>0</v>
      </c>
      <c r="BR562" s="665">
        <v>0</v>
      </c>
      <c r="BS562" s="666">
        <v>0</v>
      </c>
      <c r="BT562" s="667">
        <v>0</v>
      </c>
      <c r="BU562" s="649">
        <f t="shared" si="10"/>
        <v>0</v>
      </c>
    </row>
    <row r="563" spans="2:73" x14ac:dyDescent="0.2">
      <c r="B563" s="629">
        <v>553</v>
      </c>
      <c r="C563" s="630" t="s">
        <v>2307</v>
      </c>
      <c r="D563" s="630" t="s">
        <v>803</v>
      </c>
      <c r="E563" s="630" t="s">
        <v>1554</v>
      </c>
      <c r="F563" s="651" t="s">
        <v>2308</v>
      </c>
      <c r="G563" s="652">
        <v>45382</v>
      </c>
      <c r="H563" s="652" t="s">
        <v>535</v>
      </c>
      <c r="I563" s="652" t="s">
        <v>535</v>
      </c>
      <c r="J563" s="653">
        <v>55</v>
      </c>
      <c r="K563" s="654" t="s">
        <v>535</v>
      </c>
      <c r="L563" s="655" t="s">
        <v>535</v>
      </c>
      <c r="M563" s="656">
        <v>0</v>
      </c>
      <c r="N563" s="657">
        <v>11957.5</v>
      </c>
      <c r="O563" s="658">
        <v>11957.5</v>
      </c>
      <c r="P563" s="658">
        <v>0</v>
      </c>
      <c r="Q563" s="658">
        <v>0</v>
      </c>
      <c r="R563" s="658">
        <v>0</v>
      </c>
      <c r="S563" s="658">
        <v>0</v>
      </c>
      <c r="T563" s="659">
        <v>0</v>
      </c>
      <c r="U563" s="658">
        <v>0</v>
      </c>
      <c r="V563" s="658">
        <v>0</v>
      </c>
      <c r="W563" s="658">
        <v>0</v>
      </c>
      <c r="X563" s="658">
        <v>0</v>
      </c>
      <c r="Y563" s="660">
        <v>0</v>
      </c>
      <c r="Z563" s="657">
        <v>0</v>
      </c>
      <c r="AA563" s="658">
        <v>0</v>
      </c>
      <c r="AB563" s="658">
        <v>0</v>
      </c>
      <c r="AC563" s="658">
        <v>0</v>
      </c>
      <c r="AD563" s="658">
        <v>0</v>
      </c>
      <c r="AE563" s="658">
        <v>0</v>
      </c>
      <c r="AF563" s="658">
        <v>0</v>
      </c>
      <c r="AG563" s="658">
        <v>0</v>
      </c>
      <c r="AH563" s="658">
        <v>0</v>
      </c>
      <c r="AI563" s="658">
        <v>0</v>
      </c>
      <c r="AJ563" s="658">
        <v>217.40909090909091</v>
      </c>
      <c r="AK563" s="661">
        <v>0</v>
      </c>
      <c r="AL563" s="661">
        <v>0</v>
      </c>
      <c r="AM563" s="662">
        <v>0</v>
      </c>
      <c r="AN563" s="663">
        <v>11957.5</v>
      </c>
      <c r="AO563" s="658">
        <v>11957.5</v>
      </c>
      <c r="AP563" s="658">
        <v>0</v>
      </c>
      <c r="AQ563" s="658">
        <v>0</v>
      </c>
      <c r="AR563" s="658">
        <v>0</v>
      </c>
      <c r="AS563" s="658">
        <v>0</v>
      </c>
      <c r="AT563" s="659">
        <v>0</v>
      </c>
      <c r="AU563" s="658">
        <v>0</v>
      </c>
      <c r="AV563" s="658">
        <v>0</v>
      </c>
      <c r="AW563" s="658">
        <v>0</v>
      </c>
      <c r="AX563" s="658">
        <v>0</v>
      </c>
      <c r="AY563" s="660">
        <v>0</v>
      </c>
      <c r="AZ563" s="644" t="s">
        <v>803</v>
      </c>
      <c r="BA563" s="664">
        <v>0</v>
      </c>
      <c r="BB563" s="665">
        <v>0</v>
      </c>
      <c r="BC563" s="665">
        <v>0</v>
      </c>
      <c r="BD563" s="665">
        <v>0</v>
      </c>
      <c r="BE563" s="665">
        <v>0</v>
      </c>
      <c r="BF563" s="665">
        <v>0</v>
      </c>
      <c r="BG563" s="665">
        <v>0</v>
      </c>
      <c r="BH563" s="665">
        <v>0</v>
      </c>
      <c r="BI563" s="665">
        <v>0</v>
      </c>
      <c r="BJ563" s="665">
        <v>0</v>
      </c>
      <c r="BK563" s="665">
        <v>0</v>
      </c>
      <c r="BL563" s="665">
        <v>0</v>
      </c>
      <c r="BM563" s="665">
        <v>0</v>
      </c>
      <c r="BN563" s="665">
        <v>0</v>
      </c>
      <c r="BO563" s="665">
        <v>0</v>
      </c>
      <c r="BP563" s="665">
        <v>0</v>
      </c>
      <c r="BQ563" s="665">
        <v>0</v>
      </c>
      <c r="BR563" s="665">
        <v>0</v>
      </c>
      <c r="BS563" s="666">
        <v>0</v>
      </c>
      <c r="BT563" s="667">
        <v>0</v>
      </c>
      <c r="BU563" s="649">
        <f t="shared" si="10"/>
        <v>0</v>
      </c>
    </row>
    <row r="564" spans="2:73" x14ac:dyDescent="0.2">
      <c r="B564" s="650">
        <v>554</v>
      </c>
      <c r="C564" s="630" t="s">
        <v>2309</v>
      </c>
      <c r="D564" s="630" t="s">
        <v>803</v>
      </c>
      <c r="E564" s="630" t="s">
        <v>1554</v>
      </c>
      <c r="F564" s="651">
        <v>230453</v>
      </c>
      <c r="G564" s="652">
        <v>45382</v>
      </c>
      <c r="H564" s="652" t="s">
        <v>535</v>
      </c>
      <c r="I564" s="652" t="s">
        <v>535</v>
      </c>
      <c r="J564" s="653">
        <v>55</v>
      </c>
      <c r="K564" s="654" t="s">
        <v>535</v>
      </c>
      <c r="L564" s="655" t="s">
        <v>535</v>
      </c>
      <c r="M564" s="656">
        <v>0</v>
      </c>
      <c r="N564" s="657">
        <v>5644.04</v>
      </c>
      <c r="O564" s="658">
        <v>0</v>
      </c>
      <c r="P564" s="658">
        <v>0</v>
      </c>
      <c r="Q564" s="658">
        <v>0</v>
      </c>
      <c r="R564" s="658">
        <v>0</v>
      </c>
      <c r="S564" s="658">
        <v>0</v>
      </c>
      <c r="T564" s="659">
        <v>5644.04</v>
      </c>
      <c r="U564" s="658">
        <v>5644.04</v>
      </c>
      <c r="V564" s="658">
        <v>0</v>
      </c>
      <c r="W564" s="658">
        <v>0</v>
      </c>
      <c r="X564" s="658">
        <v>0</v>
      </c>
      <c r="Y564" s="660">
        <v>0</v>
      </c>
      <c r="Z564" s="657">
        <v>0</v>
      </c>
      <c r="AA564" s="658">
        <v>0</v>
      </c>
      <c r="AB564" s="658">
        <v>0</v>
      </c>
      <c r="AC564" s="658">
        <v>0</v>
      </c>
      <c r="AD564" s="658">
        <v>0</v>
      </c>
      <c r="AE564" s="658">
        <v>0</v>
      </c>
      <c r="AF564" s="658">
        <v>0</v>
      </c>
      <c r="AG564" s="658">
        <v>0</v>
      </c>
      <c r="AH564" s="658">
        <v>0</v>
      </c>
      <c r="AI564" s="658">
        <v>0</v>
      </c>
      <c r="AJ564" s="658">
        <v>102.6189090909091</v>
      </c>
      <c r="AK564" s="661">
        <v>0</v>
      </c>
      <c r="AL564" s="661">
        <v>0</v>
      </c>
      <c r="AM564" s="662">
        <v>0</v>
      </c>
      <c r="AN564" s="663">
        <v>5644.04</v>
      </c>
      <c r="AO564" s="658">
        <v>0</v>
      </c>
      <c r="AP564" s="658">
        <v>0</v>
      </c>
      <c r="AQ564" s="658">
        <v>0</v>
      </c>
      <c r="AR564" s="658">
        <v>0</v>
      </c>
      <c r="AS564" s="658">
        <v>0</v>
      </c>
      <c r="AT564" s="659">
        <v>5644.04</v>
      </c>
      <c r="AU564" s="658">
        <v>5644.04</v>
      </c>
      <c r="AV564" s="658">
        <v>0</v>
      </c>
      <c r="AW564" s="658">
        <v>0</v>
      </c>
      <c r="AX564" s="658">
        <v>0</v>
      </c>
      <c r="AY564" s="660">
        <v>0</v>
      </c>
      <c r="AZ564" s="644" t="s">
        <v>803</v>
      </c>
      <c r="BA564" s="664">
        <v>0</v>
      </c>
      <c r="BB564" s="665">
        <v>0</v>
      </c>
      <c r="BC564" s="665">
        <v>0</v>
      </c>
      <c r="BD564" s="665">
        <v>0</v>
      </c>
      <c r="BE564" s="665">
        <v>0</v>
      </c>
      <c r="BF564" s="665">
        <v>0</v>
      </c>
      <c r="BG564" s="665">
        <v>0</v>
      </c>
      <c r="BH564" s="665">
        <v>0</v>
      </c>
      <c r="BI564" s="665">
        <v>0</v>
      </c>
      <c r="BJ564" s="665">
        <v>0</v>
      </c>
      <c r="BK564" s="665">
        <v>0</v>
      </c>
      <c r="BL564" s="665">
        <v>0</v>
      </c>
      <c r="BM564" s="665">
        <v>0</v>
      </c>
      <c r="BN564" s="665">
        <v>0</v>
      </c>
      <c r="BO564" s="665">
        <v>0</v>
      </c>
      <c r="BP564" s="665">
        <v>0</v>
      </c>
      <c r="BQ564" s="665">
        <v>0</v>
      </c>
      <c r="BR564" s="665">
        <v>0</v>
      </c>
      <c r="BS564" s="666">
        <v>0</v>
      </c>
      <c r="BT564" s="667">
        <v>0</v>
      </c>
      <c r="BU564" s="649">
        <f t="shared" si="10"/>
        <v>0</v>
      </c>
    </row>
    <row r="565" spans="2:73" x14ac:dyDescent="0.2">
      <c r="B565" s="629">
        <v>555</v>
      </c>
      <c r="C565" s="630" t="s">
        <v>2309</v>
      </c>
      <c r="D565" s="630" t="s">
        <v>803</v>
      </c>
      <c r="E565" s="630" t="s">
        <v>1554</v>
      </c>
      <c r="F565" s="651" t="s">
        <v>2310</v>
      </c>
      <c r="G565" s="652">
        <v>45382</v>
      </c>
      <c r="H565" s="652" t="s">
        <v>535</v>
      </c>
      <c r="I565" s="652" t="s">
        <v>535</v>
      </c>
      <c r="J565" s="653">
        <v>55</v>
      </c>
      <c r="K565" s="654" t="s">
        <v>535</v>
      </c>
      <c r="L565" s="655" t="s">
        <v>535</v>
      </c>
      <c r="M565" s="656">
        <v>0</v>
      </c>
      <c r="N565" s="657">
        <v>12224.16</v>
      </c>
      <c r="O565" s="658">
        <v>12224.16</v>
      </c>
      <c r="P565" s="658">
        <v>0</v>
      </c>
      <c r="Q565" s="658">
        <v>0</v>
      </c>
      <c r="R565" s="658">
        <v>0</v>
      </c>
      <c r="S565" s="658">
        <v>0</v>
      </c>
      <c r="T565" s="659">
        <v>0</v>
      </c>
      <c r="U565" s="658">
        <v>0</v>
      </c>
      <c r="V565" s="658">
        <v>0</v>
      </c>
      <c r="W565" s="658">
        <v>0</v>
      </c>
      <c r="X565" s="658">
        <v>0</v>
      </c>
      <c r="Y565" s="660">
        <v>0</v>
      </c>
      <c r="Z565" s="657">
        <v>0</v>
      </c>
      <c r="AA565" s="658">
        <v>0</v>
      </c>
      <c r="AB565" s="658">
        <v>0</v>
      </c>
      <c r="AC565" s="658">
        <v>0</v>
      </c>
      <c r="AD565" s="658">
        <v>0</v>
      </c>
      <c r="AE565" s="658">
        <v>0</v>
      </c>
      <c r="AF565" s="658">
        <v>0</v>
      </c>
      <c r="AG565" s="658">
        <v>0</v>
      </c>
      <c r="AH565" s="658">
        <v>0</v>
      </c>
      <c r="AI565" s="658">
        <v>0</v>
      </c>
      <c r="AJ565" s="658">
        <v>222.25745454545455</v>
      </c>
      <c r="AK565" s="661">
        <v>0</v>
      </c>
      <c r="AL565" s="661">
        <v>0</v>
      </c>
      <c r="AM565" s="662">
        <v>0</v>
      </c>
      <c r="AN565" s="663">
        <v>12224.16</v>
      </c>
      <c r="AO565" s="658">
        <v>12224.16</v>
      </c>
      <c r="AP565" s="658">
        <v>0</v>
      </c>
      <c r="AQ565" s="658">
        <v>0</v>
      </c>
      <c r="AR565" s="658">
        <v>0</v>
      </c>
      <c r="AS565" s="658">
        <v>0</v>
      </c>
      <c r="AT565" s="659">
        <v>0</v>
      </c>
      <c r="AU565" s="658">
        <v>0</v>
      </c>
      <c r="AV565" s="658">
        <v>0</v>
      </c>
      <c r="AW565" s="658">
        <v>0</v>
      </c>
      <c r="AX565" s="658">
        <v>0</v>
      </c>
      <c r="AY565" s="660">
        <v>0</v>
      </c>
      <c r="AZ565" s="644" t="s">
        <v>803</v>
      </c>
      <c r="BA565" s="664">
        <v>0</v>
      </c>
      <c r="BB565" s="665">
        <v>0</v>
      </c>
      <c r="BC565" s="665">
        <v>0</v>
      </c>
      <c r="BD565" s="665">
        <v>0</v>
      </c>
      <c r="BE565" s="665">
        <v>0</v>
      </c>
      <c r="BF565" s="665">
        <v>0</v>
      </c>
      <c r="BG565" s="665">
        <v>0</v>
      </c>
      <c r="BH565" s="665">
        <v>0</v>
      </c>
      <c r="BI565" s="665">
        <v>0</v>
      </c>
      <c r="BJ565" s="665">
        <v>0</v>
      </c>
      <c r="BK565" s="665">
        <v>0</v>
      </c>
      <c r="BL565" s="665">
        <v>0</v>
      </c>
      <c r="BM565" s="665">
        <v>0</v>
      </c>
      <c r="BN565" s="665">
        <v>0</v>
      </c>
      <c r="BO565" s="665">
        <v>0</v>
      </c>
      <c r="BP565" s="665">
        <v>0</v>
      </c>
      <c r="BQ565" s="665">
        <v>0</v>
      </c>
      <c r="BR565" s="665">
        <v>0</v>
      </c>
      <c r="BS565" s="666">
        <v>0</v>
      </c>
      <c r="BT565" s="667">
        <v>0</v>
      </c>
      <c r="BU565" s="649">
        <f t="shared" si="10"/>
        <v>0</v>
      </c>
    </row>
    <row r="566" spans="2:73" x14ac:dyDescent="0.2">
      <c r="B566" s="650">
        <v>556</v>
      </c>
      <c r="C566" s="630" t="s">
        <v>2311</v>
      </c>
      <c r="D566" s="630" t="s">
        <v>803</v>
      </c>
      <c r="E566" s="630" t="s">
        <v>1554</v>
      </c>
      <c r="F566" s="651">
        <v>230451</v>
      </c>
      <c r="G566" s="652">
        <v>45382</v>
      </c>
      <c r="H566" s="652" t="s">
        <v>535</v>
      </c>
      <c r="I566" s="652" t="s">
        <v>535</v>
      </c>
      <c r="J566" s="653">
        <v>55</v>
      </c>
      <c r="K566" s="654" t="s">
        <v>535</v>
      </c>
      <c r="L566" s="655" t="s">
        <v>535</v>
      </c>
      <c r="M566" s="656">
        <v>0</v>
      </c>
      <c r="N566" s="657">
        <v>1619.77</v>
      </c>
      <c r="O566" s="658">
        <v>0</v>
      </c>
      <c r="P566" s="658">
        <v>0</v>
      </c>
      <c r="Q566" s="658">
        <v>0</v>
      </c>
      <c r="R566" s="658">
        <v>0</v>
      </c>
      <c r="S566" s="658">
        <v>0</v>
      </c>
      <c r="T566" s="659">
        <v>1619.77</v>
      </c>
      <c r="U566" s="658">
        <v>1619.77</v>
      </c>
      <c r="V566" s="658">
        <v>0</v>
      </c>
      <c r="W566" s="658">
        <v>0</v>
      </c>
      <c r="X566" s="658">
        <v>0</v>
      </c>
      <c r="Y566" s="660">
        <v>0</v>
      </c>
      <c r="Z566" s="657">
        <v>0</v>
      </c>
      <c r="AA566" s="658">
        <v>0</v>
      </c>
      <c r="AB566" s="658">
        <v>0</v>
      </c>
      <c r="AC566" s="658">
        <v>0</v>
      </c>
      <c r="AD566" s="658">
        <v>0</v>
      </c>
      <c r="AE566" s="658">
        <v>0</v>
      </c>
      <c r="AF566" s="658">
        <v>0</v>
      </c>
      <c r="AG566" s="658">
        <v>0</v>
      </c>
      <c r="AH566" s="658">
        <v>0</v>
      </c>
      <c r="AI566" s="658">
        <v>0</v>
      </c>
      <c r="AJ566" s="658">
        <v>29.450363636363633</v>
      </c>
      <c r="AK566" s="661">
        <v>0</v>
      </c>
      <c r="AL566" s="661">
        <v>0</v>
      </c>
      <c r="AM566" s="662">
        <v>0</v>
      </c>
      <c r="AN566" s="663">
        <v>1619.77</v>
      </c>
      <c r="AO566" s="658">
        <v>0</v>
      </c>
      <c r="AP566" s="658">
        <v>0</v>
      </c>
      <c r="AQ566" s="658">
        <v>0</v>
      </c>
      <c r="AR566" s="658">
        <v>0</v>
      </c>
      <c r="AS566" s="658">
        <v>0</v>
      </c>
      <c r="AT566" s="659">
        <v>1619.77</v>
      </c>
      <c r="AU566" s="658">
        <v>1619.77</v>
      </c>
      <c r="AV566" s="658">
        <v>0</v>
      </c>
      <c r="AW566" s="658">
        <v>0</v>
      </c>
      <c r="AX566" s="658">
        <v>0</v>
      </c>
      <c r="AY566" s="660">
        <v>0</v>
      </c>
      <c r="AZ566" s="644" t="s">
        <v>803</v>
      </c>
      <c r="BA566" s="664">
        <v>0</v>
      </c>
      <c r="BB566" s="665">
        <v>0</v>
      </c>
      <c r="BC566" s="665">
        <v>0</v>
      </c>
      <c r="BD566" s="665">
        <v>0</v>
      </c>
      <c r="BE566" s="665">
        <v>0</v>
      </c>
      <c r="BF566" s="665">
        <v>0</v>
      </c>
      <c r="BG566" s="665">
        <v>0</v>
      </c>
      <c r="BH566" s="665">
        <v>0</v>
      </c>
      <c r="BI566" s="665">
        <v>0</v>
      </c>
      <c r="BJ566" s="665">
        <v>0</v>
      </c>
      <c r="BK566" s="665">
        <v>0</v>
      </c>
      <c r="BL566" s="665">
        <v>0</v>
      </c>
      <c r="BM566" s="665">
        <v>0</v>
      </c>
      <c r="BN566" s="665">
        <v>0</v>
      </c>
      <c r="BO566" s="665">
        <v>0</v>
      </c>
      <c r="BP566" s="665">
        <v>0</v>
      </c>
      <c r="BQ566" s="665">
        <v>0</v>
      </c>
      <c r="BR566" s="665">
        <v>0</v>
      </c>
      <c r="BS566" s="666">
        <v>0</v>
      </c>
      <c r="BT566" s="667">
        <v>0</v>
      </c>
      <c r="BU566" s="649">
        <f t="shared" si="10"/>
        <v>0</v>
      </c>
    </row>
    <row r="567" spans="2:73" x14ac:dyDescent="0.2">
      <c r="B567" s="629">
        <v>557</v>
      </c>
      <c r="C567" s="630" t="s">
        <v>2311</v>
      </c>
      <c r="D567" s="630" t="s">
        <v>803</v>
      </c>
      <c r="E567" s="630" t="s">
        <v>1554</v>
      </c>
      <c r="F567" s="651" t="s">
        <v>2312</v>
      </c>
      <c r="G567" s="652">
        <v>45382</v>
      </c>
      <c r="H567" s="652" t="s">
        <v>535</v>
      </c>
      <c r="I567" s="652" t="s">
        <v>535</v>
      </c>
      <c r="J567" s="653">
        <v>55</v>
      </c>
      <c r="K567" s="654" t="s">
        <v>535</v>
      </c>
      <c r="L567" s="655" t="s">
        <v>535</v>
      </c>
      <c r="M567" s="656">
        <v>0</v>
      </c>
      <c r="N567" s="657">
        <v>3508.18</v>
      </c>
      <c r="O567" s="658">
        <v>3508.18</v>
      </c>
      <c r="P567" s="658">
        <v>0</v>
      </c>
      <c r="Q567" s="658">
        <v>0</v>
      </c>
      <c r="R567" s="658">
        <v>0</v>
      </c>
      <c r="S567" s="658">
        <v>0</v>
      </c>
      <c r="T567" s="659">
        <v>0</v>
      </c>
      <c r="U567" s="658">
        <v>0</v>
      </c>
      <c r="V567" s="658">
        <v>0</v>
      </c>
      <c r="W567" s="658">
        <v>0</v>
      </c>
      <c r="X567" s="658">
        <v>0</v>
      </c>
      <c r="Y567" s="660">
        <v>0</v>
      </c>
      <c r="Z567" s="657">
        <v>0</v>
      </c>
      <c r="AA567" s="658">
        <v>0</v>
      </c>
      <c r="AB567" s="658">
        <v>0</v>
      </c>
      <c r="AC567" s="658">
        <v>0</v>
      </c>
      <c r="AD567" s="658">
        <v>0</v>
      </c>
      <c r="AE567" s="658">
        <v>0</v>
      </c>
      <c r="AF567" s="658">
        <v>0</v>
      </c>
      <c r="AG567" s="658">
        <v>0</v>
      </c>
      <c r="AH567" s="658">
        <v>0</v>
      </c>
      <c r="AI567" s="658">
        <v>0</v>
      </c>
      <c r="AJ567" s="658">
        <v>63.785090909090911</v>
      </c>
      <c r="AK567" s="661">
        <v>0</v>
      </c>
      <c r="AL567" s="661">
        <v>0</v>
      </c>
      <c r="AM567" s="662">
        <v>0</v>
      </c>
      <c r="AN567" s="663">
        <v>3508.18</v>
      </c>
      <c r="AO567" s="658">
        <v>3508.18</v>
      </c>
      <c r="AP567" s="658">
        <v>0</v>
      </c>
      <c r="AQ567" s="658">
        <v>0</v>
      </c>
      <c r="AR567" s="658">
        <v>0</v>
      </c>
      <c r="AS567" s="658">
        <v>0</v>
      </c>
      <c r="AT567" s="659">
        <v>0</v>
      </c>
      <c r="AU567" s="658">
        <v>0</v>
      </c>
      <c r="AV567" s="658">
        <v>0</v>
      </c>
      <c r="AW567" s="658">
        <v>0</v>
      </c>
      <c r="AX567" s="658">
        <v>0</v>
      </c>
      <c r="AY567" s="660">
        <v>0</v>
      </c>
      <c r="AZ567" s="644" t="s">
        <v>803</v>
      </c>
      <c r="BA567" s="664">
        <v>0</v>
      </c>
      <c r="BB567" s="665">
        <v>0</v>
      </c>
      <c r="BC567" s="665">
        <v>0</v>
      </c>
      <c r="BD567" s="665">
        <v>0</v>
      </c>
      <c r="BE567" s="665">
        <v>0</v>
      </c>
      <c r="BF567" s="665">
        <v>0</v>
      </c>
      <c r="BG567" s="665">
        <v>0</v>
      </c>
      <c r="BH567" s="665">
        <v>0</v>
      </c>
      <c r="BI567" s="665">
        <v>0</v>
      </c>
      <c r="BJ567" s="665">
        <v>0</v>
      </c>
      <c r="BK567" s="665">
        <v>0</v>
      </c>
      <c r="BL567" s="665">
        <v>0</v>
      </c>
      <c r="BM567" s="665">
        <v>0</v>
      </c>
      <c r="BN567" s="665">
        <v>0</v>
      </c>
      <c r="BO567" s="665">
        <v>0</v>
      </c>
      <c r="BP567" s="665">
        <v>0</v>
      </c>
      <c r="BQ567" s="665">
        <v>0</v>
      </c>
      <c r="BR567" s="665">
        <v>0</v>
      </c>
      <c r="BS567" s="666">
        <v>0</v>
      </c>
      <c r="BT567" s="667">
        <v>0</v>
      </c>
      <c r="BU567" s="649">
        <f t="shared" si="10"/>
        <v>0</v>
      </c>
    </row>
    <row r="568" spans="2:73" x14ac:dyDescent="0.2">
      <c r="B568" s="650">
        <v>558</v>
      </c>
      <c r="C568" s="630" t="s">
        <v>2313</v>
      </c>
      <c r="D568" s="630" t="s">
        <v>803</v>
      </c>
      <c r="E568" s="630" t="s">
        <v>1554</v>
      </c>
      <c r="F568" s="651">
        <v>230455</v>
      </c>
      <c r="G568" s="652">
        <v>45382</v>
      </c>
      <c r="H568" s="652" t="s">
        <v>535</v>
      </c>
      <c r="I568" s="652" t="s">
        <v>535</v>
      </c>
      <c r="J568" s="653">
        <v>55</v>
      </c>
      <c r="K568" s="654" t="s">
        <v>535</v>
      </c>
      <c r="L568" s="655" t="s">
        <v>535</v>
      </c>
      <c r="M568" s="656">
        <v>0</v>
      </c>
      <c r="N568" s="657">
        <v>2322.65</v>
      </c>
      <c r="O568" s="658">
        <v>0</v>
      </c>
      <c r="P568" s="658">
        <v>0</v>
      </c>
      <c r="Q568" s="658">
        <v>0</v>
      </c>
      <c r="R568" s="658">
        <v>0</v>
      </c>
      <c r="S568" s="658">
        <v>0</v>
      </c>
      <c r="T568" s="659">
        <v>2322.65</v>
      </c>
      <c r="U568" s="658">
        <v>2322.65</v>
      </c>
      <c r="V568" s="658">
        <v>0</v>
      </c>
      <c r="W568" s="658">
        <v>0</v>
      </c>
      <c r="X568" s="658">
        <v>0</v>
      </c>
      <c r="Y568" s="660">
        <v>0</v>
      </c>
      <c r="Z568" s="657">
        <v>0</v>
      </c>
      <c r="AA568" s="658">
        <v>0</v>
      </c>
      <c r="AB568" s="658">
        <v>0</v>
      </c>
      <c r="AC568" s="658">
        <v>0</v>
      </c>
      <c r="AD568" s="658">
        <v>0</v>
      </c>
      <c r="AE568" s="658">
        <v>0</v>
      </c>
      <c r="AF568" s="658">
        <v>0</v>
      </c>
      <c r="AG568" s="658">
        <v>0</v>
      </c>
      <c r="AH568" s="658">
        <v>0</v>
      </c>
      <c r="AI568" s="658">
        <v>0</v>
      </c>
      <c r="AJ568" s="658">
        <v>42.23</v>
      </c>
      <c r="AK568" s="661">
        <v>0</v>
      </c>
      <c r="AL568" s="661">
        <v>0</v>
      </c>
      <c r="AM568" s="662">
        <v>0</v>
      </c>
      <c r="AN568" s="663">
        <v>2322.65</v>
      </c>
      <c r="AO568" s="658">
        <v>0</v>
      </c>
      <c r="AP568" s="658">
        <v>0</v>
      </c>
      <c r="AQ568" s="658">
        <v>0</v>
      </c>
      <c r="AR568" s="658">
        <v>0</v>
      </c>
      <c r="AS568" s="658">
        <v>0</v>
      </c>
      <c r="AT568" s="659">
        <v>2322.65</v>
      </c>
      <c r="AU568" s="658">
        <v>2322.65</v>
      </c>
      <c r="AV568" s="658">
        <v>0</v>
      </c>
      <c r="AW568" s="658">
        <v>0</v>
      </c>
      <c r="AX568" s="658">
        <v>0</v>
      </c>
      <c r="AY568" s="660">
        <v>0</v>
      </c>
      <c r="AZ568" s="644" t="s">
        <v>803</v>
      </c>
      <c r="BA568" s="664">
        <v>0</v>
      </c>
      <c r="BB568" s="665">
        <v>0</v>
      </c>
      <c r="BC568" s="665">
        <v>0</v>
      </c>
      <c r="BD568" s="665">
        <v>0</v>
      </c>
      <c r="BE568" s="665">
        <v>0</v>
      </c>
      <c r="BF568" s="665">
        <v>0</v>
      </c>
      <c r="BG568" s="665">
        <v>0</v>
      </c>
      <c r="BH568" s="665">
        <v>0</v>
      </c>
      <c r="BI568" s="665">
        <v>0</v>
      </c>
      <c r="BJ568" s="665">
        <v>0</v>
      </c>
      <c r="BK568" s="665">
        <v>0</v>
      </c>
      <c r="BL568" s="665">
        <v>0</v>
      </c>
      <c r="BM568" s="665">
        <v>0</v>
      </c>
      <c r="BN568" s="665">
        <v>0</v>
      </c>
      <c r="BO568" s="665">
        <v>0</v>
      </c>
      <c r="BP568" s="665">
        <v>0</v>
      </c>
      <c r="BQ568" s="665">
        <v>0</v>
      </c>
      <c r="BR568" s="665">
        <v>0</v>
      </c>
      <c r="BS568" s="666">
        <v>0</v>
      </c>
      <c r="BT568" s="667">
        <v>0</v>
      </c>
      <c r="BU568" s="649">
        <f t="shared" si="10"/>
        <v>0</v>
      </c>
    </row>
    <row r="569" spans="2:73" x14ac:dyDescent="0.2">
      <c r="B569" s="629">
        <v>559</v>
      </c>
      <c r="C569" s="630" t="s">
        <v>2313</v>
      </c>
      <c r="D569" s="630" t="s">
        <v>803</v>
      </c>
      <c r="E569" s="630" t="s">
        <v>1554</v>
      </c>
      <c r="F569" s="651" t="s">
        <v>2314</v>
      </c>
      <c r="G569" s="652">
        <v>45382</v>
      </c>
      <c r="H569" s="652" t="s">
        <v>535</v>
      </c>
      <c r="I569" s="652" t="s">
        <v>535</v>
      </c>
      <c r="J569" s="653">
        <v>55</v>
      </c>
      <c r="K569" s="654" t="s">
        <v>535</v>
      </c>
      <c r="L569" s="655" t="s">
        <v>535</v>
      </c>
      <c r="M569" s="656">
        <v>0</v>
      </c>
      <c r="N569" s="657">
        <v>5030.5200000000004</v>
      </c>
      <c r="O569" s="658">
        <v>5030.5200000000004</v>
      </c>
      <c r="P569" s="658">
        <v>0</v>
      </c>
      <c r="Q569" s="658">
        <v>0</v>
      </c>
      <c r="R569" s="658">
        <v>0</v>
      </c>
      <c r="S569" s="658">
        <v>0</v>
      </c>
      <c r="T569" s="659">
        <v>0</v>
      </c>
      <c r="U569" s="658">
        <v>0</v>
      </c>
      <c r="V569" s="658">
        <v>0</v>
      </c>
      <c r="W569" s="658">
        <v>0</v>
      </c>
      <c r="X569" s="658">
        <v>0</v>
      </c>
      <c r="Y569" s="660">
        <v>0</v>
      </c>
      <c r="Z569" s="657">
        <v>0</v>
      </c>
      <c r="AA569" s="658">
        <v>0</v>
      </c>
      <c r="AB569" s="658">
        <v>0</v>
      </c>
      <c r="AC569" s="658">
        <v>0</v>
      </c>
      <c r="AD569" s="658">
        <v>0</v>
      </c>
      <c r="AE569" s="658">
        <v>0</v>
      </c>
      <c r="AF569" s="658">
        <v>0</v>
      </c>
      <c r="AG569" s="658">
        <v>0</v>
      </c>
      <c r="AH569" s="658">
        <v>0</v>
      </c>
      <c r="AI569" s="658">
        <v>0</v>
      </c>
      <c r="AJ569" s="658">
        <v>91.464000000000013</v>
      </c>
      <c r="AK569" s="661">
        <v>0</v>
      </c>
      <c r="AL569" s="661">
        <v>0</v>
      </c>
      <c r="AM569" s="662">
        <v>0</v>
      </c>
      <c r="AN569" s="663">
        <v>5030.5200000000004</v>
      </c>
      <c r="AO569" s="658">
        <v>5030.5200000000004</v>
      </c>
      <c r="AP569" s="658">
        <v>0</v>
      </c>
      <c r="AQ569" s="658">
        <v>0</v>
      </c>
      <c r="AR569" s="658">
        <v>0</v>
      </c>
      <c r="AS569" s="658">
        <v>0</v>
      </c>
      <c r="AT569" s="659">
        <v>0</v>
      </c>
      <c r="AU569" s="658">
        <v>0</v>
      </c>
      <c r="AV569" s="658">
        <v>0</v>
      </c>
      <c r="AW569" s="658">
        <v>0</v>
      </c>
      <c r="AX569" s="658">
        <v>0</v>
      </c>
      <c r="AY569" s="660">
        <v>0</v>
      </c>
      <c r="AZ569" s="644" t="s">
        <v>803</v>
      </c>
      <c r="BA569" s="664">
        <v>0</v>
      </c>
      <c r="BB569" s="665">
        <v>0</v>
      </c>
      <c r="BC569" s="665">
        <v>0</v>
      </c>
      <c r="BD569" s="665">
        <v>0</v>
      </c>
      <c r="BE569" s="665">
        <v>0</v>
      </c>
      <c r="BF569" s="665">
        <v>0</v>
      </c>
      <c r="BG569" s="665">
        <v>0</v>
      </c>
      <c r="BH569" s="665">
        <v>0</v>
      </c>
      <c r="BI569" s="665">
        <v>0</v>
      </c>
      <c r="BJ569" s="665">
        <v>0</v>
      </c>
      <c r="BK569" s="665">
        <v>0</v>
      </c>
      <c r="BL569" s="665">
        <v>0</v>
      </c>
      <c r="BM569" s="665">
        <v>0</v>
      </c>
      <c r="BN569" s="665">
        <v>0</v>
      </c>
      <c r="BO569" s="665">
        <v>0</v>
      </c>
      <c r="BP569" s="665">
        <v>0</v>
      </c>
      <c r="BQ569" s="665">
        <v>0</v>
      </c>
      <c r="BR569" s="665">
        <v>0</v>
      </c>
      <c r="BS569" s="666">
        <v>0</v>
      </c>
      <c r="BT569" s="667">
        <v>0</v>
      </c>
      <c r="BU569" s="649">
        <f t="shared" si="10"/>
        <v>0</v>
      </c>
    </row>
    <row r="570" spans="2:73" x14ac:dyDescent="0.2">
      <c r="B570" s="650">
        <v>560</v>
      </c>
      <c r="C570" s="630" t="s">
        <v>2315</v>
      </c>
      <c r="D570" s="630" t="s">
        <v>803</v>
      </c>
      <c r="E570" s="630" t="s">
        <v>1554</v>
      </c>
      <c r="F570" s="651">
        <v>230472</v>
      </c>
      <c r="G570" s="652">
        <v>45382</v>
      </c>
      <c r="H570" s="652" t="s">
        <v>535</v>
      </c>
      <c r="I570" s="652" t="s">
        <v>535</v>
      </c>
      <c r="J570" s="653">
        <v>55</v>
      </c>
      <c r="K570" s="654" t="s">
        <v>535</v>
      </c>
      <c r="L570" s="655" t="s">
        <v>535</v>
      </c>
      <c r="M570" s="656">
        <v>0</v>
      </c>
      <c r="N570" s="657">
        <v>1267.76</v>
      </c>
      <c r="O570" s="658">
        <v>0</v>
      </c>
      <c r="P570" s="658">
        <v>0</v>
      </c>
      <c r="Q570" s="658">
        <v>0</v>
      </c>
      <c r="R570" s="658">
        <v>0</v>
      </c>
      <c r="S570" s="658">
        <v>0</v>
      </c>
      <c r="T570" s="659">
        <v>1267.76</v>
      </c>
      <c r="U570" s="658">
        <v>1267.76</v>
      </c>
      <c r="V570" s="658">
        <v>0</v>
      </c>
      <c r="W570" s="658">
        <v>0</v>
      </c>
      <c r="X570" s="658">
        <v>0</v>
      </c>
      <c r="Y570" s="660">
        <v>0</v>
      </c>
      <c r="Z570" s="657">
        <v>0</v>
      </c>
      <c r="AA570" s="658">
        <v>0</v>
      </c>
      <c r="AB570" s="658">
        <v>0</v>
      </c>
      <c r="AC570" s="658">
        <v>0</v>
      </c>
      <c r="AD570" s="658">
        <v>0</v>
      </c>
      <c r="AE570" s="658">
        <v>0</v>
      </c>
      <c r="AF570" s="658">
        <v>0</v>
      </c>
      <c r="AG570" s="658">
        <v>0</v>
      </c>
      <c r="AH570" s="658">
        <v>0</v>
      </c>
      <c r="AI570" s="658">
        <v>0</v>
      </c>
      <c r="AJ570" s="658">
        <v>23.050181818181816</v>
      </c>
      <c r="AK570" s="661">
        <v>0</v>
      </c>
      <c r="AL570" s="661">
        <v>0</v>
      </c>
      <c r="AM570" s="662">
        <v>0</v>
      </c>
      <c r="AN570" s="663">
        <v>1267.76</v>
      </c>
      <c r="AO570" s="658">
        <v>0</v>
      </c>
      <c r="AP570" s="658">
        <v>0</v>
      </c>
      <c r="AQ570" s="658">
        <v>0</v>
      </c>
      <c r="AR570" s="658">
        <v>0</v>
      </c>
      <c r="AS570" s="658">
        <v>0</v>
      </c>
      <c r="AT570" s="659">
        <v>1267.76</v>
      </c>
      <c r="AU570" s="658">
        <v>1267.76</v>
      </c>
      <c r="AV570" s="658">
        <v>0</v>
      </c>
      <c r="AW570" s="658">
        <v>0</v>
      </c>
      <c r="AX570" s="658">
        <v>0</v>
      </c>
      <c r="AY570" s="660">
        <v>0</v>
      </c>
      <c r="AZ570" s="644" t="s">
        <v>803</v>
      </c>
      <c r="BA570" s="664">
        <v>0</v>
      </c>
      <c r="BB570" s="665">
        <v>0</v>
      </c>
      <c r="BC570" s="665">
        <v>0</v>
      </c>
      <c r="BD570" s="665">
        <v>0</v>
      </c>
      <c r="BE570" s="665">
        <v>0</v>
      </c>
      <c r="BF570" s="665">
        <v>0</v>
      </c>
      <c r="BG570" s="665">
        <v>0</v>
      </c>
      <c r="BH570" s="665">
        <v>0</v>
      </c>
      <c r="BI570" s="665">
        <v>0</v>
      </c>
      <c r="BJ570" s="665">
        <v>0</v>
      </c>
      <c r="BK570" s="665">
        <v>0</v>
      </c>
      <c r="BL570" s="665">
        <v>0</v>
      </c>
      <c r="BM570" s="665">
        <v>0</v>
      </c>
      <c r="BN570" s="665">
        <v>0</v>
      </c>
      <c r="BO570" s="665">
        <v>0</v>
      </c>
      <c r="BP570" s="665">
        <v>0</v>
      </c>
      <c r="BQ570" s="665">
        <v>0</v>
      </c>
      <c r="BR570" s="665">
        <v>0</v>
      </c>
      <c r="BS570" s="666">
        <v>0</v>
      </c>
      <c r="BT570" s="667">
        <v>0</v>
      </c>
      <c r="BU570" s="649">
        <f t="shared" si="10"/>
        <v>0</v>
      </c>
    </row>
    <row r="571" spans="2:73" x14ac:dyDescent="0.2">
      <c r="B571" s="629">
        <v>561</v>
      </c>
      <c r="C571" s="630" t="s">
        <v>2315</v>
      </c>
      <c r="D571" s="630" t="s">
        <v>803</v>
      </c>
      <c r="E571" s="630" t="s">
        <v>1554</v>
      </c>
      <c r="F571" s="651" t="s">
        <v>2316</v>
      </c>
      <c r="G571" s="652">
        <v>45382</v>
      </c>
      <c r="H571" s="652" t="s">
        <v>535</v>
      </c>
      <c r="I571" s="652" t="s">
        <v>535</v>
      </c>
      <c r="J571" s="653">
        <v>55</v>
      </c>
      <c r="K571" s="654" t="s">
        <v>535</v>
      </c>
      <c r="L571" s="655" t="s">
        <v>535</v>
      </c>
      <c r="M571" s="656">
        <v>0</v>
      </c>
      <c r="N571" s="657">
        <v>2745.78</v>
      </c>
      <c r="O571" s="658">
        <v>2745.78</v>
      </c>
      <c r="P571" s="658">
        <v>0</v>
      </c>
      <c r="Q571" s="658">
        <v>0</v>
      </c>
      <c r="R571" s="658">
        <v>0</v>
      </c>
      <c r="S571" s="658">
        <v>0</v>
      </c>
      <c r="T571" s="659">
        <v>0</v>
      </c>
      <c r="U571" s="658">
        <v>0</v>
      </c>
      <c r="V571" s="658">
        <v>0</v>
      </c>
      <c r="W571" s="658">
        <v>0</v>
      </c>
      <c r="X571" s="658">
        <v>0</v>
      </c>
      <c r="Y571" s="660">
        <v>0</v>
      </c>
      <c r="Z571" s="657">
        <v>0</v>
      </c>
      <c r="AA571" s="658">
        <v>0</v>
      </c>
      <c r="AB571" s="658">
        <v>0</v>
      </c>
      <c r="AC571" s="658">
        <v>0</v>
      </c>
      <c r="AD571" s="658">
        <v>0</v>
      </c>
      <c r="AE571" s="658">
        <v>0</v>
      </c>
      <c r="AF571" s="658">
        <v>0</v>
      </c>
      <c r="AG571" s="658">
        <v>0</v>
      </c>
      <c r="AH571" s="658">
        <v>0</v>
      </c>
      <c r="AI571" s="658">
        <v>0</v>
      </c>
      <c r="AJ571" s="658">
        <v>49.923272727272732</v>
      </c>
      <c r="AK571" s="661">
        <v>0</v>
      </c>
      <c r="AL571" s="661">
        <v>0</v>
      </c>
      <c r="AM571" s="662">
        <v>0</v>
      </c>
      <c r="AN571" s="663">
        <v>2745.78</v>
      </c>
      <c r="AO571" s="658">
        <v>2745.78</v>
      </c>
      <c r="AP571" s="658">
        <v>0</v>
      </c>
      <c r="AQ571" s="658">
        <v>0</v>
      </c>
      <c r="AR571" s="658">
        <v>0</v>
      </c>
      <c r="AS571" s="658">
        <v>0</v>
      </c>
      <c r="AT571" s="659">
        <v>0</v>
      </c>
      <c r="AU571" s="658">
        <v>0</v>
      </c>
      <c r="AV571" s="658">
        <v>0</v>
      </c>
      <c r="AW571" s="658">
        <v>0</v>
      </c>
      <c r="AX571" s="658">
        <v>0</v>
      </c>
      <c r="AY571" s="660">
        <v>0</v>
      </c>
      <c r="AZ571" s="644" t="s">
        <v>803</v>
      </c>
      <c r="BA571" s="664">
        <v>0</v>
      </c>
      <c r="BB571" s="665">
        <v>0</v>
      </c>
      <c r="BC571" s="665">
        <v>0</v>
      </c>
      <c r="BD571" s="665">
        <v>0</v>
      </c>
      <c r="BE571" s="665">
        <v>0</v>
      </c>
      <c r="BF571" s="665">
        <v>0</v>
      </c>
      <c r="BG571" s="665">
        <v>0</v>
      </c>
      <c r="BH571" s="665">
        <v>0</v>
      </c>
      <c r="BI571" s="665">
        <v>0</v>
      </c>
      <c r="BJ571" s="665">
        <v>0</v>
      </c>
      <c r="BK571" s="665">
        <v>0</v>
      </c>
      <c r="BL571" s="665">
        <v>0</v>
      </c>
      <c r="BM571" s="665">
        <v>0</v>
      </c>
      <c r="BN571" s="665">
        <v>0</v>
      </c>
      <c r="BO571" s="665">
        <v>0</v>
      </c>
      <c r="BP571" s="665">
        <v>0</v>
      </c>
      <c r="BQ571" s="665">
        <v>0</v>
      </c>
      <c r="BR571" s="665">
        <v>0</v>
      </c>
      <c r="BS571" s="666">
        <v>0</v>
      </c>
      <c r="BT571" s="667">
        <v>0</v>
      </c>
      <c r="BU571" s="649">
        <f t="shared" si="10"/>
        <v>0</v>
      </c>
    </row>
    <row r="572" spans="2:73" x14ac:dyDescent="0.2">
      <c r="B572" s="650">
        <v>562</v>
      </c>
      <c r="C572" s="630" t="s">
        <v>2317</v>
      </c>
      <c r="D572" s="630" t="s">
        <v>803</v>
      </c>
      <c r="E572" s="630" t="s">
        <v>1554</v>
      </c>
      <c r="F572" s="651">
        <v>230473</v>
      </c>
      <c r="G572" s="652">
        <v>45382</v>
      </c>
      <c r="H572" s="652" t="s">
        <v>535</v>
      </c>
      <c r="I572" s="652" t="s">
        <v>535</v>
      </c>
      <c r="J572" s="653">
        <v>55</v>
      </c>
      <c r="K572" s="654" t="s">
        <v>535</v>
      </c>
      <c r="L572" s="655" t="s">
        <v>535</v>
      </c>
      <c r="M572" s="656">
        <v>0</v>
      </c>
      <c r="N572" s="657">
        <v>165.97</v>
      </c>
      <c r="O572" s="658">
        <v>0</v>
      </c>
      <c r="P572" s="658">
        <v>0</v>
      </c>
      <c r="Q572" s="658">
        <v>0</v>
      </c>
      <c r="R572" s="658">
        <v>0</v>
      </c>
      <c r="S572" s="658">
        <v>0</v>
      </c>
      <c r="T572" s="659">
        <v>165.97</v>
      </c>
      <c r="U572" s="658">
        <v>165.97</v>
      </c>
      <c r="V572" s="658">
        <v>0</v>
      </c>
      <c r="W572" s="658">
        <v>0</v>
      </c>
      <c r="X572" s="658">
        <v>0</v>
      </c>
      <c r="Y572" s="660">
        <v>0</v>
      </c>
      <c r="Z572" s="657">
        <v>0</v>
      </c>
      <c r="AA572" s="658">
        <v>0</v>
      </c>
      <c r="AB572" s="658">
        <v>0</v>
      </c>
      <c r="AC572" s="658">
        <v>0</v>
      </c>
      <c r="AD572" s="658">
        <v>0</v>
      </c>
      <c r="AE572" s="658">
        <v>0</v>
      </c>
      <c r="AF572" s="658">
        <v>0</v>
      </c>
      <c r="AG572" s="658">
        <v>0</v>
      </c>
      <c r="AH572" s="658">
        <v>0</v>
      </c>
      <c r="AI572" s="658">
        <v>0</v>
      </c>
      <c r="AJ572" s="658">
        <v>3.0176363636363632</v>
      </c>
      <c r="AK572" s="661">
        <v>0</v>
      </c>
      <c r="AL572" s="661">
        <v>0</v>
      </c>
      <c r="AM572" s="662">
        <v>0</v>
      </c>
      <c r="AN572" s="663">
        <v>165.97</v>
      </c>
      <c r="AO572" s="658">
        <v>0</v>
      </c>
      <c r="AP572" s="658">
        <v>0</v>
      </c>
      <c r="AQ572" s="658">
        <v>0</v>
      </c>
      <c r="AR572" s="658">
        <v>0</v>
      </c>
      <c r="AS572" s="658">
        <v>0</v>
      </c>
      <c r="AT572" s="659">
        <v>165.97</v>
      </c>
      <c r="AU572" s="658">
        <v>165.97</v>
      </c>
      <c r="AV572" s="658">
        <v>0</v>
      </c>
      <c r="AW572" s="658">
        <v>0</v>
      </c>
      <c r="AX572" s="658">
        <v>0</v>
      </c>
      <c r="AY572" s="660">
        <v>0</v>
      </c>
      <c r="AZ572" s="644" t="s">
        <v>803</v>
      </c>
      <c r="BA572" s="664">
        <v>0</v>
      </c>
      <c r="BB572" s="665">
        <v>0</v>
      </c>
      <c r="BC572" s="665">
        <v>0</v>
      </c>
      <c r="BD572" s="665">
        <v>0</v>
      </c>
      <c r="BE572" s="665">
        <v>0</v>
      </c>
      <c r="BF572" s="665">
        <v>0</v>
      </c>
      <c r="BG572" s="665">
        <v>0</v>
      </c>
      <c r="BH572" s="665">
        <v>0</v>
      </c>
      <c r="BI572" s="665">
        <v>0</v>
      </c>
      <c r="BJ572" s="665">
        <v>0</v>
      </c>
      <c r="BK572" s="665">
        <v>0</v>
      </c>
      <c r="BL572" s="665">
        <v>0</v>
      </c>
      <c r="BM572" s="665">
        <v>0</v>
      </c>
      <c r="BN572" s="665">
        <v>0</v>
      </c>
      <c r="BO572" s="665">
        <v>0</v>
      </c>
      <c r="BP572" s="665">
        <v>0</v>
      </c>
      <c r="BQ572" s="665">
        <v>0</v>
      </c>
      <c r="BR572" s="665">
        <v>0</v>
      </c>
      <c r="BS572" s="666">
        <v>0</v>
      </c>
      <c r="BT572" s="667">
        <v>0</v>
      </c>
      <c r="BU572" s="649">
        <f t="shared" si="10"/>
        <v>0</v>
      </c>
    </row>
    <row r="573" spans="2:73" x14ac:dyDescent="0.2">
      <c r="B573" s="629">
        <v>563</v>
      </c>
      <c r="C573" s="630" t="s">
        <v>2317</v>
      </c>
      <c r="D573" s="630" t="s">
        <v>803</v>
      </c>
      <c r="E573" s="630" t="s">
        <v>1554</v>
      </c>
      <c r="F573" s="651" t="s">
        <v>2318</v>
      </c>
      <c r="G573" s="652">
        <v>45382</v>
      </c>
      <c r="H573" s="652" t="s">
        <v>535</v>
      </c>
      <c r="I573" s="652" t="s">
        <v>535</v>
      </c>
      <c r="J573" s="653">
        <v>55</v>
      </c>
      <c r="K573" s="654" t="s">
        <v>535</v>
      </c>
      <c r="L573" s="655" t="s">
        <v>535</v>
      </c>
      <c r="M573" s="656">
        <v>0</v>
      </c>
      <c r="N573" s="657">
        <v>359.46</v>
      </c>
      <c r="O573" s="658">
        <v>359.46</v>
      </c>
      <c r="P573" s="658">
        <v>0</v>
      </c>
      <c r="Q573" s="658">
        <v>0</v>
      </c>
      <c r="R573" s="658">
        <v>0</v>
      </c>
      <c r="S573" s="658">
        <v>0</v>
      </c>
      <c r="T573" s="659">
        <v>0</v>
      </c>
      <c r="U573" s="658">
        <v>0</v>
      </c>
      <c r="V573" s="658">
        <v>0</v>
      </c>
      <c r="W573" s="658">
        <v>0</v>
      </c>
      <c r="X573" s="658">
        <v>0</v>
      </c>
      <c r="Y573" s="660">
        <v>0</v>
      </c>
      <c r="Z573" s="657">
        <v>0</v>
      </c>
      <c r="AA573" s="658">
        <v>0</v>
      </c>
      <c r="AB573" s="658">
        <v>0</v>
      </c>
      <c r="AC573" s="658">
        <v>0</v>
      </c>
      <c r="AD573" s="658">
        <v>0</v>
      </c>
      <c r="AE573" s="658">
        <v>0</v>
      </c>
      <c r="AF573" s="658">
        <v>0</v>
      </c>
      <c r="AG573" s="658">
        <v>0</v>
      </c>
      <c r="AH573" s="658">
        <v>0</v>
      </c>
      <c r="AI573" s="658">
        <v>0</v>
      </c>
      <c r="AJ573" s="658">
        <v>6.535636363636363</v>
      </c>
      <c r="AK573" s="661">
        <v>0</v>
      </c>
      <c r="AL573" s="661">
        <v>0</v>
      </c>
      <c r="AM573" s="662">
        <v>0</v>
      </c>
      <c r="AN573" s="663">
        <v>359.46</v>
      </c>
      <c r="AO573" s="658">
        <v>359.46</v>
      </c>
      <c r="AP573" s="658">
        <v>0</v>
      </c>
      <c r="AQ573" s="658">
        <v>0</v>
      </c>
      <c r="AR573" s="658">
        <v>0</v>
      </c>
      <c r="AS573" s="658">
        <v>0</v>
      </c>
      <c r="AT573" s="659">
        <v>0</v>
      </c>
      <c r="AU573" s="658">
        <v>0</v>
      </c>
      <c r="AV573" s="658">
        <v>0</v>
      </c>
      <c r="AW573" s="658">
        <v>0</v>
      </c>
      <c r="AX573" s="658">
        <v>0</v>
      </c>
      <c r="AY573" s="660">
        <v>0</v>
      </c>
      <c r="AZ573" s="644" t="s">
        <v>803</v>
      </c>
      <c r="BA573" s="664">
        <v>0</v>
      </c>
      <c r="BB573" s="665">
        <v>0</v>
      </c>
      <c r="BC573" s="665">
        <v>0</v>
      </c>
      <c r="BD573" s="665">
        <v>0</v>
      </c>
      <c r="BE573" s="665">
        <v>0</v>
      </c>
      <c r="BF573" s="665">
        <v>0</v>
      </c>
      <c r="BG573" s="665">
        <v>0</v>
      </c>
      <c r="BH573" s="665">
        <v>0</v>
      </c>
      <c r="BI573" s="665">
        <v>0</v>
      </c>
      <c r="BJ573" s="665">
        <v>0</v>
      </c>
      <c r="BK573" s="665">
        <v>0</v>
      </c>
      <c r="BL573" s="665">
        <v>0</v>
      </c>
      <c r="BM573" s="665">
        <v>0</v>
      </c>
      <c r="BN573" s="665">
        <v>0</v>
      </c>
      <c r="BO573" s="665">
        <v>0</v>
      </c>
      <c r="BP573" s="665">
        <v>0</v>
      </c>
      <c r="BQ573" s="665">
        <v>0</v>
      </c>
      <c r="BR573" s="665">
        <v>0</v>
      </c>
      <c r="BS573" s="666">
        <v>0</v>
      </c>
      <c r="BT573" s="667">
        <v>0</v>
      </c>
      <c r="BU573" s="649">
        <f t="shared" si="10"/>
        <v>0</v>
      </c>
    </row>
    <row r="574" spans="2:73" x14ac:dyDescent="0.2">
      <c r="B574" s="650">
        <v>564</v>
      </c>
      <c r="C574" s="630" t="s">
        <v>2319</v>
      </c>
      <c r="D574" s="630" t="s">
        <v>788</v>
      </c>
      <c r="E574" s="630" t="s">
        <v>1790</v>
      </c>
      <c r="F574" s="651">
        <v>230514</v>
      </c>
      <c r="G574" s="652">
        <v>45497</v>
      </c>
      <c r="H574" s="652" t="s">
        <v>535</v>
      </c>
      <c r="I574" s="652" t="s">
        <v>535</v>
      </c>
      <c r="J574" s="653">
        <v>16</v>
      </c>
      <c r="K574" s="654" t="s">
        <v>535</v>
      </c>
      <c r="L574" s="655" t="s">
        <v>535</v>
      </c>
      <c r="M574" s="656">
        <v>0</v>
      </c>
      <c r="N574" s="657">
        <v>1450</v>
      </c>
      <c r="O574" s="658">
        <v>0</v>
      </c>
      <c r="P574" s="658">
        <v>0</v>
      </c>
      <c r="Q574" s="658">
        <v>0</v>
      </c>
      <c r="R574" s="658">
        <v>0</v>
      </c>
      <c r="S574" s="658">
        <v>0</v>
      </c>
      <c r="T574" s="659">
        <v>1450</v>
      </c>
      <c r="U574" s="658">
        <v>1450</v>
      </c>
      <c r="V574" s="658">
        <v>0</v>
      </c>
      <c r="W574" s="658">
        <v>0</v>
      </c>
      <c r="X574" s="658">
        <v>0</v>
      </c>
      <c r="Y574" s="660">
        <v>0</v>
      </c>
      <c r="Z574" s="657">
        <v>0</v>
      </c>
      <c r="AA574" s="658">
        <v>0</v>
      </c>
      <c r="AB574" s="658">
        <v>0</v>
      </c>
      <c r="AC574" s="658">
        <v>0</v>
      </c>
      <c r="AD574" s="658">
        <v>0</v>
      </c>
      <c r="AE574" s="658">
        <v>0</v>
      </c>
      <c r="AF574" s="658">
        <v>0</v>
      </c>
      <c r="AG574" s="658">
        <v>0</v>
      </c>
      <c r="AH574" s="658">
        <v>0</v>
      </c>
      <c r="AI574" s="658">
        <v>0</v>
      </c>
      <c r="AJ574" s="658">
        <v>90.625</v>
      </c>
      <c r="AK574" s="661">
        <v>0</v>
      </c>
      <c r="AL574" s="661">
        <v>0</v>
      </c>
      <c r="AM574" s="662">
        <v>0</v>
      </c>
      <c r="AN574" s="663">
        <v>1450</v>
      </c>
      <c r="AO574" s="658">
        <v>0</v>
      </c>
      <c r="AP574" s="658">
        <v>0</v>
      </c>
      <c r="AQ574" s="658">
        <v>0</v>
      </c>
      <c r="AR574" s="658">
        <v>0</v>
      </c>
      <c r="AS574" s="658">
        <v>0</v>
      </c>
      <c r="AT574" s="659">
        <v>1450</v>
      </c>
      <c r="AU574" s="658">
        <v>1450</v>
      </c>
      <c r="AV574" s="658">
        <v>0</v>
      </c>
      <c r="AW574" s="658">
        <v>0</v>
      </c>
      <c r="AX574" s="658">
        <v>0</v>
      </c>
      <c r="AY574" s="660">
        <v>0</v>
      </c>
      <c r="AZ574" s="644" t="s">
        <v>788</v>
      </c>
      <c r="BA574" s="664">
        <v>0</v>
      </c>
      <c r="BB574" s="665">
        <v>0</v>
      </c>
      <c r="BC574" s="665">
        <v>0</v>
      </c>
      <c r="BD574" s="665">
        <v>0</v>
      </c>
      <c r="BE574" s="665">
        <v>0</v>
      </c>
      <c r="BF574" s="665">
        <v>0</v>
      </c>
      <c r="BG574" s="665">
        <v>0</v>
      </c>
      <c r="BH574" s="665">
        <v>0</v>
      </c>
      <c r="BI574" s="665">
        <v>0</v>
      </c>
      <c r="BJ574" s="665">
        <v>0</v>
      </c>
      <c r="BK574" s="665">
        <v>0</v>
      </c>
      <c r="BL574" s="665">
        <v>0</v>
      </c>
      <c r="BM574" s="665">
        <v>0</v>
      </c>
      <c r="BN574" s="665">
        <v>0</v>
      </c>
      <c r="BO574" s="665">
        <v>0</v>
      </c>
      <c r="BP574" s="665">
        <v>0</v>
      </c>
      <c r="BQ574" s="665">
        <v>0</v>
      </c>
      <c r="BR574" s="665">
        <v>0</v>
      </c>
      <c r="BS574" s="666">
        <v>0</v>
      </c>
      <c r="BT574" s="667">
        <v>0</v>
      </c>
      <c r="BU574" s="649">
        <f t="shared" si="10"/>
        <v>0</v>
      </c>
    </row>
    <row r="575" spans="2:73" x14ac:dyDescent="0.2">
      <c r="B575" s="629">
        <v>565</v>
      </c>
      <c r="C575" s="630" t="s">
        <v>2320</v>
      </c>
      <c r="D575" s="630" t="s">
        <v>803</v>
      </c>
      <c r="E575" s="630" t="s">
        <v>1554</v>
      </c>
      <c r="F575" s="651">
        <v>230493</v>
      </c>
      <c r="G575" s="652">
        <v>45382</v>
      </c>
      <c r="H575" s="652" t="s">
        <v>535</v>
      </c>
      <c r="I575" s="652" t="s">
        <v>535</v>
      </c>
      <c r="J575" s="653">
        <v>55</v>
      </c>
      <c r="K575" s="654" t="s">
        <v>535</v>
      </c>
      <c r="L575" s="655" t="s">
        <v>535</v>
      </c>
      <c r="M575" s="656">
        <v>0</v>
      </c>
      <c r="N575" s="657">
        <v>1379.83</v>
      </c>
      <c r="O575" s="658">
        <v>0</v>
      </c>
      <c r="P575" s="658">
        <v>0</v>
      </c>
      <c r="Q575" s="658">
        <v>0</v>
      </c>
      <c r="R575" s="658">
        <v>0</v>
      </c>
      <c r="S575" s="658">
        <v>0</v>
      </c>
      <c r="T575" s="659">
        <v>1379.83</v>
      </c>
      <c r="U575" s="658">
        <v>1379.83</v>
      </c>
      <c r="V575" s="658">
        <v>0</v>
      </c>
      <c r="W575" s="658">
        <v>0</v>
      </c>
      <c r="X575" s="658">
        <v>0</v>
      </c>
      <c r="Y575" s="660">
        <v>0</v>
      </c>
      <c r="Z575" s="657">
        <v>0</v>
      </c>
      <c r="AA575" s="658">
        <v>0</v>
      </c>
      <c r="AB575" s="658">
        <v>0</v>
      </c>
      <c r="AC575" s="658">
        <v>0</v>
      </c>
      <c r="AD575" s="658">
        <v>0</v>
      </c>
      <c r="AE575" s="658">
        <v>0</v>
      </c>
      <c r="AF575" s="658">
        <v>0</v>
      </c>
      <c r="AG575" s="658">
        <v>0</v>
      </c>
      <c r="AH575" s="658">
        <v>0</v>
      </c>
      <c r="AI575" s="658">
        <v>0</v>
      </c>
      <c r="AJ575" s="658">
        <v>25.087818181818179</v>
      </c>
      <c r="AK575" s="661">
        <v>0</v>
      </c>
      <c r="AL575" s="661">
        <v>0</v>
      </c>
      <c r="AM575" s="662">
        <v>0</v>
      </c>
      <c r="AN575" s="663">
        <v>1379.83</v>
      </c>
      <c r="AO575" s="658">
        <v>0</v>
      </c>
      <c r="AP575" s="658">
        <v>0</v>
      </c>
      <c r="AQ575" s="658">
        <v>0</v>
      </c>
      <c r="AR575" s="658">
        <v>0</v>
      </c>
      <c r="AS575" s="658">
        <v>0</v>
      </c>
      <c r="AT575" s="659">
        <v>1379.83</v>
      </c>
      <c r="AU575" s="658">
        <v>1379.83</v>
      </c>
      <c r="AV575" s="658">
        <v>0</v>
      </c>
      <c r="AW575" s="658">
        <v>0</v>
      </c>
      <c r="AX575" s="658">
        <v>0</v>
      </c>
      <c r="AY575" s="660">
        <v>0</v>
      </c>
      <c r="AZ575" s="644" t="s">
        <v>803</v>
      </c>
      <c r="BA575" s="664">
        <v>0</v>
      </c>
      <c r="BB575" s="665">
        <v>0</v>
      </c>
      <c r="BC575" s="665">
        <v>0</v>
      </c>
      <c r="BD575" s="665">
        <v>0</v>
      </c>
      <c r="BE575" s="665">
        <v>0</v>
      </c>
      <c r="BF575" s="665">
        <v>0</v>
      </c>
      <c r="BG575" s="665">
        <v>0</v>
      </c>
      <c r="BH575" s="665">
        <v>0</v>
      </c>
      <c r="BI575" s="665">
        <v>0</v>
      </c>
      <c r="BJ575" s="665">
        <v>0</v>
      </c>
      <c r="BK575" s="665">
        <v>0</v>
      </c>
      <c r="BL575" s="665">
        <v>0</v>
      </c>
      <c r="BM575" s="665">
        <v>0</v>
      </c>
      <c r="BN575" s="665">
        <v>0</v>
      </c>
      <c r="BO575" s="665">
        <v>0</v>
      </c>
      <c r="BP575" s="665">
        <v>0</v>
      </c>
      <c r="BQ575" s="665">
        <v>0</v>
      </c>
      <c r="BR575" s="665">
        <v>0</v>
      </c>
      <c r="BS575" s="666">
        <v>0</v>
      </c>
      <c r="BT575" s="667">
        <v>0</v>
      </c>
      <c r="BU575" s="649">
        <f t="shared" si="10"/>
        <v>0</v>
      </c>
    </row>
    <row r="576" spans="2:73" x14ac:dyDescent="0.2">
      <c r="B576" s="650">
        <v>566</v>
      </c>
      <c r="C576" s="630" t="s">
        <v>2320</v>
      </c>
      <c r="D576" s="630" t="s">
        <v>803</v>
      </c>
      <c r="E576" s="630" t="s">
        <v>1554</v>
      </c>
      <c r="F576" s="651" t="s">
        <v>2321</v>
      </c>
      <c r="G576" s="652">
        <v>45382</v>
      </c>
      <c r="H576" s="652" t="s">
        <v>535</v>
      </c>
      <c r="I576" s="652" t="s">
        <v>535</v>
      </c>
      <c r="J576" s="653">
        <v>55</v>
      </c>
      <c r="K576" s="654" t="s">
        <v>535</v>
      </c>
      <c r="L576" s="655" t="s">
        <v>535</v>
      </c>
      <c r="M576" s="656">
        <v>0</v>
      </c>
      <c r="N576" s="657">
        <v>2988.52</v>
      </c>
      <c r="O576" s="658">
        <v>2988.52</v>
      </c>
      <c r="P576" s="658">
        <v>0</v>
      </c>
      <c r="Q576" s="658">
        <v>0</v>
      </c>
      <c r="R576" s="658">
        <v>0</v>
      </c>
      <c r="S576" s="658">
        <v>0</v>
      </c>
      <c r="T576" s="659">
        <v>0</v>
      </c>
      <c r="U576" s="658">
        <v>0</v>
      </c>
      <c r="V576" s="658">
        <v>0</v>
      </c>
      <c r="W576" s="658">
        <v>0</v>
      </c>
      <c r="X576" s="658">
        <v>0</v>
      </c>
      <c r="Y576" s="660">
        <v>0</v>
      </c>
      <c r="Z576" s="657">
        <v>0</v>
      </c>
      <c r="AA576" s="658">
        <v>0</v>
      </c>
      <c r="AB576" s="658">
        <v>0</v>
      </c>
      <c r="AC576" s="658">
        <v>0</v>
      </c>
      <c r="AD576" s="658">
        <v>0</v>
      </c>
      <c r="AE576" s="658">
        <v>0</v>
      </c>
      <c r="AF576" s="658">
        <v>0</v>
      </c>
      <c r="AG576" s="658">
        <v>0</v>
      </c>
      <c r="AH576" s="658">
        <v>0</v>
      </c>
      <c r="AI576" s="658">
        <v>0</v>
      </c>
      <c r="AJ576" s="658">
        <v>54.336727272727273</v>
      </c>
      <c r="AK576" s="661">
        <v>0</v>
      </c>
      <c r="AL576" s="661">
        <v>0</v>
      </c>
      <c r="AM576" s="662">
        <v>0</v>
      </c>
      <c r="AN576" s="663">
        <v>2988.52</v>
      </c>
      <c r="AO576" s="658">
        <v>2988.52</v>
      </c>
      <c r="AP576" s="658">
        <v>0</v>
      </c>
      <c r="AQ576" s="658">
        <v>0</v>
      </c>
      <c r="AR576" s="658">
        <v>0</v>
      </c>
      <c r="AS576" s="658">
        <v>0</v>
      </c>
      <c r="AT576" s="659">
        <v>0</v>
      </c>
      <c r="AU576" s="658">
        <v>0</v>
      </c>
      <c r="AV576" s="658">
        <v>0</v>
      </c>
      <c r="AW576" s="658">
        <v>0</v>
      </c>
      <c r="AX576" s="658">
        <v>0</v>
      </c>
      <c r="AY576" s="660">
        <v>0</v>
      </c>
      <c r="AZ576" s="644" t="s">
        <v>803</v>
      </c>
      <c r="BA576" s="664">
        <v>0</v>
      </c>
      <c r="BB576" s="665">
        <v>0</v>
      </c>
      <c r="BC576" s="665">
        <v>0</v>
      </c>
      <c r="BD576" s="665">
        <v>0</v>
      </c>
      <c r="BE576" s="665">
        <v>0</v>
      </c>
      <c r="BF576" s="665">
        <v>0</v>
      </c>
      <c r="BG576" s="665">
        <v>0</v>
      </c>
      <c r="BH576" s="665">
        <v>0</v>
      </c>
      <c r="BI576" s="665">
        <v>0</v>
      </c>
      <c r="BJ576" s="665">
        <v>0</v>
      </c>
      <c r="BK576" s="665">
        <v>0</v>
      </c>
      <c r="BL576" s="665">
        <v>0</v>
      </c>
      <c r="BM576" s="665">
        <v>0</v>
      </c>
      <c r="BN576" s="665">
        <v>0</v>
      </c>
      <c r="BO576" s="665">
        <v>0</v>
      </c>
      <c r="BP576" s="665">
        <v>0</v>
      </c>
      <c r="BQ576" s="665">
        <v>0</v>
      </c>
      <c r="BR576" s="665">
        <v>0</v>
      </c>
      <c r="BS576" s="666">
        <v>0</v>
      </c>
      <c r="BT576" s="667">
        <v>0</v>
      </c>
      <c r="BU576" s="649">
        <f t="shared" si="10"/>
        <v>0</v>
      </c>
    </row>
    <row r="577" spans="2:73" x14ac:dyDescent="0.2">
      <c r="B577" s="629">
        <v>567</v>
      </c>
      <c r="C577" s="630" t="s">
        <v>2322</v>
      </c>
      <c r="D577" s="630" t="s">
        <v>803</v>
      </c>
      <c r="E577" s="630" t="s">
        <v>1554</v>
      </c>
      <c r="F577" s="651">
        <v>230491</v>
      </c>
      <c r="G577" s="652">
        <v>45382</v>
      </c>
      <c r="H577" s="652" t="s">
        <v>535</v>
      </c>
      <c r="I577" s="652" t="s">
        <v>535</v>
      </c>
      <c r="J577" s="653">
        <v>55</v>
      </c>
      <c r="K577" s="654" t="s">
        <v>535</v>
      </c>
      <c r="L577" s="655" t="s">
        <v>535</v>
      </c>
      <c r="M577" s="656">
        <v>0</v>
      </c>
      <c r="N577" s="657">
        <v>202.27</v>
      </c>
      <c r="O577" s="658">
        <v>0</v>
      </c>
      <c r="P577" s="658">
        <v>0</v>
      </c>
      <c r="Q577" s="658">
        <v>0</v>
      </c>
      <c r="R577" s="658">
        <v>0</v>
      </c>
      <c r="S577" s="658">
        <v>0</v>
      </c>
      <c r="T577" s="659">
        <v>202.27</v>
      </c>
      <c r="U577" s="658">
        <v>202.27</v>
      </c>
      <c r="V577" s="658">
        <v>0</v>
      </c>
      <c r="W577" s="658">
        <v>0</v>
      </c>
      <c r="X577" s="658">
        <v>0</v>
      </c>
      <c r="Y577" s="660">
        <v>0</v>
      </c>
      <c r="Z577" s="657">
        <v>0</v>
      </c>
      <c r="AA577" s="658">
        <v>0</v>
      </c>
      <c r="AB577" s="658">
        <v>0</v>
      </c>
      <c r="AC577" s="658">
        <v>0</v>
      </c>
      <c r="AD577" s="658">
        <v>0</v>
      </c>
      <c r="AE577" s="658">
        <v>0</v>
      </c>
      <c r="AF577" s="658">
        <v>0</v>
      </c>
      <c r="AG577" s="658">
        <v>0</v>
      </c>
      <c r="AH577" s="658">
        <v>0</v>
      </c>
      <c r="AI577" s="658">
        <v>0</v>
      </c>
      <c r="AJ577" s="658">
        <v>3.6776363636363634</v>
      </c>
      <c r="AK577" s="661">
        <v>0</v>
      </c>
      <c r="AL577" s="661">
        <v>0</v>
      </c>
      <c r="AM577" s="662">
        <v>0</v>
      </c>
      <c r="AN577" s="663">
        <v>202.27</v>
      </c>
      <c r="AO577" s="658">
        <v>0</v>
      </c>
      <c r="AP577" s="658">
        <v>0</v>
      </c>
      <c r="AQ577" s="658">
        <v>0</v>
      </c>
      <c r="AR577" s="658">
        <v>0</v>
      </c>
      <c r="AS577" s="658">
        <v>0</v>
      </c>
      <c r="AT577" s="659">
        <v>202.27</v>
      </c>
      <c r="AU577" s="658">
        <v>202.27</v>
      </c>
      <c r="AV577" s="658">
        <v>0</v>
      </c>
      <c r="AW577" s="658">
        <v>0</v>
      </c>
      <c r="AX577" s="658">
        <v>0</v>
      </c>
      <c r="AY577" s="660">
        <v>0</v>
      </c>
      <c r="AZ577" s="644" t="s">
        <v>803</v>
      </c>
      <c r="BA577" s="664">
        <v>0</v>
      </c>
      <c r="BB577" s="665">
        <v>0</v>
      </c>
      <c r="BC577" s="665">
        <v>0</v>
      </c>
      <c r="BD577" s="665">
        <v>0</v>
      </c>
      <c r="BE577" s="665">
        <v>0</v>
      </c>
      <c r="BF577" s="665">
        <v>0</v>
      </c>
      <c r="BG577" s="665">
        <v>0</v>
      </c>
      <c r="BH577" s="665">
        <v>0</v>
      </c>
      <c r="BI577" s="665">
        <v>0</v>
      </c>
      <c r="BJ577" s="665">
        <v>0</v>
      </c>
      <c r="BK577" s="665">
        <v>0</v>
      </c>
      <c r="BL577" s="665">
        <v>0</v>
      </c>
      <c r="BM577" s="665">
        <v>0</v>
      </c>
      <c r="BN577" s="665">
        <v>0</v>
      </c>
      <c r="BO577" s="665">
        <v>0</v>
      </c>
      <c r="BP577" s="665">
        <v>0</v>
      </c>
      <c r="BQ577" s="665">
        <v>0</v>
      </c>
      <c r="BR577" s="665">
        <v>0</v>
      </c>
      <c r="BS577" s="666">
        <v>0</v>
      </c>
      <c r="BT577" s="667">
        <v>0</v>
      </c>
      <c r="BU577" s="649">
        <f t="shared" si="10"/>
        <v>0</v>
      </c>
    </row>
    <row r="578" spans="2:73" x14ac:dyDescent="0.2">
      <c r="B578" s="650">
        <v>568</v>
      </c>
      <c r="C578" s="630" t="s">
        <v>2322</v>
      </c>
      <c r="D578" s="630" t="s">
        <v>803</v>
      </c>
      <c r="E578" s="630" t="s">
        <v>1554</v>
      </c>
      <c r="F578" s="651" t="s">
        <v>2323</v>
      </c>
      <c r="G578" s="652">
        <v>45382</v>
      </c>
      <c r="H578" s="652" t="s">
        <v>535</v>
      </c>
      <c r="I578" s="652" t="s">
        <v>535</v>
      </c>
      <c r="J578" s="653">
        <v>55</v>
      </c>
      <c r="K578" s="654" t="s">
        <v>535</v>
      </c>
      <c r="L578" s="655" t="s">
        <v>535</v>
      </c>
      <c r="M578" s="656">
        <v>0</v>
      </c>
      <c r="N578" s="657">
        <v>438.09</v>
      </c>
      <c r="O578" s="658">
        <v>438.09</v>
      </c>
      <c r="P578" s="658">
        <v>0</v>
      </c>
      <c r="Q578" s="658">
        <v>0</v>
      </c>
      <c r="R578" s="658">
        <v>0</v>
      </c>
      <c r="S578" s="658">
        <v>0</v>
      </c>
      <c r="T578" s="659">
        <v>0</v>
      </c>
      <c r="U578" s="658">
        <v>0</v>
      </c>
      <c r="V578" s="658">
        <v>0</v>
      </c>
      <c r="W578" s="658">
        <v>0</v>
      </c>
      <c r="X578" s="658">
        <v>0</v>
      </c>
      <c r="Y578" s="660">
        <v>0</v>
      </c>
      <c r="Z578" s="657">
        <v>0</v>
      </c>
      <c r="AA578" s="658">
        <v>0</v>
      </c>
      <c r="AB578" s="658">
        <v>0</v>
      </c>
      <c r="AC578" s="658">
        <v>0</v>
      </c>
      <c r="AD578" s="658">
        <v>0</v>
      </c>
      <c r="AE578" s="658">
        <v>0</v>
      </c>
      <c r="AF578" s="658">
        <v>0</v>
      </c>
      <c r="AG578" s="658">
        <v>0</v>
      </c>
      <c r="AH578" s="658">
        <v>0</v>
      </c>
      <c r="AI578" s="658">
        <v>0</v>
      </c>
      <c r="AJ578" s="658">
        <v>7.9652727272727262</v>
      </c>
      <c r="AK578" s="661">
        <v>0</v>
      </c>
      <c r="AL578" s="661">
        <v>0</v>
      </c>
      <c r="AM578" s="662">
        <v>0</v>
      </c>
      <c r="AN578" s="663">
        <v>438.09</v>
      </c>
      <c r="AO578" s="658">
        <v>438.09</v>
      </c>
      <c r="AP578" s="658">
        <v>0</v>
      </c>
      <c r="AQ578" s="658">
        <v>0</v>
      </c>
      <c r="AR578" s="658">
        <v>0</v>
      </c>
      <c r="AS578" s="658">
        <v>0</v>
      </c>
      <c r="AT578" s="659">
        <v>0</v>
      </c>
      <c r="AU578" s="658">
        <v>0</v>
      </c>
      <c r="AV578" s="658">
        <v>0</v>
      </c>
      <c r="AW578" s="658">
        <v>0</v>
      </c>
      <c r="AX578" s="658">
        <v>0</v>
      </c>
      <c r="AY578" s="660">
        <v>0</v>
      </c>
      <c r="AZ578" s="644" t="s">
        <v>803</v>
      </c>
      <c r="BA578" s="664">
        <v>0</v>
      </c>
      <c r="BB578" s="665">
        <v>0</v>
      </c>
      <c r="BC578" s="665">
        <v>0</v>
      </c>
      <c r="BD578" s="665">
        <v>0</v>
      </c>
      <c r="BE578" s="665">
        <v>0</v>
      </c>
      <c r="BF578" s="665">
        <v>0</v>
      </c>
      <c r="BG578" s="665">
        <v>0</v>
      </c>
      <c r="BH578" s="665">
        <v>0</v>
      </c>
      <c r="BI578" s="665">
        <v>0</v>
      </c>
      <c r="BJ578" s="665">
        <v>0</v>
      </c>
      <c r="BK578" s="665">
        <v>0</v>
      </c>
      <c r="BL578" s="665">
        <v>0</v>
      </c>
      <c r="BM578" s="665">
        <v>0</v>
      </c>
      <c r="BN578" s="665">
        <v>0</v>
      </c>
      <c r="BO578" s="665">
        <v>0</v>
      </c>
      <c r="BP578" s="665">
        <v>0</v>
      </c>
      <c r="BQ578" s="665">
        <v>0</v>
      </c>
      <c r="BR578" s="665">
        <v>0</v>
      </c>
      <c r="BS578" s="666">
        <v>0</v>
      </c>
      <c r="BT578" s="667">
        <v>0</v>
      </c>
      <c r="BU578" s="649">
        <f t="shared" si="10"/>
        <v>0</v>
      </c>
    </row>
    <row r="579" spans="2:73" x14ac:dyDescent="0.2">
      <c r="B579" s="629">
        <v>569</v>
      </c>
      <c r="C579" s="630" t="s">
        <v>2324</v>
      </c>
      <c r="D579" s="630" t="s">
        <v>803</v>
      </c>
      <c r="E579" s="630" t="s">
        <v>1554</v>
      </c>
      <c r="F579" s="651">
        <v>230492</v>
      </c>
      <c r="G579" s="652">
        <v>45382</v>
      </c>
      <c r="H579" s="652" t="s">
        <v>535</v>
      </c>
      <c r="I579" s="652" t="s">
        <v>535</v>
      </c>
      <c r="J579" s="653">
        <v>55</v>
      </c>
      <c r="K579" s="654" t="s">
        <v>535</v>
      </c>
      <c r="L579" s="655" t="s">
        <v>535</v>
      </c>
      <c r="M579" s="656">
        <v>0</v>
      </c>
      <c r="N579" s="657">
        <v>450.32</v>
      </c>
      <c r="O579" s="658">
        <v>0</v>
      </c>
      <c r="P579" s="658">
        <v>0</v>
      </c>
      <c r="Q579" s="658">
        <v>0</v>
      </c>
      <c r="R579" s="658">
        <v>0</v>
      </c>
      <c r="S579" s="658">
        <v>0</v>
      </c>
      <c r="T579" s="659">
        <v>450.32</v>
      </c>
      <c r="U579" s="658">
        <v>450.32</v>
      </c>
      <c r="V579" s="658">
        <v>0</v>
      </c>
      <c r="W579" s="658">
        <v>0</v>
      </c>
      <c r="X579" s="658">
        <v>0</v>
      </c>
      <c r="Y579" s="660">
        <v>0</v>
      </c>
      <c r="Z579" s="657">
        <v>0</v>
      </c>
      <c r="AA579" s="658">
        <v>0</v>
      </c>
      <c r="AB579" s="658">
        <v>0</v>
      </c>
      <c r="AC579" s="658">
        <v>0</v>
      </c>
      <c r="AD579" s="658">
        <v>0</v>
      </c>
      <c r="AE579" s="658">
        <v>0</v>
      </c>
      <c r="AF579" s="658">
        <v>0</v>
      </c>
      <c r="AG579" s="658">
        <v>0</v>
      </c>
      <c r="AH579" s="658">
        <v>0</v>
      </c>
      <c r="AI579" s="658">
        <v>0</v>
      </c>
      <c r="AJ579" s="658">
        <v>8.1876363636363632</v>
      </c>
      <c r="AK579" s="661">
        <v>0</v>
      </c>
      <c r="AL579" s="661">
        <v>0</v>
      </c>
      <c r="AM579" s="662">
        <v>0</v>
      </c>
      <c r="AN579" s="663">
        <v>450.32</v>
      </c>
      <c r="AO579" s="658">
        <v>0</v>
      </c>
      <c r="AP579" s="658">
        <v>0</v>
      </c>
      <c r="AQ579" s="658">
        <v>0</v>
      </c>
      <c r="AR579" s="658">
        <v>0</v>
      </c>
      <c r="AS579" s="658">
        <v>0</v>
      </c>
      <c r="AT579" s="659">
        <v>450.32</v>
      </c>
      <c r="AU579" s="658">
        <v>450.32</v>
      </c>
      <c r="AV579" s="658">
        <v>0</v>
      </c>
      <c r="AW579" s="658">
        <v>0</v>
      </c>
      <c r="AX579" s="658">
        <v>0</v>
      </c>
      <c r="AY579" s="660">
        <v>0</v>
      </c>
      <c r="AZ579" s="644" t="s">
        <v>803</v>
      </c>
      <c r="BA579" s="664">
        <v>0</v>
      </c>
      <c r="BB579" s="665">
        <v>0</v>
      </c>
      <c r="BC579" s="665">
        <v>0</v>
      </c>
      <c r="BD579" s="665">
        <v>0</v>
      </c>
      <c r="BE579" s="665">
        <v>0</v>
      </c>
      <c r="BF579" s="665">
        <v>0</v>
      </c>
      <c r="BG579" s="665">
        <v>0</v>
      </c>
      <c r="BH579" s="665">
        <v>0</v>
      </c>
      <c r="BI579" s="665">
        <v>0</v>
      </c>
      <c r="BJ579" s="665">
        <v>0</v>
      </c>
      <c r="BK579" s="665">
        <v>0</v>
      </c>
      <c r="BL579" s="665">
        <v>0</v>
      </c>
      <c r="BM579" s="665">
        <v>0</v>
      </c>
      <c r="BN579" s="665">
        <v>0</v>
      </c>
      <c r="BO579" s="665">
        <v>0</v>
      </c>
      <c r="BP579" s="665">
        <v>0</v>
      </c>
      <c r="BQ579" s="665">
        <v>0</v>
      </c>
      <c r="BR579" s="665">
        <v>0</v>
      </c>
      <c r="BS579" s="666">
        <v>0</v>
      </c>
      <c r="BT579" s="667">
        <v>0</v>
      </c>
      <c r="BU579" s="649">
        <f t="shared" si="10"/>
        <v>0</v>
      </c>
    </row>
    <row r="580" spans="2:73" x14ac:dyDescent="0.2">
      <c r="B580" s="650">
        <v>570</v>
      </c>
      <c r="C580" s="630" t="s">
        <v>2324</v>
      </c>
      <c r="D580" s="630" t="s">
        <v>803</v>
      </c>
      <c r="E580" s="630" t="s">
        <v>1554</v>
      </c>
      <c r="F580" s="651" t="s">
        <v>2325</v>
      </c>
      <c r="G580" s="652">
        <v>45382</v>
      </c>
      <c r="H580" s="652" t="s">
        <v>535</v>
      </c>
      <c r="I580" s="652" t="s">
        <v>535</v>
      </c>
      <c r="J580" s="653">
        <v>55</v>
      </c>
      <c r="K580" s="654" t="s">
        <v>535</v>
      </c>
      <c r="L580" s="655" t="s">
        <v>535</v>
      </c>
      <c r="M580" s="656">
        <v>0</v>
      </c>
      <c r="N580" s="657">
        <v>975.33</v>
      </c>
      <c r="O580" s="658">
        <v>975.33</v>
      </c>
      <c r="P580" s="658">
        <v>0</v>
      </c>
      <c r="Q580" s="658">
        <v>0</v>
      </c>
      <c r="R580" s="658">
        <v>0</v>
      </c>
      <c r="S580" s="658">
        <v>0</v>
      </c>
      <c r="T580" s="659">
        <v>0</v>
      </c>
      <c r="U580" s="658">
        <v>0</v>
      </c>
      <c r="V580" s="658">
        <v>0</v>
      </c>
      <c r="W580" s="658">
        <v>0</v>
      </c>
      <c r="X580" s="658">
        <v>0</v>
      </c>
      <c r="Y580" s="660">
        <v>0</v>
      </c>
      <c r="Z580" s="657">
        <v>0</v>
      </c>
      <c r="AA580" s="658">
        <v>0</v>
      </c>
      <c r="AB580" s="658">
        <v>0</v>
      </c>
      <c r="AC580" s="658">
        <v>0</v>
      </c>
      <c r="AD580" s="658">
        <v>0</v>
      </c>
      <c r="AE580" s="658">
        <v>0</v>
      </c>
      <c r="AF580" s="658">
        <v>0</v>
      </c>
      <c r="AG580" s="658">
        <v>0</v>
      </c>
      <c r="AH580" s="658">
        <v>0</v>
      </c>
      <c r="AI580" s="658">
        <v>0</v>
      </c>
      <c r="AJ580" s="658">
        <v>17.73327272727273</v>
      </c>
      <c r="AK580" s="661">
        <v>0</v>
      </c>
      <c r="AL580" s="661">
        <v>0</v>
      </c>
      <c r="AM580" s="662">
        <v>0</v>
      </c>
      <c r="AN580" s="663">
        <v>975.33</v>
      </c>
      <c r="AO580" s="658">
        <v>975.33</v>
      </c>
      <c r="AP580" s="658">
        <v>0</v>
      </c>
      <c r="AQ580" s="658">
        <v>0</v>
      </c>
      <c r="AR580" s="658">
        <v>0</v>
      </c>
      <c r="AS580" s="658">
        <v>0</v>
      </c>
      <c r="AT580" s="659">
        <v>0</v>
      </c>
      <c r="AU580" s="658">
        <v>0</v>
      </c>
      <c r="AV580" s="658">
        <v>0</v>
      </c>
      <c r="AW580" s="658">
        <v>0</v>
      </c>
      <c r="AX580" s="658">
        <v>0</v>
      </c>
      <c r="AY580" s="660">
        <v>0</v>
      </c>
      <c r="AZ580" s="644" t="s">
        <v>803</v>
      </c>
      <c r="BA580" s="664">
        <v>0</v>
      </c>
      <c r="BB580" s="665">
        <v>0</v>
      </c>
      <c r="BC580" s="665">
        <v>0</v>
      </c>
      <c r="BD580" s="665">
        <v>0</v>
      </c>
      <c r="BE580" s="665">
        <v>0</v>
      </c>
      <c r="BF580" s="665">
        <v>0</v>
      </c>
      <c r="BG580" s="665">
        <v>0</v>
      </c>
      <c r="BH580" s="665">
        <v>0</v>
      </c>
      <c r="BI580" s="665">
        <v>0</v>
      </c>
      <c r="BJ580" s="665">
        <v>0</v>
      </c>
      <c r="BK580" s="665">
        <v>0</v>
      </c>
      <c r="BL580" s="665">
        <v>0</v>
      </c>
      <c r="BM580" s="665">
        <v>0</v>
      </c>
      <c r="BN580" s="665">
        <v>0</v>
      </c>
      <c r="BO580" s="665">
        <v>0</v>
      </c>
      <c r="BP580" s="665">
        <v>0</v>
      </c>
      <c r="BQ580" s="665">
        <v>0</v>
      </c>
      <c r="BR580" s="665">
        <v>0</v>
      </c>
      <c r="BS580" s="666">
        <v>0</v>
      </c>
      <c r="BT580" s="667">
        <v>0</v>
      </c>
      <c r="BU580" s="649">
        <f t="shared" si="10"/>
        <v>0</v>
      </c>
    </row>
    <row r="581" spans="2:73" x14ac:dyDescent="0.2">
      <c r="B581" s="629">
        <v>571</v>
      </c>
      <c r="C581" s="630" t="s">
        <v>2326</v>
      </c>
      <c r="D581" s="630" t="s">
        <v>803</v>
      </c>
      <c r="E581" s="630" t="s">
        <v>1554</v>
      </c>
      <c r="F581" s="651">
        <v>230489</v>
      </c>
      <c r="G581" s="652">
        <v>45382</v>
      </c>
      <c r="H581" s="652" t="s">
        <v>535</v>
      </c>
      <c r="I581" s="652" t="s">
        <v>535</v>
      </c>
      <c r="J581" s="653">
        <v>55</v>
      </c>
      <c r="K581" s="654" t="s">
        <v>535</v>
      </c>
      <c r="L581" s="655" t="s">
        <v>535</v>
      </c>
      <c r="M581" s="656">
        <v>0</v>
      </c>
      <c r="N581" s="657">
        <v>44953.65</v>
      </c>
      <c r="O581" s="658">
        <v>0</v>
      </c>
      <c r="P581" s="658">
        <v>0</v>
      </c>
      <c r="Q581" s="658">
        <v>0</v>
      </c>
      <c r="R581" s="658">
        <v>0</v>
      </c>
      <c r="S581" s="658">
        <v>0</v>
      </c>
      <c r="T581" s="659">
        <v>44953.65</v>
      </c>
      <c r="U581" s="658">
        <v>44953.65</v>
      </c>
      <c r="V581" s="658">
        <v>0</v>
      </c>
      <c r="W581" s="658">
        <v>0</v>
      </c>
      <c r="X581" s="658">
        <v>0</v>
      </c>
      <c r="Y581" s="660">
        <v>0</v>
      </c>
      <c r="Z581" s="657">
        <v>0</v>
      </c>
      <c r="AA581" s="658">
        <v>0</v>
      </c>
      <c r="AB581" s="658">
        <v>0</v>
      </c>
      <c r="AC581" s="658">
        <v>0</v>
      </c>
      <c r="AD581" s="658">
        <v>0</v>
      </c>
      <c r="AE581" s="658">
        <v>0</v>
      </c>
      <c r="AF581" s="658">
        <v>0</v>
      </c>
      <c r="AG581" s="658">
        <v>0</v>
      </c>
      <c r="AH581" s="658">
        <v>0</v>
      </c>
      <c r="AI581" s="658">
        <v>0</v>
      </c>
      <c r="AJ581" s="658">
        <v>817.33909090909083</v>
      </c>
      <c r="AK581" s="661">
        <v>0</v>
      </c>
      <c r="AL581" s="661">
        <v>0</v>
      </c>
      <c r="AM581" s="662">
        <v>0</v>
      </c>
      <c r="AN581" s="663">
        <v>44953.65</v>
      </c>
      <c r="AO581" s="658">
        <v>0</v>
      </c>
      <c r="AP581" s="658">
        <v>0</v>
      </c>
      <c r="AQ581" s="658">
        <v>0</v>
      </c>
      <c r="AR581" s="658">
        <v>0</v>
      </c>
      <c r="AS581" s="658">
        <v>0</v>
      </c>
      <c r="AT581" s="659">
        <v>44953.65</v>
      </c>
      <c r="AU581" s="658">
        <v>44953.65</v>
      </c>
      <c r="AV581" s="658">
        <v>0</v>
      </c>
      <c r="AW581" s="658">
        <v>0</v>
      </c>
      <c r="AX581" s="658">
        <v>0</v>
      </c>
      <c r="AY581" s="660">
        <v>0</v>
      </c>
      <c r="AZ581" s="644" t="s">
        <v>803</v>
      </c>
      <c r="BA581" s="664">
        <v>0</v>
      </c>
      <c r="BB581" s="665">
        <v>0</v>
      </c>
      <c r="BC581" s="665">
        <v>0</v>
      </c>
      <c r="BD581" s="665">
        <v>0</v>
      </c>
      <c r="BE581" s="665">
        <v>0</v>
      </c>
      <c r="BF581" s="665">
        <v>0</v>
      </c>
      <c r="BG581" s="665">
        <v>0</v>
      </c>
      <c r="BH581" s="665">
        <v>0</v>
      </c>
      <c r="BI581" s="665">
        <v>0</v>
      </c>
      <c r="BJ581" s="665">
        <v>0</v>
      </c>
      <c r="BK581" s="665">
        <v>0</v>
      </c>
      <c r="BL581" s="665">
        <v>0</v>
      </c>
      <c r="BM581" s="665">
        <v>0</v>
      </c>
      <c r="BN581" s="665">
        <v>0</v>
      </c>
      <c r="BO581" s="665">
        <v>0</v>
      </c>
      <c r="BP581" s="665">
        <v>0</v>
      </c>
      <c r="BQ581" s="665">
        <v>0</v>
      </c>
      <c r="BR581" s="665">
        <v>0</v>
      </c>
      <c r="BS581" s="666">
        <v>0</v>
      </c>
      <c r="BT581" s="667">
        <v>0</v>
      </c>
      <c r="BU581" s="649">
        <f t="shared" si="10"/>
        <v>0</v>
      </c>
    </row>
    <row r="582" spans="2:73" x14ac:dyDescent="0.2">
      <c r="B582" s="650">
        <v>572</v>
      </c>
      <c r="C582" s="630" t="s">
        <v>2326</v>
      </c>
      <c r="D582" s="630" t="s">
        <v>803</v>
      </c>
      <c r="E582" s="630" t="s">
        <v>1554</v>
      </c>
      <c r="F582" s="651" t="s">
        <v>2327</v>
      </c>
      <c r="G582" s="652">
        <v>45382</v>
      </c>
      <c r="H582" s="652" t="s">
        <v>535</v>
      </c>
      <c r="I582" s="652" t="s">
        <v>535</v>
      </c>
      <c r="J582" s="653">
        <v>55</v>
      </c>
      <c r="K582" s="654" t="s">
        <v>535</v>
      </c>
      <c r="L582" s="655" t="s">
        <v>535</v>
      </c>
      <c r="M582" s="656">
        <v>0</v>
      </c>
      <c r="N582" s="657">
        <v>97363.03</v>
      </c>
      <c r="O582" s="658">
        <v>97363.03</v>
      </c>
      <c r="P582" s="658">
        <v>0</v>
      </c>
      <c r="Q582" s="658">
        <v>0</v>
      </c>
      <c r="R582" s="658">
        <v>0</v>
      </c>
      <c r="S582" s="658">
        <v>0</v>
      </c>
      <c r="T582" s="659">
        <v>0</v>
      </c>
      <c r="U582" s="658">
        <v>0</v>
      </c>
      <c r="V582" s="658">
        <v>0</v>
      </c>
      <c r="W582" s="658">
        <v>0</v>
      </c>
      <c r="X582" s="658">
        <v>0</v>
      </c>
      <c r="Y582" s="660">
        <v>0</v>
      </c>
      <c r="Z582" s="657">
        <v>0</v>
      </c>
      <c r="AA582" s="658">
        <v>0</v>
      </c>
      <c r="AB582" s="658">
        <v>0</v>
      </c>
      <c r="AC582" s="658">
        <v>0</v>
      </c>
      <c r="AD582" s="658">
        <v>0</v>
      </c>
      <c r="AE582" s="658">
        <v>0</v>
      </c>
      <c r="AF582" s="658">
        <v>0</v>
      </c>
      <c r="AG582" s="658">
        <v>0</v>
      </c>
      <c r="AH582" s="658">
        <v>0</v>
      </c>
      <c r="AI582" s="658">
        <v>0</v>
      </c>
      <c r="AJ582" s="658">
        <v>1770.2369090909092</v>
      </c>
      <c r="AK582" s="661">
        <v>0</v>
      </c>
      <c r="AL582" s="661">
        <v>0</v>
      </c>
      <c r="AM582" s="662">
        <v>0</v>
      </c>
      <c r="AN582" s="663">
        <v>97363.03</v>
      </c>
      <c r="AO582" s="658">
        <v>97363.03</v>
      </c>
      <c r="AP582" s="658">
        <v>0</v>
      </c>
      <c r="AQ582" s="658">
        <v>0</v>
      </c>
      <c r="AR582" s="658">
        <v>0</v>
      </c>
      <c r="AS582" s="658">
        <v>0</v>
      </c>
      <c r="AT582" s="659">
        <v>0</v>
      </c>
      <c r="AU582" s="658">
        <v>0</v>
      </c>
      <c r="AV582" s="658">
        <v>0</v>
      </c>
      <c r="AW582" s="658">
        <v>0</v>
      </c>
      <c r="AX582" s="658">
        <v>0</v>
      </c>
      <c r="AY582" s="660">
        <v>0</v>
      </c>
      <c r="AZ582" s="644" t="s">
        <v>803</v>
      </c>
      <c r="BA582" s="664">
        <v>0</v>
      </c>
      <c r="BB582" s="665">
        <v>0</v>
      </c>
      <c r="BC582" s="665">
        <v>0</v>
      </c>
      <c r="BD582" s="665">
        <v>0</v>
      </c>
      <c r="BE582" s="665">
        <v>0</v>
      </c>
      <c r="BF582" s="665">
        <v>0</v>
      </c>
      <c r="BG582" s="665">
        <v>0</v>
      </c>
      <c r="BH582" s="665">
        <v>0</v>
      </c>
      <c r="BI582" s="665">
        <v>0</v>
      </c>
      <c r="BJ582" s="665">
        <v>0</v>
      </c>
      <c r="BK582" s="665">
        <v>0</v>
      </c>
      <c r="BL582" s="665">
        <v>0</v>
      </c>
      <c r="BM582" s="665">
        <v>0</v>
      </c>
      <c r="BN582" s="665">
        <v>0</v>
      </c>
      <c r="BO582" s="665">
        <v>0</v>
      </c>
      <c r="BP582" s="665">
        <v>0</v>
      </c>
      <c r="BQ582" s="665">
        <v>0</v>
      </c>
      <c r="BR582" s="665">
        <v>0</v>
      </c>
      <c r="BS582" s="666">
        <v>0</v>
      </c>
      <c r="BT582" s="667">
        <v>0</v>
      </c>
      <c r="BU582" s="649">
        <f t="shared" si="10"/>
        <v>0</v>
      </c>
    </row>
    <row r="583" spans="2:73" x14ac:dyDescent="0.2">
      <c r="B583" s="629">
        <v>573</v>
      </c>
      <c r="C583" s="630" t="s">
        <v>2328</v>
      </c>
      <c r="D583" s="630" t="s">
        <v>803</v>
      </c>
      <c r="E583" s="630" t="s">
        <v>1554</v>
      </c>
      <c r="F583" s="651">
        <v>230488</v>
      </c>
      <c r="G583" s="652">
        <v>45382</v>
      </c>
      <c r="H583" s="652" t="s">
        <v>535</v>
      </c>
      <c r="I583" s="652" t="s">
        <v>535</v>
      </c>
      <c r="J583" s="653">
        <v>55</v>
      </c>
      <c r="K583" s="654" t="s">
        <v>535</v>
      </c>
      <c r="L583" s="655" t="s">
        <v>535</v>
      </c>
      <c r="M583" s="656">
        <v>0</v>
      </c>
      <c r="N583" s="657">
        <v>167838.3</v>
      </c>
      <c r="O583" s="658">
        <v>0</v>
      </c>
      <c r="P583" s="658">
        <v>0</v>
      </c>
      <c r="Q583" s="658">
        <v>0</v>
      </c>
      <c r="R583" s="658">
        <v>0</v>
      </c>
      <c r="S583" s="658">
        <v>0</v>
      </c>
      <c r="T583" s="659">
        <v>167838.3</v>
      </c>
      <c r="U583" s="658">
        <v>167838.3</v>
      </c>
      <c r="V583" s="658">
        <v>0</v>
      </c>
      <c r="W583" s="658">
        <v>0</v>
      </c>
      <c r="X583" s="658">
        <v>0</v>
      </c>
      <c r="Y583" s="660">
        <v>0</v>
      </c>
      <c r="Z583" s="657">
        <v>0</v>
      </c>
      <c r="AA583" s="658">
        <v>0</v>
      </c>
      <c r="AB583" s="658">
        <v>0</v>
      </c>
      <c r="AC583" s="658">
        <v>0</v>
      </c>
      <c r="AD583" s="658">
        <v>0</v>
      </c>
      <c r="AE583" s="658">
        <v>0</v>
      </c>
      <c r="AF583" s="658">
        <v>0</v>
      </c>
      <c r="AG583" s="658">
        <v>0</v>
      </c>
      <c r="AH583" s="658">
        <v>0</v>
      </c>
      <c r="AI583" s="658">
        <v>0</v>
      </c>
      <c r="AJ583" s="658">
        <v>3051.605454545454</v>
      </c>
      <c r="AK583" s="661">
        <v>0</v>
      </c>
      <c r="AL583" s="661">
        <v>0</v>
      </c>
      <c r="AM583" s="662">
        <v>0</v>
      </c>
      <c r="AN583" s="663">
        <v>167838.3</v>
      </c>
      <c r="AO583" s="658">
        <v>0</v>
      </c>
      <c r="AP583" s="658">
        <v>0</v>
      </c>
      <c r="AQ583" s="658">
        <v>0</v>
      </c>
      <c r="AR583" s="658">
        <v>0</v>
      </c>
      <c r="AS583" s="658">
        <v>0</v>
      </c>
      <c r="AT583" s="659">
        <v>167838.3</v>
      </c>
      <c r="AU583" s="658">
        <v>167838.3</v>
      </c>
      <c r="AV583" s="658">
        <v>0</v>
      </c>
      <c r="AW583" s="658">
        <v>0</v>
      </c>
      <c r="AX583" s="658">
        <v>0</v>
      </c>
      <c r="AY583" s="660">
        <v>0</v>
      </c>
      <c r="AZ583" s="644" t="s">
        <v>803</v>
      </c>
      <c r="BA583" s="664">
        <v>0</v>
      </c>
      <c r="BB583" s="665">
        <v>0</v>
      </c>
      <c r="BC583" s="665">
        <v>0</v>
      </c>
      <c r="BD583" s="665">
        <v>0</v>
      </c>
      <c r="BE583" s="665">
        <v>0</v>
      </c>
      <c r="BF583" s="665">
        <v>0</v>
      </c>
      <c r="BG583" s="665">
        <v>0</v>
      </c>
      <c r="BH583" s="665">
        <v>0</v>
      </c>
      <c r="BI583" s="665">
        <v>0</v>
      </c>
      <c r="BJ583" s="665">
        <v>0</v>
      </c>
      <c r="BK583" s="665">
        <v>0</v>
      </c>
      <c r="BL583" s="665">
        <v>0</v>
      </c>
      <c r="BM583" s="665">
        <v>0</v>
      </c>
      <c r="BN583" s="665">
        <v>0</v>
      </c>
      <c r="BO583" s="665">
        <v>0</v>
      </c>
      <c r="BP583" s="665">
        <v>0</v>
      </c>
      <c r="BQ583" s="665">
        <v>0</v>
      </c>
      <c r="BR583" s="665">
        <v>0</v>
      </c>
      <c r="BS583" s="666">
        <v>0</v>
      </c>
      <c r="BT583" s="667">
        <v>0</v>
      </c>
      <c r="BU583" s="649">
        <f t="shared" si="10"/>
        <v>0</v>
      </c>
    </row>
    <row r="584" spans="2:73" x14ac:dyDescent="0.2">
      <c r="B584" s="650">
        <v>574</v>
      </c>
      <c r="C584" s="630" t="s">
        <v>2328</v>
      </c>
      <c r="D584" s="630" t="s">
        <v>803</v>
      </c>
      <c r="E584" s="630" t="s">
        <v>1554</v>
      </c>
      <c r="F584" s="651" t="s">
        <v>2329</v>
      </c>
      <c r="G584" s="652">
        <v>45382</v>
      </c>
      <c r="H584" s="652" t="s">
        <v>535</v>
      </c>
      <c r="I584" s="652" t="s">
        <v>535</v>
      </c>
      <c r="J584" s="653">
        <v>55</v>
      </c>
      <c r="K584" s="654" t="s">
        <v>535</v>
      </c>
      <c r="L584" s="655" t="s">
        <v>535</v>
      </c>
      <c r="M584" s="656">
        <v>0</v>
      </c>
      <c r="N584" s="657">
        <v>363513.19</v>
      </c>
      <c r="O584" s="658">
        <v>363513.19</v>
      </c>
      <c r="P584" s="658">
        <v>0</v>
      </c>
      <c r="Q584" s="658">
        <v>0</v>
      </c>
      <c r="R584" s="658">
        <v>0</v>
      </c>
      <c r="S584" s="658">
        <v>0</v>
      </c>
      <c r="T584" s="659">
        <v>0</v>
      </c>
      <c r="U584" s="658">
        <v>0</v>
      </c>
      <c r="V584" s="658">
        <v>0</v>
      </c>
      <c r="W584" s="658">
        <v>0</v>
      </c>
      <c r="X584" s="658">
        <v>0</v>
      </c>
      <c r="Y584" s="660">
        <v>0</v>
      </c>
      <c r="Z584" s="657">
        <v>0</v>
      </c>
      <c r="AA584" s="658">
        <v>0</v>
      </c>
      <c r="AB584" s="658">
        <v>0</v>
      </c>
      <c r="AC584" s="658">
        <v>0</v>
      </c>
      <c r="AD584" s="658">
        <v>0</v>
      </c>
      <c r="AE584" s="658">
        <v>0</v>
      </c>
      <c r="AF584" s="658">
        <v>0</v>
      </c>
      <c r="AG584" s="658">
        <v>0</v>
      </c>
      <c r="AH584" s="658">
        <v>0</v>
      </c>
      <c r="AI584" s="658">
        <v>0</v>
      </c>
      <c r="AJ584" s="658">
        <v>6609.330727272727</v>
      </c>
      <c r="AK584" s="661">
        <v>0</v>
      </c>
      <c r="AL584" s="661">
        <v>0</v>
      </c>
      <c r="AM584" s="662">
        <v>0</v>
      </c>
      <c r="AN584" s="663">
        <v>363513.19</v>
      </c>
      <c r="AO584" s="658">
        <v>363513.19</v>
      </c>
      <c r="AP584" s="658">
        <v>0</v>
      </c>
      <c r="AQ584" s="658">
        <v>0</v>
      </c>
      <c r="AR584" s="658">
        <v>0</v>
      </c>
      <c r="AS584" s="658">
        <v>0</v>
      </c>
      <c r="AT584" s="659">
        <v>0</v>
      </c>
      <c r="AU584" s="658">
        <v>0</v>
      </c>
      <c r="AV584" s="658">
        <v>0</v>
      </c>
      <c r="AW584" s="658">
        <v>0</v>
      </c>
      <c r="AX584" s="658">
        <v>0</v>
      </c>
      <c r="AY584" s="660">
        <v>0</v>
      </c>
      <c r="AZ584" s="644" t="s">
        <v>803</v>
      </c>
      <c r="BA584" s="664">
        <v>0</v>
      </c>
      <c r="BB584" s="665">
        <v>0</v>
      </c>
      <c r="BC584" s="665">
        <v>0</v>
      </c>
      <c r="BD584" s="665">
        <v>0</v>
      </c>
      <c r="BE584" s="665">
        <v>0</v>
      </c>
      <c r="BF584" s="665">
        <v>0</v>
      </c>
      <c r="BG584" s="665">
        <v>0</v>
      </c>
      <c r="BH584" s="665">
        <v>0</v>
      </c>
      <c r="BI584" s="665">
        <v>0</v>
      </c>
      <c r="BJ584" s="665">
        <v>0</v>
      </c>
      <c r="BK584" s="665">
        <v>0</v>
      </c>
      <c r="BL584" s="665">
        <v>0</v>
      </c>
      <c r="BM584" s="665">
        <v>0</v>
      </c>
      <c r="BN584" s="665">
        <v>0</v>
      </c>
      <c r="BO584" s="665">
        <v>0</v>
      </c>
      <c r="BP584" s="665">
        <v>0</v>
      </c>
      <c r="BQ584" s="665">
        <v>0</v>
      </c>
      <c r="BR584" s="665">
        <v>0</v>
      </c>
      <c r="BS584" s="666">
        <v>0</v>
      </c>
      <c r="BT584" s="667">
        <v>0</v>
      </c>
      <c r="BU584" s="649">
        <f t="shared" si="10"/>
        <v>0</v>
      </c>
    </row>
    <row r="585" spans="2:73" x14ac:dyDescent="0.2">
      <c r="B585" s="629">
        <v>575</v>
      </c>
      <c r="C585" s="630" t="s">
        <v>2330</v>
      </c>
      <c r="D585" s="630" t="s">
        <v>803</v>
      </c>
      <c r="E585" s="630" t="s">
        <v>1554</v>
      </c>
      <c r="F585" s="651">
        <v>230504</v>
      </c>
      <c r="G585" s="652">
        <v>45412</v>
      </c>
      <c r="H585" s="652" t="s">
        <v>535</v>
      </c>
      <c r="I585" s="652" t="s">
        <v>535</v>
      </c>
      <c r="J585" s="653">
        <v>30</v>
      </c>
      <c r="K585" s="654" t="s">
        <v>535</v>
      </c>
      <c r="L585" s="655" t="s">
        <v>535</v>
      </c>
      <c r="M585" s="656">
        <v>0</v>
      </c>
      <c r="N585" s="657">
        <v>1040</v>
      </c>
      <c r="O585" s="658">
        <v>0</v>
      </c>
      <c r="P585" s="658">
        <v>0</v>
      </c>
      <c r="Q585" s="658">
        <v>0</v>
      </c>
      <c r="R585" s="658">
        <v>-8341.25</v>
      </c>
      <c r="S585" s="658">
        <v>0</v>
      </c>
      <c r="T585" s="659">
        <v>9381.25</v>
      </c>
      <c r="U585" s="658">
        <v>9381.25</v>
      </c>
      <c r="V585" s="658">
        <v>0</v>
      </c>
      <c r="W585" s="658">
        <v>0</v>
      </c>
      <c r="X585" s="658">
        <v>0</v>
      </c>
      <c r="Y585" s="660">
        <v>0</v>
      </c>
      <c r="Z585" s="657">
        <v>0</v>
      </c>
      <c r="AA585" s="658">
        <v>0</v>
      </c>
      <c r="AB585" s="658">
        <v>0</v>
      </c>
      <c r="AC585" s="658">
        <v>0</v>
      </c>
      <c r="AD585" s="658">
        <v>0</v>
      </c>
      <c r="AE585" s="658">
        <v>0</v>
      </c>
      <c r="AF585" s="658">
        <v>0</v>
      </c>
      <c r="AG585" s="658">
        <v>0</v>
      </c>
      <c r="AH585" s="658">
        <v>0</v>
      </c>
      <c r="AI585" s="658">
        <v>0</v>
      </c>
      <c r="AJ585" s="658">
        <v>34.666666666666664</v>
      </c>
      <c r="AK585" s="661">
        <v>0</v>
      </c>
      <c r="AL585" s="661">
        <v>0</v>
      </c>
      <c r="AM585" s="662">
        <v>0</v>
      </c>
      <c r="AN585" s="663">
        <v>1040</v>
      </c>
      <c r="AO585" s="658">
        <v>0</v>
      </c>
      <c r="AP585" s="658">
        <v>0</v>
      </c>
      <c r="AQ585" s="658">
        <v>0</v>
      </c>
      <c r="AR585" s="658">
        <v>-8341.25</v>
      </c>
      <c r="AS585" s="658">
        <v>0</v>
      </c>
      <c r="AT585" s="659">
        <v>9381.25</v>
      </c>
      <c r="AU585" s="658">
        <v>9381.25</v>
      </c>
      <c r="AV585" s="658">
        <v>0</v>
      </c>
      <c r="AW585" s="658">
        <v>0</v>
      </c>
      <c r="AX585" s="658">
        <v>0</v>
      </c>
      <c r="AY585" s="660">
        <v>0</v>
      </c>
      <c r="AZ585" s="644" t="s">
        <v>803</v>
      </c>
      <c r="BA585" s="664">
        <v>0</v>
      </c>
      <c r="BB585" s="665">
        <v>0</v>
      </c>
      <c r="BC585" s="665">
        <v>0</v>
      </c>
      <c r="BD585" s="665">
        <v>0</v>
      </c>
      <c r="BE585" s="665">
        <v>0</v>
      </c>
      <c r="BF585" s="665">
        <v>0</v>
      </c>
      <c r="BG585" s="665">
        <v>0</v>
      </c>
      <c r="BH585" s="665">
        <v>0</v>
      </c>
      <c r="BI585" s="665">
        <v>0</v>
      </c>
      <c r="BJ585" s="665">
        <v>0</v>
      </c>
      <c r="BK585" s="665">
        <v>0</v>
      </c>
      <c r="BL585" s="665">
        <v>0</v>
      </c>
      <c r="BM585" s="665">
        <v>0</v>
      </c>
      <c r="BN585" s="665">
        <v>0</v>
      </c>
      <c r="BO585" s="665">
        <v>0</v>
      </c>
      <c r="BP585" s="665">
        <v>0</v>
      </c>
      <c r="BQ585" s="665">
        <v>0</v>
      </c>
      <c r="BR585" s="665">
        <v>0</v>
      </c>
      <c r="BS585" s="666">
        <v>0</v>
      </c>
      <c r="BT585" s="667">
        <v>0</v>
      </c>
      <c r="BU585" s="649">
        <f t="shared" si="10"/>
        <v>0</v>
      </c>
    </row>
    <row r="586" spans="2:73" x14ac:dyDescent="0.2">
      <c r="B586" s="650">
        <v>576</v>
      </c>
      <c r="C586" s="630" t="s">
        <v>2331</v>
      </c>
      <c r="D586" s="630" t="s">
        <v>803</v>
      </c>
      <c r="E586" s="630" t="s">
        <v>1554</v>
      </c>
      <c r="F586" s="651">
        <v>230507</v>
      </c>
      <c r="G586" s="652">
        <v>45412</v>
      </c>
      <c r="H586" s="652" t="s">
        <v>535</v>
      </c>
      <c r="I586" s="652" t="s">
        <v>535</v>
      </c>
      <c r="J586" s="653">
        <v>30</v>
      </c>
      <c r="K586" s="654" t="s">
        <v>535</v>
      </c>
      <c r="L586" s="655" t="s">
        <v>535</v>
      </c>
      <c r="M586" s="656">
        <v>0</v>
      </c>
      <c r="N586" s="657">
        <v>110854</v>
      </c>
      <c r="O586" s="658">
        <v>0</v>
      </c>
      <c r="P586" s="658">
        <v>0</v>
      </c>
      <c r="Q586" s="658">
        <v>0</v>
      </c>
      <c r="R586" s="658">
        <v>110854</v>
      </c>
      <c r="S586" s="658">
        <v>0</v>
      </c>
      <c r="T586" s="659">
        <v>0</v>
      </c>
      <c r="U586" s="658">
        <v>0</v>
      </c>
      <c r="V586" s="658">
        <v>0</v>
      </c>
      <c r="W586" s="658">
        <v>0</v>
      </c>
      <c r="X586" s="658">
        <v>0</v>
      </c>
      <c r="Y586" s="660">
        <v>0</v>
      </c>
      <c r="Z586" s="657">
        <v>0</v>
      </c>
      <c r="AA586" s="658">
        <v>0</v>
      </c>
      <c r="AB586" s="658">
        <v>0</v>
      </c>
      <c r="AC586" s="658">
        <v>0</v>
      </c>
      <c r="AD586" s="658">
        <v>0</v>
      </c>
      <c r="AE586" s="658">
        <v>0</v>
      </c>
      <c r="AF586" s="658">
        <v>0</v>
      </c>
      <c r="AG586" s="658">
        <v>0</v>
      </c>
      <c r="AH586" s="658">
        <v>0</v>
      </c>
      <c r="AI586" s="658">
        <v>0</v>
      </c>
      <c r="AJ586" s="658">
        <v>3695.1333333333337</v>
      </c>
      <c r="AK586" s="661">
        <v>0</v>
      </c>
      <c r="AL586" s="661">
        <v>0</v>
      </c>
      <c r="AM586" s="662">
        <v>0</v>
      </c>
      <c r="AN586" s="663">
        <v>110854</v>
      </c>
      <c r="AO586" s="658">
        <v>0</v>
      </c>
      <c r="AP586" s="658">
        <v>0</v>
      </c>
      <c r="AQ586" s="658">
        <v>0</v>
      </c>
      <c r="AR586" s="658">
        <v>110854</v>
      </c>
      <c r="AS586" s="658">
        <v>0</v>
      </c>
      <c r="AT586" s="659">
        <v>0</v>
      </c>
      <c r="AU586" s="658">
        <v>0</v>
      </c>
      <c r="AV586" s="658">
        <v>0</v>
      </c>
      <c r="AW586" s="658">
        <v>0</v>
      </c>
      <c r="AX586" s="658">
        <v>0</v>
      </c>
      <c r="AY586" s="660">
        <v>0</v>
      </c>
      <c r="AZ586" s="644" t="s">
        <v>803</v>
      </c>
      <c r="BA586" s="664">
        <v>0</v>
      </c>
      <c r="BB586" s="665">
        <v>0</v>
      </c>
      <c r="BC586" s="665">
        <v>0</v>
      </c>
      <c r="BD586" s="665">
        <v>0</v>
      </c>
      <c r="BE586" s="665">
        <v>0</v>
      </c>
      <c r="BF586" s="665">
        <v>0</v>
      </c>
      <c r="BG586" s="665">
        <v>0</v>
      </c>
      <c r="BH586" s="665">
        <v>0</v>
      </c>
      <c r="BI586" s="665">
        <v>0</v>
      </c>
      <c r="BJ586" s="665">
        <v>0</v>
      </c>
      <c r="BK586" s="665">
        <v>0</v>
      </c>
      <c r="BL586" s="665">
        <v>0</v>
      </c>
      <c r="BM586" s="665">
        <v>0</v>
      </c>
      <c r="BN586" s="665">
        <v>0</v>
      </c>
      <c r="BO586" s="665">
        <v>0</v>
      </c>
      <c r="BP586" s="665">
        <v>0</v>
      </c>
      <c r="BQ586" s="665">
        <v>0</v>
      </c>
      <c r="BR586" s="665">
        <v>0</v>
      </c>
      <c r="BS586" s="666">
        <v>0</v>
      </c>
      <c r="BT586" s="667">
        <v>0</v>
      </c>
      <c r="BU586" s="649">
        <f t="shared" si="10"/>
        <v>0</v>
      </c>
    </row>
    <row r="587" spans="2:73" x14ac:dyDescent="0.2">
      <c r="B587" s="629">
        <v>577</v>
      </c>
      <c r="C587" s="630" t="s">
        <v>2332</v>
      </c>
      <c r="D587" s="630" t="s">
        <v>803</v>
      </c>
      <c r="E587" s="630" t="s">
        <v>1554</v>
      </c>
      <c r="F587" s="651">
        <v>230531</v>
      </c>
      <c r="G587" s="652">
        <v>45657</v>
      </c>
      <c r="H587" s="652" t="s">
        <v>535</v>
      </c>
      <c r="I587" s="652" t="s">
        <v>535</v>
      </c>
      <c r="J587" s="653">
        <v>55</v>
      </c>
      <c r="K587" s="654" t="s">
        <v>535</v>
      </c>
      <c r="L587" s="655" t="s">
        <v>535</v>
      </c>
      <c r="M587" s="656">
        <v>0</v>
      </c>
      <c r="N587" s="657">
        <v>4315</v>
      </c>
      <c r="O587" s="658">
        <v>0</v>
      </c>
      <c r="P587" s="658">
        <v>0</v>
      </c>
      <c r="Q587" s="658">
        <v>0</v>
      </c>
      <c r="R587" s="658">
        <v>1191.3499999999999</v>
      </c>
      <c r="S587" s="658">
        <v>0</v>
      </c>
      <c r="T587" s="659">
        <v>3123.65</v>
      </c>
      <c r="U587" s="658">
        <v>3123.65</v>
      </c>
      <c r="V587" s="658">
        <v>0</v>
      </c>
      <c r="W587" s="658">
        <v>0</v>
      </c>
      <c r="X587" s="658">
        <v>0</v>
      </c>
      <c r="Y587" s="660">
        <v>0</v>
      </c>
      <c r="Z587" s="657">
        <v>0</v>
      </c>
      <c r="AA587" s="658">
        <v>0</v>
      </c>
      <c r="AB587" s="658">
        <v>0</v>
      </c>
      <c r="AC587" s="658">
        <v>0</v>
      </c>
      <c r="AD587" s="658">
        <v>0</v>
      </c>
      <c r="AE587" s="658">
        <v>0</v>
      </c>
      <c r="AF587" s="658">
        <v>0</v>
      </c>
      <c r="AG587" s="658">
        <v>0</v>
      </c>
      <c r="AH587" s="658">
        <v>0</v>
      </c>
      <c r="AI587" s="658">
        <v>0</v>
      </c>
      <c r="AJ587" s="658">
        <v>78.454545454545453</v>
      </c>
      <c r="AK587" s="661">
        <v>0</v>
      </c>
      <c r="AL587" s="661">
        <v>0</v>
      </c>
      <c r="AM587" s="662">
        <v>0</v>
      </c>
      <c r="AN587" s="663">
        <v>4315</v>
      </c>
      <c r="AO587" s="658">
        <v>0</v>
      </c>
      <c r="AP587" s="658">
        <v>0</v>
      </c>
      <c r="AQ587" s="658">
        <v>0</v>
      </c>
      <c r="AR587" s="658">
        <v>1191.3499999999999</v>
      </c>
      <c r="AS587" s="658">
        <v>0</v>
      </c>
      <c r="AT587" s="659">
        <v>3123.65</v>
      </c>
      <c r="AU587" s="658">
        <v>3123.65</v>
      </c>
      <c r="AV587" s="658">
        <v>0</v>
      </c>
      <c r="AW587" s="658">
        <v>0</v>
      </c>
      <c r="AX587" s="658">
        <v>0</v>
      </c>
      <c r="AY587" s="660">
        <v>0</v>
      </c>
      <c r="AZ587" s="644" t="s">
        <v>803</v>
      </c>
      <c r="BA587" s="664">
        <v>0</v>
      </c>
      <c r="BB587" s="665">
        <v>0</v>
      </c>
      <c r="BC587" s="665">
        <v>0</v>
      </c>
      <c r="BD587" s="665">
        <v>0</v>
      </c>
      <c r="BE587" s="665">
        <v>0</v>
      </c>
      <c r="BF587" s="665">
        <v>0</v>
      </c>
      <c r="BG587" s="665">
        <v>0</v>
      </c>
      <c r="BH587" s="665">
        <v>0</v>
      </c>
      <c r="BI587" s="665">
        <v>0</v>
      </c>
      <c r="BJ587" s="665">
        <v>0</v>
      </c>
      <c r="BK587" s="665">
        <v>0</v>
      </c>
      <c r="BL587" s="665">
        <v>0</v>
      </c>
      <c r="BM587" s="665">
        <v>0</v>
      </c>
      <c r="BN587" s="665">
        <v>0</v>
      </c>
      <c r="BO587" s="665">
        <v>0</v>
      </c>
      <c r="BP587" s="665">
        <v>0</v>
      </c>
      <c r="BQ587" s="665">
        <v>0</v>
      </c>
      <c r="BR587" s="665">
        <v>0</v>
      </c>
      <c r="BS587" s="666">
        <v>0</v>
      </c>
      <c r="BT587" s="667">
        <v>0</v>
      </c>
      <c r="BU587" s="649">
        <f t="shared" si="10"/>
        <v>0</v>
      </c>
    </row>
    <row r="588" spans="2:73" x14ac:dyDescent="0.2">
      <c r="B588" s="650">
        <v>578</v>
      </c>
      <c r="C588" s="630" t="s">
        <v>2333</v>
      </c>
      <c r="D588" s="630" t="s">
        <v>803</v>
      </c>
      <c r="E588" s="630" t="s">
        <v>1554</v>
      </c>
      <c r="F588" s="651">
        <v>230529</v>
      </c>
      <c r="G588" s="652">
        <v>45657</v>
      </c>
      <c r="H588" s="652" t="s">
        <v>535</v>
      </c>
      <c r="I588" s="652" t="s">
        <v>535</v>
      </c>
      <c r="J588" s="653">
        <v>55</v>
      </c>
      <c r="K588" s="654" t="s">
        <v>535</v>
      </c>
      <c r="L588" s="655" t="s">
        <v>535</v>
      </c>
      <c r="M588" s="656">
        <v>0</v>
      </c>
      <c r="N588" s="657">
        <v>4833</v>
      </c>
      <c r="O588" s="658">
        <v>0</v>
      </c>
      <c r="P588" s="658">
        <v>0</v>
      </c>
      <c r="Q588" s="658">
        <v>0</v>
      </c>
      <c r="R588" s="658">
        <v>542.29</v>
      </c>
      <c r="S588" s="658">
        <v>0</v>
      </c>
      <c r="T588" s="659">
        <v>4290.71</v>
      </c>
      <c r="U588" s="658">
        <v>4290.71</v>
      </c>
      <c r="V588" s="658">
        <v>0</v>
      </c>
      <c r="W588" s="658">
        <v>0</v>
      </c>
      <c r="X588" s="658">
        <v>0</v>
      </c>
      <c r="Y588" s="660">
        <v>0</v>
      </c>
      <c r="Z588" s="657">
        <v>0</v>
      </c>
      <c r="AA588" s="658">
        <v>0</v>
      </c>
      <c r="AB588" s="658">
        <v>0</v>
      </c>
      <c r="AC588" s="658">
        <v>0</v>
      </c>
      <c r="AD588" s="658">
        <v>0</v>
      </c>
      <c r="AE588" s="658">
        <v>0</v>
      </c>
      <c r="AF588" s="658">
        <v>0</v>
      </c>
      <c r="AG588" s="658">
        <v>0</v>
      </c>
      <c r="AH588" s="658">
        <v>0</v>
      </c>
      <c r="AI588" s="658">
        <v>0</v>
      </c>
      <c r="AJ588" s="658">
        <v>87.872727272727275</v>
      </c>
      <c r="AK588" s="661">
        <v>0</v>
      </c>
      <c r="AL588" s="661">
        <v>0</v>
      </c>
      <c r="AM588" s="662">
        <v>0</v>
      </c>
      <c r="AN588" s="663">
        <v>4833</v>
      </c>
      <c r="AO588" s="658">
        <v>0</v>
      </c>
      <c r="AP588" s="658">
        <v>0</v>
      </c>
      <c r="AQ588" s="658">
        <v>0</v>
      </c>
      <c r="AR588" s="658">
        <v>542.29</v>
      </c>
      <c r="AS588" s="658">
        <v>0</v>
      </c>
      <c r="AT588" s="659">
        <v>4290.71</v>
      </c>
      <c r="AU588" s="658">
        <v>4290.71</v>
      </c>
      <c r="AV588" s="658">
        <v>0</v>
      </c>
      <c r="AW588" s="658">
        <v>0</v>
      </c>
      <c r="AX588" s="658">
        <v>0</v>
      </c>
      <c r="AY588" s="660">
        <v>0</v>
      </c>
      <c r="AZ588" s="644" t="s">
        <v>803</v>
      </c>
      <c r="BA588" s="664">
        <v>0</v>
      </c>
      <c r="BB588" s="665">
        <v>0</v>
      </c>
      <c r="BC588" s="665">
        <v>0</v>
      </c>
      <c r="BD588" s="665">
        <v>0</v>
      </c>
      <c r="BE588" s="665">
        <v>0</v>
      </c>
      <c r="BF588" s="665">
        <v>0</v>
      </c>
      <c r="BG588" s="665">
        <v>0</v>
      </c>
      <c r="BH588" s="665">
        <v>0</v>
      </c>
      <c r="BI588" s="665">
        <v>0</v>
      </c>
      <c r="BJ588" s="665">
        <v>0</v>
      </c>
      <c r="BK588" s="665">
        <v>0</v>
      </c>
      <c r="BL588" s="665">
        <v>0</v>
      </c>
      <c r="BM588" s="665">
        <v>0</v>
      </c>
      <c r="BN588" s="665">
        <v>0</v>
      </c>
      <c r="BO588" s="665">
        <v>0</v>
      </c>
      <c r="BP588" s="665">
        <v>0</v>
      </c>
      <c r="BQ588" s="665">
        <v>0</v>
      </c>
      <c r="BR588" s="665">
        <v>0</v>
      </c>
      <c r="BS588" s="666">
        <v>0</v>
      </c>
      <c r="BT588" s="667">
        <v>0</v>
      </c>
      <c r="BU588" s="649">
        <f t="shared" ref="BU588:BU639" si="11">+AY588-SUM(BA588:BT588)</f>
        <v>0</v>
      </c>
    </row>
    <row r="589" spans="2:73" x14ac:dyDescent="0.2">
      <c r="B589" s="629">
        <v>579</v>
      </c>
      <c r="C589" s="630" t="s">
        <v>2334</v>
      </c>
      <c r="D589" s="630" t="s">
        <v>803</v>
      </c>
      <c r="E589" s="630" t="s">
        <v>1554</v>
      </c>
      <c r="F589" s="651">
        <v>230528</v>
      </c>
      <c r="G589" s="652">
        <v>45657</v>
      </c>
      <c r="H589" s="652" t="s">
        <v>535</v>
      </c>
      <c r="I589" s="652" t="s">
        <v>535</v>
      </c>
      <c r="J589" s="653">
        <v>55</v>
      </c>
      <c r="K589" s="654" t="s">
        <v>535</v>
      </c>
      <c r="L589" s="655" t="s">
        <v>535</v>
      </c>
      <c r="M589" s="656">
        <v>0</v>
      </c>
      <c r="N589" s="657">
        <v>53244</v>
      </c>
      <c r="O589" s="658">
        <v>0</v>
      </c>
      <c r="P589" s="658">
        <v>0</v>
      </c>
      <c r="Q589" s="658">
        <v>0</v>
      </c>
      <c r="R589" s="658">
        <v>6968.25</v>
      </c>
      <c r="S589" s="658">
        <v>0</v>
      </c>
      <c r="T589" s="659">
        <v>46275.75</v>
      </c>
      <c r="U589" s="658">
        <v>46275.75</v>
      </c>
      <c r="V589" s="658">
        <v>0</v>
      </c>
      <c r="W589" s="658">
        <v>0</v>
      </c>
      <c r="X589" s="658">
        <v>0</v>
      </c>
      <c r="Y589" s="660">
        <v>0</v>
      </c>
      <c r="Z589" s="657">
        <v>0</v>
      </c>
      <c r="AA589" s="658">
        <v>0</v>
      </c>
      <c r="AB589" s="658">
        <v>0</v>
      </c>
      <c r="AC589" s="658">
        <v>0</v>
      </c>
      <c r="AD589" s="658">
        <v>0</v>
      </c>
      <c r="AE589" s="658">
        <v>0</v>
      </c>
      <c r="AF589" s="658">
        <v>0</v>
      </c>
      <c r="AG589" s="658">
        <v>0</v>
      </c>
      <c r="AH589" s="658">
        <v>0</v>
      </c>
      <c r="AI589" s="658">
        <v>0</v>
      </c>
      <c r="AJ589" s="658">
        <v>968.07272727272721</v>
      </c>
      <c r="AK589" s="661">
        <v>0</v>
      </c>
      <c r="AL589" s="661">
        <v>0</v>
      </c>
      <c r="AM589" s="662">
        <v>0</v>
      </c>
      <c r="AN589" s="663">
        <v>53244</v>
      </c>
      <c r="AO589" s="658">
        <v>0</v>
      </c>
      <c r="AP589" s="658">
        <v>0</v>
      </c>
      <c r="AQ589" s="658">
        <v>0</v>
      </c>
      <c r="AR589" s="658">
        <v>6968.25</v>
      </c>
      <c r="AS589" s="658">
        <v>0</v>
      </c>
      <c r="AT589" s="659">
        <v>46275.75</v>
      </c>
      <c r="AU589" s="658">
        <v>46275.75</v>
      </c>
      <c r="AV589" s="658">
        <v>0</v>
      </c>
      <c r="AW589" s="658">
        <v>0</v>
      </c>
      <c r="AX589" s="658">
        <v>0</v>
      </c>
      <c r="AY589" s="660">
        <v>0</v>
      </c>
      <c r="AZ589" s="644" t="s">
        <v>803</v>
      </c>
      <c r="BA589" s="664">
        <v>0</v>
      </c>
      <c r="BB589" s="665">
        <v>0</v>
      </c>
      <c r="BC589" s="665">
        <v>0</v>
      </c>
      <c r="BD589" s="665">
        <v>0</v>
      </c>
      <c r="BE589" s="665">
        <v>0</v>
      </c>
      <c r="BF589" s="665">
        <v>0</v>
      </c>
      <c r="BG589" s="665">
        <v>0</v>
      </c>
      <c r="BH589" s="665">
        <v>0</v>
      </c>
      <c r="BI589" s="665">
        <v>0</v>
      </c>
      <c r="BJ589" s="665">
        <v>0</v>
      </c>
      <c r="BK589" s="665">
        <v>0</v>
      </c>
      <c r="BL589" s="665">
        <v>0</v>
      </c>
      <c r="BM589" s="665">
        <v>0</v>
      </c>
      <c r="BN589" s="665">
        <v>0</v>
      </c>
      <c r="BO589" s="665">
        <v>0</v>
      </c>
      <c r="BP589" s="665">
        <v>0</v>
      </c>
      <c r="BQ589" s="665">
        <v>0</v>
      </c>
      <c r="BR589" s="665">
        <v>0</v>
      </c>
      <c r="BS589" s="666">
        <v>0</v>
      </c>
      <c r="BT589" s="667">
        <v>0</v>
      </c>
      <c r="BU589" s="649">
        <f t="shared" si="11"/>
        <v>0</v>
      </c>
    </row>
    <row r="590" spans="2:73" x14ac:dyDescent="0.2">
      <c r="B590" s="650">
        <v>580</v>
      </c>
      <c r="C590" s="630" t="s">
        <v>2335</v>
      </c>
      <c r="D590" s="630" t="s">
        <v>803</v>
      </c>
      <c r="E590" s="630" t="s">
        <v>1554</v>
      </c>
      <c r="F590" s="651">
        <v>230506</v>
      </c>
      <c r="G590" s="652">
        <v>45412</v>
      </c>
      <c r="H590" s="652" t="s">
        <v>535</v>
      </c>
      <c r="I590" s="652" t="s">
        <v>535</v>
      </c>
      <c r="J590" s="653">
        <v>30</v>
      </c>
      <c r="K590" s="654" t="s">
        <v>535</v>
      </c>
      <c r="L590" s="655" t="s">
        <v>535</v>
      </c>
      <c r="M590" s="656">
        <v>0</v>
      </c>
      <c r="N590" s="657">
        <v>15089</v>
      </c>
      <c r="O590" s="658">
        <v>0</v>
      </c>
      <c r="P590" s="658">
        <v>0</v>
      </c>
      <c r="Q590" s="658">
        <v>0</v>
      </c>
      <c r="R590" s="658">
        <v>15089</v>
      </c>
      <c r="S590" s="658">
        <v>0</v>
      </c>
      <c r="T590" s="659">
        <v>0</v>
      </c>
      <c r="U590" s="658">
        <v>0</v>
      </c>
      <c r="V590" s="658">
        <v>0</v>
      </c>
      <c r="W590" s="658">
        <v>0</v>
      </c>
      <c r="X590" s="658">
        <v>0</v>
      </c>
      <c r="Y590" s="660">
        <v>0</v>
      </c>
      <c r="Z590" s="657">
        <v>0</v>
      </c>
      <c r="AA590" s="658">
        <v>0</v>
      </c>
      <c r="AB590" s="658">
        <v>0</v>
      </c>
      <c r="AC590" s="658">
        <v>0</v>
      </c>
      <c r="AD590" s="658">
        <v>0</v>
      </c>
      <c r="AE590" s="658">
        <v>0</v>
      </c>
      <c r="AF590" s="658">
        <v>0</v>
      </c>
      <c r="AG590" s="658">
        <v>0</v>
      </c>
      <c r="AH590" s="658">
        <v>0</v>
      </c>
      <c r="AI590" s="658">
        <v>0</v>
      </c>
      <c r="AJ590" s="658">
        <v>502.9666666666667</v>
      </c>
      <c r="AK590" s="661">
        <v>0</v>
      </c>
      <c r="AL590" s="661">
        <v>0</v>
      </c>
      <c r="AM590" s="662">
        <v>0</v>
      </c>
      <c r="AN590" s="663">
        <v>15089</v>
      </c>
      <c r="AO590" s="658">
        <v>0</v>
      </c>
      <c r="AP590" s="658">
        <v>0</v>
      </c>
      <c r="AQ590" s="658">
        <v>0</v>
      </c>
      <c r="AR590" s="658">
        <v>15089</v>
      </c>
      <c r="AS590" s="658">
        <v>0</v>
      </c>
      <c r="AT590" s="659">
        <v>0</v>
      </c>
      <c r="AU590" s="658">
        <v>0</v>
      </c>
      <c r="AV590" s="658">
        <v>0</v>
      </c>
      <c r="AW590" s="658">
        <v>0</v>
      </c>
      <c r="AX590" s="658">
        <v>0</v>
      </c>
      <c r="AY590" s="660">
        <v>0</v>
      </c>
      <c r="AZ590" s="644" t="s">
        <v>803</v>
      </c>
      <c r="BA590" s="664">
        <v>0</v>
      </c>
      <c r="BB590" s="665">
        <v>0</v>
      </c>
      <c r="BC590" s="665">
        <v>0</v>
      </c>
      <c r="BD590" s="665">
        <v>0</v>
      </c>
      <c r="BE590" s="665">
        <v>0</v>
      </c>
      <c r="BF590" s="665">
        <v>0</v>
      </c>
      <c r="BG590" s="665">
        <v>0</v>
      </c>
      <c r="BH590" s="665">
        <v>0</v>
      </c>
      <c r="BI590" s="665">
        <v>0</v>
      </c>
      <c r="BJ590" s="665">
        <v>0</v>
      </c>
      <c r="BK590" s="665">
        <v>0</v>
      </c>
      <c r="BL590" s="665">
        <v>0</v>
      </c>
      <c r="BM590" s="665">
        <v>0</v>
      </c>
      <c r="BN590" s="665">
        <v>0</v>
      </c>
      <c r="BO590" s="665">
        <v>0</v>
      </c>
      <c r="BP590" s="665">
        <v>0</v>
      </c>
      <c r="BQ590" s="665">
        <v>0</v>
      </c>
      <c r="BR590" s="665">
        <v>0</v>
      </c>
      <c r="BS590" s="666">
        <v>0</v>
      </c>
      <c r="BT590" s="667">
        <v>0</v>
      </c>
      <c r="BU590" s="649">
        <f t="shared" si="11"/>
        <v>0</v>
      </c>
    </row>
    <row r="591" spans="2:73" x14ac:dyDescent="0.2">
      <c r="B591" s="629">
        <v>581</v>
      </c>
      <c r="C591" s="630" t="s">
        <v>2336</v>
      </c>
      <c r="D591" s="630" t="s">
        <v>803</v>
      </c>
      <c r="E591" s="630" t="s">
        <v>1554</v>
      </c>
      <c r="F591" s="651">
        <v>230503</v>
      </c>
      <c r="G591" s="652">
        <v>45412</v>
      </c>
      <c r="H591" s="652" t="s">
        <v>535</v>
      </c>
      <c r="I591" s="652" t="s">
        <v>535</v>
      </c>
      <c r="J591" s="653">
        <v>30</v>
      </c>
      <c r="K591" s="654" t="s">
        <v>535</v>
      </c>
      <c r="L591" s="655" t="s">
        <v>535</v>
      </c>
      <c r="M591" s="656">
        <v>0</v>
      </c>
      <c r="N591" s="657">
        <v>654</v>
      </c>
      <c r="O591" s="658">
        <v>0</v>
      </c>
      <c r="P591" s="658">
        <v>0</v>
      </c>
      <c r="Q591" s="658">
        <v>0</v>
      </c>
      <c r="R591" s="658">
        <v>-8727.25</v>
      </c>
      <c r="S591" s="658">
        <v>0</v>
      </c>
      <c r="T591" s="659">
        <v>9381.25</v>
      </c>
      <c r="U591" s="658">
        <v>9381.25</v>
      </c>
      <c r="V591" s="658">
        <v>0</v>
      </c>
      <c r="W591" s="658">
        <v>0</v>
      </c>
      <c r="X591" s="658">
        <v>0</v>
      </c>
      <c r="Y591" s="660">
        <v>0</v>
      </c>
      <c r="Z591" s="657">
        <v>0</v>
      </c>
      <c r="AA591" s="658">
        <v>0</v>
      </c>
      <c r="AB591" s="658">
        <v>0</v>
      </c>
      <c r="AC591" s="658">
        <v>0</v>
      </c>
      <c r="AD591" s="658">
        <v>0</v>
      </c>
      <c r="AE591" s="658">
        <v>0</v>
      </c>
      <c r="AF591" s="658">
        <v>0</v>
      </c>
      <c r="AG591" s="658">
        <v>0</v>
      </c>
      <c r="AH591" s="658">
        <v>0</v>
      </c>
      <c r="AI591" s="658">
        <v>0</v>
      </c>
      <c r="AJ591" s="658">
        <v>21.8</v>
      </c>
      <c r="AK591" s="661">
        <v>0</v>
      </c>
      <c r="AL591" s="661">
        <v>0</v>
      </c>
      <c r="AM591" s="662">
        <v>0</v>
      </c>
      <c r="AN591" s="663">
        <v>654</v>
      </c>
      <c r="AO591" s="658">
        <v>0</v>
      </c>
      <c r="AP591" s="658">
        <v>0</v>
      </c>
      <c r="AQ591" s="658">
        <v>0</v>
      </c>
      <c r="AR591" s="658">
        <v>-8727.25</v>
      </c>
      <c r="AS591" s="658">
        <v>0</v>
      </c>
      <c r="AT591" s="659">
        <v>9381.25</v>
      </c>
      <c r="AU591" s="658">
        <v>9381.25</v>
      </c>
      <c r="AV591" s="658">
        <v>0</v>
      </c>
      <c r="AW591" s="658">
        <v>0</v>
      </c>
      <c r="AX591" s="658">
        <v>0</v>
      </c>
      <c r="AY591" s="660">
        <v>0</v>
      </c>
      <c r="AZ591" s="644" t="s">
        <v>803</v>
      </c>
      <c r="BA591" s="664">
        <v>0</v>
      </c>
      <c r="BB591" s="665">
        <v>0</v>
      </c>
      <c r="BC591" s="665">
        <v>0</v>
      </c>
      <c r="BD591" s="665">
        <v>0</v>
      </c>
      <c r="BE591" s="665">
        <v>0</v>
      </c>
      <c r="BF591" s="665">
        <v>0</v>
      </c>
      <c r="BG591" s="665">
        <v>0</v>
      </c>
      <c r="BH591" s="665">
        <v>0</v>
      </c>
      <c r="BI591" s="665">
        <v>0</v>
      </c>
      <c r="BJ591" s="665">
        <v>0</v>
      </c>
      <c r="BK591" s="665">
        <v>0</v>
      </c>
      <c r="BL591" s="665">
        <v>0</v>
      </c>
      <c r="BM591" s="665">
        <v>0</v>
      </c>
      <c r="BN591" s="665">
        <v>0</v>
      </c>
      <c r="BO591" s="665">
        <v>0</v>
      </c>
      <c r="BP591" s="665">
        <v>0</v>
      </c>
      <c r="BQ591" s="665">
        <v>0</v>
      </c>
      <c r="BR591" s="665">
        <v>0</v>
      </c>
      <c r="BS591" s="666">
        <v>0</v>
      </c>
      <c r="BT591" s="667">
        <v>0</v>
      </c>
      <c r="BU591" s="649">
        <f t="shared" si="11"/>
        <v>0</v>
      </c>
    </row>
    <row r="592" spans="2:73" x14ac:dyDescent="0.2">
      <c r="B592" s="650">
        <v>582</v>
      </c>
      <c r="C592" s="630" t="s">
        <v>2337</v>
      </c>
      <c r="D592" s="630" t="s">
        <v>803</v>
      </c>
      <c r="E592" s="630" t="s">
        <v>1554</v>
      </c>
      <c r="F592" s="651">
        <v>112775</v>
      </c>
      <c r="G592" s="652">
        <v>45534</v>
      </c>
      <c r="H592" s="652" t="s">
        <v>535</v>
      </c>
      <c r="I592" s="652" t="s">
        <v>535</v>
      </c>
      <c r="J592" s="653">
        <v>33</v>
      </c>
      <c r="K592" s="654" t="s">
        <v>535</v>
      </c>
      <c r="L592" s="655" t="s">
        <v>535</v>
      </c>
      <c r="M592" s="656">
        <v>0</v>
      </c>
      <c r="N592" s="657">
        <v>21900</v>
      </c>
      <c r="O592" s="658">
        <v>21900</v>
      </c>
      <c r="P592" s="658">
        <v>0</v>
      </c>
      <c r="Q592" s="658">
        <v>0</v>
      </c>
      <c r="R592" s="658">
        <v>0</v>
      </c>
      <c r="S592" s="658">
        <v>0</v>
      </c>
      <c r="T592" s="659">
        <v>0</v>
      </c>
      <c r="U592" s="658">
        <v>0</v>
      </c>
      <c r="V592" s="658">
        <v>0</v>
      </c>
      <c r="W592" s="658">
        <v>0</v>
      </c>
      <c r="X592" s="658">
        <v>0</v>
      </c>
      <c r="Y592" s="660">
        <v>0</v>
      </c>
      <c r="Z592" s="657">
        <v>0</v>
      </c>
      <c r="AA592" s="658">
        <v>0</v>
      </c>
      <c r="AB592" s="658">
        <v>0</v>
      </c>
      <c r="AC592" s="658">
        <v>0</v>
      </c>
      <c r="AD592" s="658">
        <v>0</v>
      </c>
      <c r="AE592" s="658">
        <v>0</v>
      </c>
      <c r="AF592" s="658">
        <v>0</v>
      </c>
      <c r="AG592" s="658">
        <v>0</v>
      </c>
      <c r="AH592" s="658">
        <v>0</v>
      </c>
      <c r="AI592" s="658">
        <v>0</v>
      </c>
      <c r="AJ592" s="658">
        <v>663.63636363636363</v>
      </c>
      <c r="AK592" s="661">
        <v>0</v>
      </c>
      <c r="AL592" s="661">
        <v>0</v>
      </c>
      <c r="AM592" s="662">
        <v>0</v>
      </c>
      <c r="AN592" s="663">
        <v>21900</v>
      </c>
      <c r="AO592" s="658">
        <v>21900</v>
      </c>
      <c r="AP592" s="658">
        <v>0</v>
      </c>
      <c r="AQ592" s="658">
        <v>0</v>
      </c>
      <c r="AR592" s="658">
        <v>0</v>
      </c>
      <c r="AS592" s="658">
        <v>0</v>
      </c>
      <c r="AT592" s="659">
        <v>0</v>
      </c>
      <c r="AU592" s="658">
        <v>0</v>
      </c>
      <c r="AV592" s="658">
        <v>0</v>
      </c>
      <c r="AW592" s="658">
        <v>0</v>
      </c>
      <c r="AX592" s="658">
        <v>0</v>
      </c>
      <c r="AY592" s="660">
        <v>0</v>
      </c>
      <c r="AZ592" s="644" t="s">
        <v>803</v>
      </c>
      <c r="BA592" s="664">
        <v>0</v>
      </c>
      <c r="BB592" s="665">
        <v>0</v>
      </c>
      <c r="BC592" s="665">
        <v>0</v>
      </c>
      <c r="BD592" s="665">
        <v>0</v>
      </c>
      <c r="BE592" s="665">
        <v>0</v>
      </c>
      <c r="BF592" s="665">
        <v>0</v>
      </c>
      <c r="BG592" s="665">
        <v>0</v>
      </c>
      <c r="BH592" s="665">
        <v>0</v>
      </c>
      <c r="BI592" s="665">
        <v>0</v>
      </c>
      <c r="BJ592" s="665">
        <v>0</v>
      </c>
      <c r="BK592" s="665">
        <v>0</v>
      </c>
      <c r="BL592" s="665">
        <v>0</v>
      </c>
      <c r="BM592" s="665">
        <v>0</v>
      </c>
      <c r="BN592" s="665">
        <v>0</v>
      </c>
      <c r="BO592" s="665">
        <v>0</v>
      </c>
      <c r="BP592" s="665">
        <v>0</v>
      </c>
      <c r="BQ592" s="665">
        <v>0</v>
      </c>
      <c r="BR592" s="665">
        <v>0</v>
      </c>
      <c r="BS592" s="666">
        <v>0</v>
      </c>
      <c r="BT592" s="667">
        <v>0</v>
      </c>
      <c r="BU592" s="649">
        <f t="shared" si="11"/>
        <v>0</v>
      </c>
    </row>
    <row r="593" spans="2:73" x14ac:dyDescent="0.2">
      <c r="B593" s="629">
        <v>583</v>
      </c>
      <c r="C593" s="630" t="s">
        <v>2338</v>
      </c>
      <c r="D593" s="630" t="s">
        <v>803</v>
      </c>
      <c r="E593" s="630" t="s">
        <v>1554</v>
      </c>
      <c r="F593" s="651">
        <v>112772</v>
      </c>
      <c r="G593" s="652">
        <v>45534</v>
      </c>
      <c r="H593" s="652" t="s">
        <v>535</v>
      </c>
      <c r="I593" s="652" t="s">
        <v>535</v>
      </c>
      <c r="J593" s="653">
        <v>33</v>
      </c>
      <c r="K593" s="654" t="s">
        <v>535</v>
      </c>
      <c r="L593" s="655" t="s">
        <v>535</v>
      </c>
      <c r="M593" s="656">
        <v>0</v>
      </c>
      <c r="N593" s="657">
        <v>29800</v>
      </c>
      <c r="O593" s="658">
        <v>29800</v>
      </c>
      <c r="P593" s="658">
        <v>0</v>
      </c>
      <c r="Q593" s="658">
        <v>0</v>
      </c>
      <c r="R593" s="658">
        <v>0</v>
      </c>
      <c r="S593" s="658">
        <v>0</v>
      </c>
      <c r="T593" s="659">
        <v>0</v>
      </c>
      <c r="U593" s="658">
        <v>0</v>
      </c>
      <c r="V593" s="658">
        <v>0</v>
      </c>
      <c r="W593" s="658">
        <v>0</v>
      </c>
      <c r="X593" s="658">
        <v>0</v>
      </c>
      <c r="Y593" s="660">
        <v>0</v>
      </c>
      <c r="Z593" s="657">
        <v>0</v>
      </c>
      <c r="AA593" s="658">
        <v>0</v>
      </c>
      <c r="AB593" s="658">
        <v>0</v>
      </c>
      <c r="AC593" s="658">
        <v>0</v>
      </c>
      <c r="AD593" s="658">
        <v>0</v>
      </c>
      <c r="AE593" s="658">
        <v>0</v>
      </c>
      <c r="AF593" s="658">
        <v>0</v>
      </c>
      <c r="AG593" s="658">
        <v>0</v>
      </c>
      <c r="AH593" s="658">
        <v>0</v>
      </c>
      <c r="AI593" s="658">
        <v>0</v>
      </c>
      <c r="AJ593" s="658">
        <v>903.030303030303</v>
      </c>
      <c r="AK593" s="661">
        <v>0</v>
      </c>
      <c r="AL593" s="661">
        <v>0</v>
      </c>
      <c r="AM593" s="662">
        <v>0</v>
      </c>
      <c r="AN593" s="663">
        <v>29800</v>
      </c>
      <c r="AO593" s="658">
        <v>29800</v>
      </c>
      <c r="AP593" s="658">
        <v>0</v>
      </c>
      <c r="AQ593" s="658">
        <v>0</v>
      </c>
      <c r="AR593" s="658">
        <v>0</v>
      </c>
      <c r="AS593" s="658">
        <v>0</v>
      </c>
      <c r="AT593" s="659">
        <v>0</v>
      </c>
      <c r="AU593" s="658">
        <v>0</v>
      </c>
      <c r="AV593" s="658">
        <v>0</v>
      </c>
      <c r="AW593" s="658">
        <v>0</v>
      </c>
      <c r="AX593" s="658">
        <v>0</v>
      </c>
      <c r="AY593" s="660">
        <v>0</v>
      </c>
      <c r="AZ593" s="644" t="s">
        <v>803</v>
      </c>
      <c r="BA593" s="664">
        <v>0</v>
      </c>
      <c r="BB593" s="665">
        <v>0</v>
      </c>
      <c r="BC593" s="665">
        <v>0</v>
      </c>
      <c r="BD593" s="665">
        <v>0</v>
      </c>
      <c r="BE593" s="665">
        <v>0</v>
      </c>
      <c r="BF593" s="665">
        <v>0</v>
      </c>
      <c r="BG593" s="665">
        <v>0</v>
      </c>
      <c r="BH593" s="665">
        <v>0</v>
      </c>
      <c r="BI593" s="665">
        <v>0</v>
      </c>
      <c r="BJ593" s="665">
        <v>0</v>
      </c>
      <c r="BK593" s="665">
        <v>0</v>
      </c>
      <c r="BL593" s="665">
        <v>0</v>
      </c>
      <c r="BM593" s="665">
        <v>0</v>
      </c>
      <c r="BN593" s="665">
        <v>0</v>
      </c>
      <c r="BO593" s="665">
        <v>0</v>
      </c>
      <c r="BP593" s="665">
        <v>0</v>
      </c>
      <c r="BQ593" s="665">
        <v>0</v>
      </c>
      <c r="BR593" s="665">
        <v>0</v>
      </c>
      <c r="BS593" s="666">
        <v>0</v>
      </c>
      <c r="BT593" s="667">
        <v>0</v>
      </c>
      <c r="BU593" s="649">
        <f t="shared" si="11"/>
        <v>0</v>
      </c>
    </row>
    <row r="594" spans="2:73" x14ac:dyDescent="0.2">
      <c r="B594" s="650">
        <v>584</v>
      </c>
      <c r="C594" s="630" t="s">
        <v>2339</v>
      </c>
      <c r="D594" s="630" t="s">
        <v>803</v>
      </c>
      <c r="E594" s="630" t="s">
        <v>1554</v>
      </c>
      <c r="F594" s="651">
        <v>230471</v>
      </c>
      <c r="G594" s="652">
        <v>45382</v>
      </c>
      <c r="H594" s="652" t="s">
        <v>535</v>
      </c>
      <c r="I594" s="652" t="s">
        <v>535</v>
      </c>
      <c r="J594" s="653">
        <v>55</v>
      </c>
      <c r="K594" s="654" t="s">
        <v>535</v>
      </c>
      <c r="L594" s="655" t="s">
        <v>535</v>
      </c>
      <c r="M594" s="656">
        <v>0</v>
      </c>
      <c r="N594" s="657">
        <v>898.84</v>
      </c>
      <c r="O594" s="658">
        <v>0</v>
      </c>
      <c r="P594" s="658">
        <v>0</v>
      </c>
      <c r="Q594" s="658">
        <v>0</v>
      </c>
      <c r="R594" s="658">
        <v>0</v>
      </c>
      <c r="S594" s="658">
        <v>0</v>
      </c>
      <c r="T594" s="659">
        <v>898.84</v>
      </c>
      <c r="U594" s="658">
        <v>898.84</v>
      </c>
      <c r="V594" s="658">
        <v>0</v>
      </c>
      <c r="W594" s="658">
        <v>0</v>
      </c>
      <c r="X594" s="658">
        <v>0</v>
      </c>
      <c r="Y594" s="660">
        <v>0</v>
      </c>
      <c r="Z594" s="657">
        <v>0</v>
      </c>
      <c r="AA594" s="658">
        <v>0</v>
      </c>
      <c r="AB594" s="658">
        <v>0</v>
      </c>
      <c r="AC594" s="658">
        <v>0</v>
      </c>
      <c r="AD594" s="658">
        <v>0</v>
      </c>
      <c r="AE594" s="658">
        <v>0</v>
      </c>
      <c r="AF594" s="658">
        <v>0</v>
      </c>
      <c r="AG594" s="658">
        <v>0</v>
      </c>
      <c r="AH594" s="658">
        <v>0</v>
      </c>
      <c r="AI594" s="658">
        <v>0</v>
      </c>
      <c r="AJ594" s="658">
        <v>16.342545454545455</v>
      </c>
      <c r="AK594" s="661">
        <v>0</v>
      </c>
      <c r="AL594" s="661">
        <v>0</v>
      </c>
      <c r="AM594" s="662">
        <v>0</v>
      </c>
      <c r="AN594" s="663">
        <v>898.84</v>
      </c>
      <c r="AO594" s="658">
        <v>0</v>
      </c>
      <c r="AP594" s="658">
        <v>0</v>
      </c>
      <c r="AQ594" s="658">
        <v>0</v>
      </c>
      <c r="AR594" s="658">
        <v>0</v>
      </c>
      <c r="AS594" s="658">
        <v>0</v>
      </c>
      <c r="AT594" s="659">
        <v>898.84</v>
      </c>
      <c r="AU594" s="658">
        <v>898.84</v>
      </c>
      <c r="AV594" s="658">
        <v>0</v>
      </c>
      <c r="AW594" s="658">
        <v>0</v>
      </c>
      <c r="AX594" s="658">
        <v>0</v>
      </c>
      <c r="AY594" s="660">
        <v>0</v>
      </c>
      <c r="AZ594" s="644" t="s">
        <v>803</v>
      </c>
      <c r="BA594" s="664">
        <v>0</v>
      </c>
      <c r="BB594" s="665">
        <v>0</v>
      </c>
      <c r="BC594" s="665">
        <v>0</v>
      </c>
      <c r="BD594" s="665">
        <v>0</v>
      </c>
      <c r="BE594" s="665">
        <v>0</v>
      </c>
      <c r="BF594" s="665">
        <v>0</v>
      </c>
      <c r="BG594" s="665">
        <v>0</v>
      </c>
      <c r="BH594" s="665">
        <v>0</v>
      </c>
      <c r="BI594" s="665">
        <v>0</v>
      </c>
      <c r="BJ594" s="665">
        <v>0</v>
      </c>
      <c r="BK594" s="665">
        <v>0</v>
      </c>
      <c r="BL594" s="665">
        <v>0</v>
      </c>
      <c r="BM594" s="665">
        <v>0</v>
      </c>
      <c r="BN594" s="665">
        <v>0</v>
      </c>
      <c r="BO594" s="665">
        <v>0</v>
      </c>
      <c r="BP594" s="665">
        <v>0</v>
      </c>
      <c r="BQ594" s="665">
        <v>0</v>
      </c>
      <c r="BR594" s="665">
        <v>0</v>
      </c>
      <c r="BS594" s="666">
        <v>0</v>
      </c>
      <c r="BT594" s="667">
        <v>0</v>
      </c>
      <c r="BU594" s="649">
        <f t="shared" si="11"/>
        <v>0</v>
      </c>
    </row>
    <row r="595" spans="2:73" x14ac:dyDescent="0.2">
      <c r="B595" s="629">
        <v>585</v>
      </c>
      <c r="C595" s="630" t="s">
        <v>2339</v>
      </c>
      <c r="D595" s="630" t="s">
        <v>803</v>
      </c>
      <c r="E595" s="630" t="s">
        <v>1554</v>
      </c>
      <c r="F595" s="651" t="s">
        <v>2340</v>
      </c>
      <c r="G595" s="652">
        <v>45382</v>
      </c>
      <c r="H595" s="652" t="s">
        <v>535</v>
      </c>
      <c r="I595" s="652" t="s">
        <v>535</v>
      </c>
      <c r="J595" s="653">
        <v>55</v>
      </c>
      <c r="K595" s="654" t="s">
        <v>535</v>
      </c>
      <c r="L595" s="655" t="s">
        <v>535</v>
      </c>
      <c r="M595" s="656">
        <v>0</v>
      </c>
      <c r="N595" s="657">
        <v>1946.76</v>
      </c>
      <c r="O595" s="658">
        <v>1946.76</v>
      </c>
      <c r="P595" s="658">
        <v>0</v>
      </c>
      <c r="Q595" s="658">
        <v>0</v>
      </c>
      <c r="R595" s="658">
        <v>0</v>
      </c>
      <c r="S595" s="658">
        <v>0</v>
      </c>
      <c r="T595" s="659">
        <v>0</v>
      </c>
      <c r="U595" s="658">
        <v>0</v>
      </c>
      <c r="V595" s="658">
        <v>0</v>
      </c>
      <c r="W595" s="658">
        <v>0</v>
      </c>
      <c r="X595" s="658">
        <v>0</v>
      </c>
      <c r="Y595" s="660">
        <v>0</v>
      </c>
      <c r="Z595" s="657">
        <v>0</v>
      </c>
      <c r="AA595" s="658">
        <v>0</v>
      </c>
      <c r="AB595" s="658">
        <v>0</v>
      </c>
      <c r="AC595" s="658">
        <v>0</v>
      </c>
      <c r="AD595" s="658">
        <v>0</v>
      </c>
      <c r="AE595" s="658">
        <v>0</v>
      </c>
      <c r="AF595" s="658">
        <v>0</v>
      </c>
      <c r="AG595" s="658">
        <v>0</v>
      </c>
      <c r="AH595" s="658">
        <v>0</v>
      </c>
      <c r="AI595" s="658">
        <v>0</v>
      </c>
      <c r="AJ595" s="658">
        <v>35.395636363636363</v>
      </c>
      <c r="AK595" s="661">
        <v>0</v>
      </c>
      <c r="AL595" s="661">
        <v>0</v>
      </c>
      <c r="AM595" s="662">
        <v>0</v>
      </c>
      <c r="AN595" s="663">
        <v>1946.76</v>
      </c>
      <c r="AO595" s="658">
        <v>1946.76</v>
      </c>
      <c r="AP595" s="658">
        <v>0</v>
      </c>
      <c r="AQ595" s="658">
        <v>0</v>
      </c>
      <c r="AR595" s="658">
        <v>0</v>
      </c>
      <c r="AS595" s="658">
        <v>0</v>
      </c>
      <c r="AT595" s="659">
        <v>0</v>
      </c>
      <c r="AU595" s="658">
        <v>0</v>
      </c>
      <c r="AV595" s="658">
        <v>0</v>
      </c>
      <c r="AW595" s="658">
        <v>0</v>
      </c>
      <c r="AX595" s="658">
        <v>0</v>
      </c>
      <c r="AY595" s="660">
        <v>0</v>
      </c>
      <c r="AZ595" s="644" t="s">
        <v>803</v>
      </c>
      <c r="BA595" s="664">
        <v>0</v>
      </c>
      <c r="BB595" s="665">
        <v>0</v>
      </c>
      <c r="BC595" s="665">
        <v>0</v>
      </c>
      <c r="BD595" s="665">
        <v>0</v>
      </c>
      <c r="BE595" s="665">
        <v>0</v>
      </c>
      <c r="BF595" s="665">
        <v>0</v>
      </c>
      <c r="BG595" s="665">
        <v>0</v>
      </c>
      <c r="BH595" s="665">
        <v>0</v>
      </c>
      <c r="BI595" s="665">
        <v>0</v>
      </c>
      <c r="BJ595" s="665">
        <v>0</v>
      </c>
      <c r="BK595" s="665">
        <v>0</v>
      </c>
      <c r="BL595" s="665">
        <v>0</v>
      </c>
      <c r="BM595" s="665">
        <v>0</v>
      </c>
      <c r="BN595" s="665">
        <v>0</v>
      </c>
      <c r="BO595" s="665">
        <v>0</v>
      </c>
      <c r="BP595" s="665">
        <v>0</v>
      </c>
      <c r="BQ595" s="665">
        <v>0</v>
      </c>
      <c r="BR595" s="665">
        <v>0</v>
      </c>
      <c r="BS595" s="666">
        <v>0</v>
      </c>
      <c r="BT595" s="667">
        <v>0</v>
      </c>
      <c r="BU595" s="649">
        <f t="shared" si="11"/>
        <v>0</v>
      </c>
    </row>
    <row r="596" spans="2:73" x14ac:dyDescent="0.2">
      <c r="B596" s="650">
        <v>586</v>
      </c>
      <c r="C596" s="630" t="s">
        <v>2341</v>
      </c>
      <c r="D596" s="630" t="s">
        <v>803</v>
      </c>
      <c r="E596" s="630" t="s">
        <v>1554</v>
      </c>
      <c r="F596" s="651">
        <v>230470</v>
      </c>
      <c r="G596" s="652">
        <v>45382</v>
      </c>
      <c r="H596" s="652" t="s">
        <v>535</v>
      </c>
      <c r="I596" s="652" t="s">
        <v>535</v>
      </c>
      <c r="J596" s="653">
        <v>55</v>
      </c>
      <c r="K596" s="654" t="s">
        <v>535</v>
      </c>
      <c r="L596" s="655" t="s">
        <v>535</v>
      </c>
      <c r="M596" s="656">
        <v>0</v>
      </c>
      <c r="N596" s="657">
        <v>5537.86</v>
      </c>
      <c r="O596" s="658">
        <v>0</v>
      </c>
      <c r="P596" s="658">
        <v>0</v>
      </c>
      <c r="Q596" s="658">
        <v>0</v>
      </c>
      <c r="R596" s="658">
        <v>0</v>
      </c>
      <c r="S596" s="658">
        <v>0</v>
      </c>
      <c r="T596" s="659">
        <v>5537.86</v>
      </c>
      <c r="U596" s="658">
        <v>5537.86</v>
      </c>
      <c r="V596" s="658">
        <v>0</v>
      </c>
      <c r="W596" s="658">
        <v>0</v>
      </c>
      <c r="X596" s="658">
        <v>0</v>
      </c>
      <c r="Y596" s="660">
        <v>0</v>
      </c>
      <c r="Z596" s="657">
        <v>0</v>
      </c>
      <c r="AA596" s="658">
        <v>0</v>
      </c>
      <c r="AB596" s="658">
        <v>0</v>
      </c>
      <c r="AC596" s="658">
        <v>0</v>
      </c>
      <c r="AD596" s="658">
        <v>0</v>
      </c>
      <c r="AE596" s="658">
        <v>0</v>
      </c>
      <c r="AF596" s="658">
        <v>0</v>
      </c>
      <c r="AG596" s="658">
        <v>0</v>
      </c>
      <c r="AH596" s="658">
        <v>0</v>
      </c>
      <c r="AI596" s="658">
        <v>0</v>
      </c>
      <c r="AJ596" s="658">
        <v>100.68836363636365</v>
      </c>
      <c r="AK596" s="661">
        <v>0</v>
      </c>
      <c r="AL596" s="661">
        <v>0</v>
      </c>
      <c r="AM596" s="662">
        <v>0</v>
      </c>
      <c r="AN596" s="663">
        <v>5537.86</v>
      </c>
      <c r="AO596" s="658">
        <v>0</v>
      </c>
      <c r="AP596" s="658">
        <v>0</v>
      </c>
      <c r="AQ596" s="658">
        <v>0</v>
      </c>
      <c r="AR596" s="658">
        <v>0</v>
      </c>
      <c r="AS596" s="658">
        <v>0</v>
      </c>
      <c r="AT596" s="659">
        <v>5537.86</v>
      </c>
      <c r="AU596" s="658">
        <v>5537.86</v>
      </c>
      <c r="AV596" s="658">
        <v>0</v>
      </c>
      <c r="AW596" s="658">
        <v>0</v>
      </c>
      <c r="AX596" s="658">
        <v>0</v>
      </c>
      <c r="AY596" s="660">
        <v>0</v>
      </c>
      <c r="AZ596" s="644" t="s">
        <v>803</v>
      </c>
      <c r="BA596" s="664">
        <v>0</v>
      </c>
      <c r="BB596" s="665">
        <v>0</v>
      </c>
      <c r="BC596" s="665">
        <v>0</v>
      </c>
      <c r="BD596" s="665">
        <v>0</v>
      </c>
      <c r="BE596" s="665">
        <v>0</v>
      </c>
      <c r="BF596" s="665">
        <v>0</v>
      </c>
      <c r="BG596" s="665">
        <v>0</v>
      </c>
      <c r="BH596" s="665">
        <v>0</v>
      </c>
      <c r="BI596" s="665">
        <v>0</v>
      </c>
      <c r="BJ596" s="665">
        <v>0</v>
      </c>
      <c r="BK596" s="665">
        <v>0</v>
      </c>
      <c r="BL596" s="665">
        <v>0</v>
      </c>
      <c r="BM596" s="665">
        <v>0</v>
      </c>
      <c r="BN596" s="665">
        <v>0</v>
      </c>
      <c r="BO596" s="665">
        <v>0</v>
      </c>
      <c r="BP596" s="665">
        <v>0</v>
      </c>
      <c r="BQ596" s="665">
        <v>0</v>
      </c>
      <c r="BR596" s="665">
        <v>0</v>
      </c>
      <c r="BS596" s="666">
        <v>0</v>
      </c>
      <c r="BT596" s="667">
        <v>0</v>
      </c>
      <c r="BU596" s="649">
        <f t="shared" si="11"/>
        <v>0</v>
      </c>
    </row>
    <row r="597" spans="2:73" x14ac:dyDescent="0.2">
      <c r="B597" s="629">
        <v>587</v>
      </c>
      <c r="C597" s="630" t="s">
        <v>2341</v>
      </c>
      <c r="D597" s="630" t="s">
        <v>803</v>
      </c>
      <c r="E597" s="630" t="s">
        <v>1554</v>
      </c>
      <c r="F597" s="651" t="s">
        <v>2342</v>
      </c>
      <c r="G597" s="652">
        <v>45382</v>
      </c>
      <c r="H597" s="652" t="s">
        <v>535</v>
      </c>
      <c r="I597" s="652" t="s">
        <v>535</v>
      </c>
      <c r="J597" s="653">
        <v>55</v>
      </c>
      <c r="K597" s="654" t="s">
        <v>535</v>
      </c>
      <c r="L597" s="655" t="s">
        <v>535</v>
      </c>
      <c r="M597" s="656">
        <v>0</v>
      </c>
      <c r="N597" s="657">
        <v>11693.54</v>
      </c>
      <c r="O597" s="658">
        <v>11693.54</v>
      </c>
      <c r="P597" s="658">
        <v>0</v>
      </c>
      <c r="Q597" s="658">
        <v>0</v>
      </c>
      <c r="R597" s="658">
        <v>0</v>
      </c>
      <c r="S597" s="658">
        <v>0</v>
      </c>
      <c r="T597" s="659">
        <v>0</v>
      </c>
      <c r="U597" s="658">
        <v>0</v>
      </c>
      <c r="V597" s="658">
        <v>0</v>
      </c>
      <c r="W597" s="658">
        <v>0</v>
      </c>
      <c r="X597" s="658">
        <v>0</v>
      </c>
      <c r="Y597" s="660">
        <v>0</v>
      </c>
      <c r="Z597" s="657">
        <v>0</v>
      </c>
      <c r="AA597" s="658">
        <v>0</v>
      </c>
      <c r="AB597" s="658">
        <v>0</v>
      </c>
      <c r="AC597" s="658">
        <v>0</v>
      </c>
      <c r="AD597" s="658">
        <v>0</v>
      </c>
      <c r="AE597" s="658">
        <v>0</v>
      </c>
      <c r="AF597" s="658">
        <v>0</v>
      </c>
      <c r="AG597" s="658">
        <v>0</v>
      </c>
      <c r="AH597" s="658">
        <v>0</v>
      </c>
      <c r="AI597" s="658">
        <v>0</v>
      </c>
      <c r="AJ597" s="658">
        <v>212.60981818181821</v>
      </c>
      <c r="AK597" s="661">
        <v>0</v>
      </c>
      <c r="AL597" s="661">
        <v>0</v>
      </c>
      <c r="AM597" s="662">
        <v>0</v>
      </c>
      <c r="AN597" s="663">
        <v>11693.54</v>
      </c>
      <c r="AO597" s="658">
        <v>11693.54</v>
      </c>
      <c r="AP597" s="658">
        <v>0</v>
      </c>
      <c r="AQ597" s="658">
        <v>0</v>
      </c>
      <c r="AR597" s="658">
        <v>0</v>
      </c>
      <c r="AS597" s="658">
        <v>0</v>
      </c>
      <c r="AT597" s="659">
        <v>0</v>
      </c>
      <c r="AU597" s="658">
        <v>0</v>
      </c>
      <c r="AV597" s="658">
        <v>0</v>
      </c>
      <c r="AW597" s="658">
        <v>0</v>
      </c>
      <c r="AX597" s="658">
        <v>0</v>
      </c>
      <c r="AY597" s="660">
        <v>0</v>
      </c>
      <c r="AZ597" s="644" t="s">
        <v>803</v>
      </c>
      <c r="BA597" s="664">
        <v>0</v>
      </c>
      <c r="BB597" s="665">
        <v>0</v>
      </c>
      <c r="BC597" s="665">
        <v>0</v>
      </c>
      <c r="BD597" s="665">
        <v>0</v>
      </c>
      <c r="BE597" s="665">
        <v>0</v>
      </c>
      <c r="BF597" s="665">
        <v>0</v>
      </c>
      <c r="BG597" s="665">
        <v>0</v>
      </c>
      <c r="BH597" s="665">
        <v>0</v>
      </c>
      <c r="BI597" s="665">
        <v>0</v>
      </c>
      <c r="BJ597" s="665">
        <v>0</v>
      </c>
      <c r="BK597" s="665">
        <v>0</v>
      </c>
      <c r="BL597" s="665">
        <v>0</v>
      </c>
      <c r="BM597" s="665">
        <v>0</v>
      </c>
      <c r="BN597" s="665">
        <v>0</v>
      </c>
      <c r="BO597" s="665">
        <v>0</v>
      </c>
      <c r="BP597" s="665">
        <v>0</v>
      </c>
      <c r="BQ597" s="665">
        <v>0</v>
      </c>
      <c r="BR597" s="665">
        <v>0</v>
      </c>
      <c r="BS597" s="666">
        <v>0</v>
      </c>
      <c r="BT597" s="667">
        <v>0</v>
      </c>
      <c r="BU597" s="649">
        <f t="shared" si="11"/>
        <v>0</v>
      </c>
    </row>
    <row r="598" spans="2:73" x14ac:dyDescent="0.2">
      <c r="B598" s="650">
        <v>588</v>
      </c>
      <c r="C598" s="630" t="s">
        <v>2343</v>
      </c>
      <c r="D598" s="630" t="s">
        <v>803</v>
      </c>
      <c r="E598" s="630" t="s">
        <v>1554</v>
      </c>
      <c r="F598" s="651">
        <v>230469</v>
      </c>
      <c r="G598" s="652">
        <v>45382</v>
      </c>
      <c r="H598" s="652" t="s">
        <v>535</v>
      </c>
      <c r="I598" s="652" t="s">
        <v>535</v>
      </c>
      <c r="J598" s="653">
        <v>55</v>
      </c>
      <c r="K598" s="654" t="s">
        <v>535</v>
      </c>
      <c r="L598" s="655" t="s">
        <v>535</v>
      </c>
      <c r="M598" s="656">
        <v>0</v>
      </c>
      <c r="N598" s="657">
        <v>46857.77</v>
      </c>
      <c r="O598" s="658">
        <v>0</v>
      </c>
      <c r="P598" s="658">
        <v>0</v>
      </c>
      <c r="Q598" s="658">
        <v>0</v>
      </c>
      <c r="R598" s="658">
        <v>0</v>
      </c>
      <c r="S598" s="658">
        <v>0</v>
      </c>
      <c r="T598" s="659">
        <v>46857.77</v>
      </c>
      <c r="U598" s="658">
        <v>46857.77</v>
      </c>
      <c r="V598" s="658">
        <v>0</v>
      </c>
      <c r="W598" s="658">
        <v>0</v>
      </c>
      <c r="X598" s="658">
        <v>0</v>
      </c>
      <c r="Y598" s="660">
        <v>0</v>
      </c>
      <c r="Z598" s="657">
        <v>0</v>
      </c>
      <c r="AA598" s="658">
        <v>0</v>
      </c>
      <c r="AB598" s="658">
        <v>0</v>
      </c>
      <c r="AC598" s="658">
        <v>0</v>
      </c>
      <c r="AD598" s="658">
        <v>0</v>
      </c>
      <c r="AE598" s="658">
        <v>0</v>
      </c>
      <c r="AF598" s="658">
        <v>0</v>
      </c>
      <c r="AG598" s="658">
        <v>0</v>
      </c>
      <c r="AH598" s="658">
        <v>0</v>
      </c>
      <c r="AI598" s="658">
        <v>0</v>
      </c>
      <c r="AJ598" s="658">
        <v>851.95945454545449</v>
      </c>
      <c r="AK598" s="661">
        <v>0</v>
      </c>
      <c r="AL598" s="661">
        <v>0</v>
      </c>
      <c r="AM598" s="662">
        <v>0</v>
      </c>
      <c r="AN598" s="663">
        <v>46857.77</v>
      </c>
      <c r="AO598" s="658">
        <v>0</v>
      </c>
      <c r="AP598" s="658">
        <v>0</v>
      </c>
      <c r="AQ598" s="658">
        <v>0</v>
      </c>
      <c r="AR598" s="658">
        <v>0</v>
      </c>
      <c r="AS598" s="658">
        <v>0</v>
      </c>
      <c r="AT598" s="659">
        <v>46857.77</v>
      </c>
      <c r="AU598" s="658">
        <v>46857.77</v>
      </c>
      <c r="AV598" s="658">
        <v>0</v>
      </c>
      <c r="AW598" s="658">
        <v>0</v>
      </c>
      <c r="AX598" s="658">
        <v>0</v>
      </c>
      <c r="AY598" s="660">
        <v>0</v>
      </c>
      <c r="AZ598" s="644" t="s">
        <v>803</v>
      </c>
      <c r="BA598" s="664">
        <v>0</v>
      </c>
      <c r="BB598" s="665">
        <v>0</v>
      </c>
      <c r="BC598" s="665">
        <v>0</v>
      </c>
      <c r="BD598" s="665">
        <v>0</v>
      </c>
      <c r="BE598" s="665">
        <v>0</v>
      </c>
      <c r="BF598" s="665">
        <v>0</v>
      </c>
      <c r="BG598" s="665">
        <v>0</v>
      </c>
      <c r="BH598" s="665">
        <v>0</v>
      </c>
      <c r="BI598" s="665">
        <v>0</v>
      </c>
      <c r="BJ598" s="665">
        <v>0</v>
      </c>
      <c r="BK598" s="665">
        <v>0</v>
      </c>
      <c r="BL598" s="665">
        <v>0</v>
      </c>
      <c r="BM598" s="665">
        <v>0</v>
      </c>
      <c r="BN598" s="665">
        <v>0</v>
      </c>
      <c r="BO598" s="665">
        <v>0</v>
      </c>
      <c r="BP598" s="665">
        <v>0</v>
      </c>
      <c r="BQ598" s="665">
        <v>0</v>
      </c>
      <c r="BR598" s="665">
        <v>0</v>
      </c>
      <c r="BS598" s="666">
        <v>0</v>
      </c>
      <c r="BT598" s="667">
        <v>0</v>
      </c>
      <c r="BU598" s="649">
        <f t="shared" si="11"/>
        <v>0</v>
      </c>
    </row>
    <row r="599" spans="2:73" x14ac:dyDescent="0.2">
      <c r="B599" s="629">
        <v>589</v>
      </c>
      <c r="C599" s="630" t="s">
        <v>2343</v>
      </c>
      <c r="D599" s="630" t="s">
        <v>803</v>
      </c>
      <c r="E599" s="630" t="s">
        <v>1554</v>
      </c>
      <c r="F599" s="651" t="s">
        <v>2344</v>
      </c>
      <c r="G599" s="652">
        <v>45382</v>
      </c>
      <c r="H599" s="652" t="s">
        <v>535</v>
      </c>
      <c r="I599" s="652" t="s">
        <v>535</v>
      </c>
      <c r="J599" s="653">
        <v>55</v>
      </c>
      <c r="K599" s="654" t="s">
        <v>535</v>
      </c>
      <c r="L599" s="655" t="s">
        <v>535</v>
      </c>
      <c r="M599" s="656">
        <v>0</v>
      </c>
      <c r="N599" s="657">
        <v>108480.32000000001</v>
      </c>
      <c r="O599" s="658">
        <v>108480.32000000001</v>
      </c>
      <c r="P599" s="658">
        <v>0</v>
      </c>
      <c r="Q599" s="658">
        <v>0</v>
      </c>
      <c r="R599" s="658">
        <v>0</v>
      </c>
      <c r="S599" s="658">
        <v>0</v>
      </c>
      <c r="T599" s="659">
        <v>0</v>
      </c>
      <c r="U599" s="658">
        <v>0</v>
      </c>
      <c r="V599" s="658">
        <v>0</v>
      </c>
      <c r="W599" s="658">
        <v>0</v>
      </c>
      <c r="X599" s="658">
        <v>0</v>
      </c>
      <c r="Y599" s="660">
        <v>0</v>
      </c>
      <c r="Z599" s="657">
        <v>0</v>
      </c>
      <c r="AA599" s="658">
        <v>0</v>
      </c>
      <c r="AB599" s="658">
        <v>0</v>
      </c>
      <c r="AC599" s="658">
        <v>0</v>
      </c>
      <c r="AD599" s="658">
        <v>0</v>
      </c>
      <c r="AE599" s="658">
        <v>0</v>
      </c>
      <c r="AF599" s="658">
        <v>0</v>
      </c>
      <c r="AG599" s="658">
        <v>0</v>
      </c>
      <c r="AH599" s="658">
        <v>0</v>
      </c>
      <c r="AI599" s="658">
        <v>0</v>
      </c>
      <c r="AJ599" s="658">
        <v>1972.3694545454548</v>
      </c>
      <c r="AK599" s="661">
        <v>0</v>
      </c>
      <c r="AL599" s="661">
        <v>0</v>
      </c>
      <c r="AM599" s="662">
        <v>0</v>
      </c>
      <c r="AN599" s="663">
        <v>108480.32000000001</v>
      </c>
      <c r="AO599" s="658">
        <v>108480.32000000001</v>
      </c>
      <c r="AP599" s="658">
        <v>0</v>
      </c>
      <c r="AQ599" s="658">
        <v>0</v>
      </c>
      <c r="AR599" s="658">
        <v>0</v>
      </c>
      <c r="AS599" s="658">
        <v>0</v>
      </c>
      <c r="AT599" s="659">
        <v>0</v>
      </c>
      <c r="AU599" s="658">
        <v>0</v>
      </c>
      <c r="AV599" s="658">
        <v>0</v>
      </c>
      <c r="AW599" s="658">
        <v>0</v>
      </c>
      <c r="AX599" s="658">
        <v>0</v>
      </c>
      <c r="AY599" s="660">
        <v>0</v>
      </c>
      <c r="AZ599" s="644" t="s">
        <v>803</v>
      </c>
      <c r="BA599" s="664">
        <v>0</v>
      </c>
      <c r="BB599" s="665">
        <v>0</v>
      </c>
      <c r="BC599" s="665">
        <v>0</v>
      </c>
      <c r="BD599" s="665">
        <v>0</v>
      </c>
      <c r="BE599" s="665">
        <v>0</v>
      </c>
      <c r="BF599" s="665">
        <v>0</v>
      </c>
      <c r="BG599" s="665">
        <v>0</v>
      </c>
      <c r="BH599" s="665">
        <v>0</v>
      </c>
      <c r="BI599" s="665">
        <v>0</v>
      </c>
      <c r="BJ599" s="665">
        <v>0</v>
      </c>
      <c r="BK599" s="665">
        <v>0</v>
      </c>
      <c r="BL599" s="665">
        <v>0</v>
      </c>
      <c r="BM599" s="665">
        <v>0</v>
      </c>
      <c r="BN599" s="665">
        <v>0</v>
      </c>
      <c r="BO599" s="665">
        <v>0</v>
      </c>
      <c r="BP599" s="665">
        <v>0</v>
      </c>
      <c r="BQ599" s="665">
        <v>0</v>
      </c>
      <c r="BR599" s="665">
        <v>0</v>
      </c>
      <c r="BS599" s="666">
        <v>0</v>
      </c>
      <c r="BT599" s="667">
        <v>0</v>
      </c>
      <c r="BU599" s="649">
        <f t="shared" si="11"/>
        <v>0</v>
      </c>
    </row>
    <row r="600" spans="2:73" x14ac:dyDescent="0.2">
      <c r="B600" s="650">
        <v>590</v>
      </c>
      <c r="C600" s="630" t="s">
        <v>2345</v>
      </c>
      <c r="D600" s="630" t="s">
        <v>803</v>
      </c>
      <c r="E600" s="630" t="s">
        <v>1554</v>
      </c>
      <c r="F600" s="651">
        <v>230526</v>
      </c>
      <c r="G600" s="652">
        <v>45657</v>
      </c>
      <c r="H600" s="652" t="s">
        <v>535</v>
      </c>
      <c r="I600" s="652" t="s">
        <v>535</v>
      </c>
      <c r="J600" s="653">
        <v>55</v>
      </c>
      <c r="K600" s="654" t="s">
        <v>535</v>
      </c>
      <c r="L600" s="655" t="s">
        <v>535</v>
      </c>
      <c r="M600" s="656">
        <v>0</v>
      </c>
      <c r="N600" s="657">
        <v>230271</v>
      </c>
      <c r="O600" s="658">
        <v>0</v>
      </c>
      <c r="P600" s="658">
        <v>0</v>
      </c>
      <c r="Q600" s="658">
        <v>0</v>
      </c>
      <c r="R600" s="658">
        <v>228835.38</v>
      </c>
      <c r="S600" s="658">
        <v>0</v>
      </c>
      <c r="T600" s="659">
        <v>1435.6199999999953</v>
      </c>
      <c r="U600" s="658">
        <v>1435.6199999999953</v>
      </c>
      <c r="V600" s="658">
        <v>0</v>
      </c>
      <c r="W600" s="658">
        <v>0</v>
      </c>
      <c r="X600" s="658">
        <v>0</v>
      </c>
      <c r="Y600" s="660">
        <v>0</v>
      </c>
      <c r="Z600" s="657">
        <v>0</v>
      </c>
      <c r="AA600" s="658">
        <v>0</v>
      </c>
      <c r="AB600" s="658">
        <v>0</v>
      </c>
      <c r="AC600" s="658">
        <v>0</v>
      </c>
      <c r="AD600" s="658">
        <v>0</v>
      </c>
      <c r="AE600" s="658">
        <v>0</v>
      </c>
      <c r="AF600" s="658">
        <v>0</v>
      </c>
      <c r="AG600" s="658">
        <v>0</v>
      </c>
      <c r="AH600" s="658">
        <v>0</v>
      </c>
      <c r="AI600" s="658">
        <v>0</v>
      </c>
      <c r="AJ600" s="658">
        <v>4186.7454545454548</v>
      </c>
      <c r="AK600" s="661">
        <v>0</v>
      </c>
      <c r="AL600" s="661">
        <v>0</v>
      </c>
      <c r="AM600" s="662">
        <v>0</v>
      </c>
      <c r="AN600" s="663">
        <v>230271</v>
      </c>
      <c r="AO600" s="658">
        <v>0</v>
      </c>
      <c r="AP600" s="658">
        <v>0</v>
      </c>
      <c r="AQ600" s="658">
        <v>0</v>
      </c>
      <c r="AR600" s="658">
        <v>228835.38</v>
      </c>
      <c r="AS600" s="658">
        <v>0</v>
      </c>
      <c r="AT600" s="659">
        <v>1435.6199999999953</v>
      </c>
      <c r="AU600" s="658">
        <v>1435.6199999999953</v>
      </c>
      <c r="AV600" s="658">
        <v>0</v>
      </c>
      <c r="AW600" s="658">
        <v>0</v>
      </c>
      <c r="AX600" s="658">
        <v>0</v>
      </c>
      <c r="AY600" s="660">
        <v>0</v>
      </c>
      <c r="AZ600" s="644" t="s">
        <v>803</v>
      </c>
      <c r="BA600" s="664">
        <v>0</v>
      </c>
      <c r="BB600" s="665">
        <v>0</v>
      </c>
      <c r="BC600" s="665">
        <v>0</v>
      </c>
      <c r="BD600" s="665">
        <v>0</v>
      </c>
      <c r="BE600" s="665">
        <v>0</v>
      </c>
      <c r="BF600" s="665">
        <v>0</v>
      </c>
      <c r="BG600" s="665">
        <v>0</v>
      </c>
      <c r="BH600" s="665">
        <v>0</v>
      </c>
      <c r="BI600" s="665">
        <v>0</v>
      </c>
      <c r="BJ600" s="665">
        <v>0</v>
      </c>
      <c r="BK600" s="665">
        <v>0</v>
      </c>
      <c r="BL600" s="665">
        <v>0</v>
      </c>
      <c r="BM600" s="665">
        <v>0</v>
      </c>
      <c r="BN600" s="665">
        <v>0</v>
      </c>
      <c r="BO600" s="665">
        <v>0</v>
      </c>
      <c r="BP600" s="665">
        <v>0</v>
      </c>
      <c r="BQ600" s="665">
        <v>0</v>
      </c>
      <c r="BR600" s="665">
        <v>0</v>
      </c>
      <c r="BS600" s="666">
        <v>0</v>
      </c>
      <c r="BT600" s="667">
        <v>0</v>
      </c>
      <c r="BU600" s="649">
        <f t="shared" si="11"/>
        <v>0</v>
      </c>
    </row>
    <row r="601" spans="2:73" x14ac:dyDescent="0.2">
      <c r="B601" s="629">
        <v>591</v>
      </c>
      <c r="C601" s="630" t="s">
        <v>1848</v>
      </c>
      <c r="D601" s="630" t="s">
        <v>788</v>
      </c>
      <c r="E601" s="630" t="s">
        <v>1707</v>
      </c>
      <c r="F601" s="651" t="s">
        <v>2346</v>
      </c>
      <c r="G601" s="652">
        <v>45580</v>
      </c>
      <c r="H601" s="652" t="s">
        <v>535</v>
      </c>
      <c r="I601" s="652" t="s">
        <v>535</v>
      </c>
      <c r="J601" s="653">
        <v>30.166666666666668</v>
      </c>
      <c r="K601" s="654" t="s">
        <v>535</v>
      </c>
      <c r="L601" s="655" t="s">
        <v>535</v>
      </c>
      <c r="M601" s="656">
        <v>0</v>
      </c>
      <c r="N601" s="657">
        <v>909.09</v>
      </c>
      <c r="O601" s="658">
        <v>0</v>
      </c>
      <c r="P601" s="658">
        <v>0</v>
      </c>
      <c r="Q601" s="658">
        <v>0</v>
      </c>
      <c r="R601" s="658">
        <v>0</v>
      </c>
      <c r="S601" s="658">
        <v>0</v>
      </c>
      <c r="T601" s="659">
        <v>909.09</v>
      </c>
      <c r="U601" s="658">
        <v>909.09</v>
      </c>
      <c r="V601" s="658">
        <v>0</v>
      </c>
      <c r="W601" s="658">
        <v>0</v>
      </c>
      <c r="X601" s="658">
        <v>0</v>
      </c>
      <c r="Y601" s="660">
        <v>0</v>
      </c>
      <c r="Z601" s="657">
        <v>0</v>
      </c>
      <c r="AA601" s="658">
        <v>0</v>
      </c>
      <c r="AB601" s="658">
        <v>0</v>
      </c>
      <c r="AC601" s="658">
        <v>0</v>
      </c>
      <c r="AD601" s="658">
        <v>0</v>
      </c>
      <c r="AE601" s="658">
        <v>0</v>
      </c>
      <c r="AF601" s="658">
        <v>0</v>
      </c>
      <c r="AG601" s="658">
        <v>0</v>
      </c>
      <c r="AH601" s="658">
        <v>0</v>
      </c>
      <c r="AI601" s="658">
        <v>0</v>
      </c>
      <c r="AJ601" s="658">
        <v>30.135580110497237</v>
      </c>
      <c r="AK601" s="661">
        <v>0</v>
      </c>
      <c r="AL601" s="661">
        <v>0</v>
      </c>
      <c r="AM601" s="662">
        <v>0</v>
      </c>
      <c r="AN601" s="663">
        <v>909.09</v>
      </c>
      <c r="AO601" s="658">
        <v>0</v>
      </c>
      <c r="AP601" s="658">
        <v>0</v>
      </c>
      <c r="AQ601" s="658">
        <v>0</v>
      </c>
      <c r="AR601" s="658">
        <v>0</v>
      </c>
      <c r="AS601" s="658">
        <v>0</v>
      </c>
      <c r="AT601" s="659">
        <v>909.09</v>
      </c>
      <c r="AU601" s="658">
        <v>909.09</v>
      </c>
      <c r="AV601" s="658">
        <v>0</v>
      </c>
      <c r="AW601" s="658">
        <v>0</v>
      </c>
      <c r="AX601" s="658">
        <v>0</v>
      </c>
      <c r="AY601" s="660">
        <v>0</v>
      </c>
      <c r="AZ601" s="644" t="s">
        <v>788</v>
      </c>
      <c r="BA601" s="664">
        <v>0</v>
      </c>
      <c r="BB601" s="665">
        <v>0</v>
      </c>
      <c r="BC601" s="665">
        <v>0</v>
      </c>
      <c r="BD601" s="665">
        <v>0</v>
      </c>
      <c r="BE601" s="665">
        <v>0</v>
      </c>
      <c r="BF601" s="665">
        <v>0</v>
      </c>
      <c r="BG601" s="665">
        <v>0</v>
      </c>
      <c r="BH601" s="665">
        <v>0</v>
      </c>
      <c r="BI601" s="665">
        <v>0</v>
      </c>
      <c r="BJ601" s="665">
        <v>0</v>
      </c>
      <c r="BK601" s="665">
        <v>0</v>
      </c>
      <c r="BL601" s="665">
        <v>0</v>
      </c>
      <c r="BM601" s="665">
        <v>0</v>
      </c>
      <c r="BN601" s="665">
        <v>0</v>
      </c>
      <c r="BO601" s="665">
        <v>0</v>
      </c>
      <c r="BP601" s="665">
        <v>0</v>
      </c>
      <c r="BQ601" s="665">
        <v>0</v>
      </c>
      <c r="BR601" s="665">
        <v>0</v>
      </c>
      <c r="BS601" s="666">
        <v>0</v>
      </c>
      <c r="BT601" s="667">
        <v>0</v>
      </c>
      <c r="BU601" s="649">
        <f t="shared" si="11"/>
        <v>0</v>
      </c>
    </row>
    <row r="602" spans="2:73" x14ac:dyDescent="0.2">
      <c r="B602" s="650">
        <v>592</v>
      </c>
      <c r="C602" s="630" t="s">
        <v>2064</v>
      </c>
      <c r="D602" s="630" t="s">
        <v>803</v>
      </c>
      <c r="E602" s="630" t="s">
        <v>1554</v>
      </c>
      <c r="F602" s="651" t="s">
        <v>2347</v>
      </c>
      <c r="G602" s="652">
        <v>45428</v>
      </c>
      <c r="H602" s="652" t="s">
        <v>535</v>
      </c>
      <c r="I602" s="652" t="s">
        <v>535</v>
      </c>
      <c r="J602" s="653">
        <v>47.5</v>
      </c>
      <c r="K602" s="654" t="s">
        <v>535</v>
      </c>
      <c r="L602" s="655" t="s">
        <v>535</v>
      </c>
      <c r="M602" s="656">
        <v>0</v>
      </c>
      <c r="N602" s="657">
        <v>7500</v>
      </c>
      <c r="O602" s="658">
        <v>0</v>
      </c>
      <c r="P602" s="658">
        <v>0</v>
      </c>
      <c r="Q602" s="658">
        <v>0</v>
      </c>
      <c r="R602" s="658">
        <v>0</v>
      </c>
      <c r="S602" s="658">
        <v>0</v>
      </c>
      <c r="T602" s="659">
        <v>7500</v>
      </c>
      <c r="U602" s="658">
        <v>7500</v>
      </c>
      <c r="V602" s="658">
        <v>0</v>
      </c>
      <c r="W602" s="658">
        <v>0</v>
      </c>
      <c r="X602" s="658">
        <v>0</v>
      </c>
      <c r="Y602" s="660">
        <v>0</v>
      </c>
      <c r="Z602" s="657">
        <v>0</v>
      </c>
      <c r="AA602" s="658">
        <v>0</v>
      </c>
      <c r="AB602" s="658">
        <v>0</v>
      </c>
      <c r="AC602" s="658">
        <v>0</v>
      </c>
      <c r="AD602" s="658">
        <v>0</v>
      </c>
      <c r="AE602" s="658">
        <v>0</v>
      </c>
      <c r="AF602" s="658">
        <v>0</v>
      </c>
      <c r="AG602" s="658">
        <v>0</v>
      </c>
      <c r="AH602" s="658">
        <v>0</v>
      </c>
      <c r="AI602" s="658">
        <v>0</v>
      </c>
      <c r="AJ602" s="658">
        <v>157.89473684210526</v>
      </c>
      <c r="AK602" s="661">
        <v>0</v>
      </c>
      <c r="AL602" s="661">
        <v>0</v>
      </c>
      <c r="AM602" s="662">
        <v>0</v>
      </c>
      <c r="AN602" s="663">
        <v>7500</v>
      </c>
      <c r="AO602" s="658">
        <v>0</v>
      </c>
      <c r="AP602" s="658">
        <v>0</v>
      </c>
      <c r="AQ602" s="658">
        <v>0</v>
      </c>
      <c r="AR602" s="658">
        <v>0</v>
      </c>
      <c r="AS602" s="658">
        <v>0</v>
      </c>
      <c r="AT602" s="659">
        <v>7500</v>
      </c>
      <c r="AU602" s="658">
        <v>7500</v>
      </c>
      <c r="AV602" s="658">
        <v>0</v>
      </c>
      <c r="AW602" s="658">
        <v>0</v>
      </c>
      <c r="AX602" s="658">
        <v>0</v>
      </c>
      <c r="AY602" s="660">
        <v>0</v>
      </c>
      <c r="AZ602" s="644" t="s">
        <v>803</v>
      </c>
      <c r="BA602" s="664">
        <v>0</v>
      </c>
      <c r="BB602" s="665">
        <v>0</v>
      </c>
      <c r="BC602" s="665">
        <v>0</v>
      </c>
      <c r="BD602" s="665">
        <v>0</v>
      </c>
      <c r="BE602" s="665">
        <v>0</v>
      </c>
      <c r="BF602" s="665">
        <v>0</v>
      </c>
      <c r="BG602" s="665">
        <v>0</v>
      </c>
      <c r="BH602" s="665">
        <v>0</v>
      </c>
      <c r="BI602" s="665">
        <v>0</v>
      </c>
      <c r="BJ602" s="665">
        <v>0</v>
      </c>
      <c r="BK602" s="665">
        <v>0</v>
      </c>
      <c r="BL602" s="665">
        <v>0</v>
      </c>
      <c r="BM602" s="665">
        <v>0</v>
      </c>
      <c r="BN602" s="665">
        <v>0</v>
      </c>
      <c r="BO602" s="665">
        <v>0</v>
      </c>
      <c r="BP602" s="665">
        <v>0</v>
      </c>
      <c r="BQ602" s="665">
        <v>0</v>
      </c>
      <c r="BR602" s="665">
        <v>0</v>
      </c>
      <c r="BS602" s="666">
        <v>0</v>
      </c>
      <c r="BT602" s="667">
        <v>0</v>
      </c>
      <c r="BU602" s="649">
        <f t="shared" si="11"/>
        <v>0</v>
      </c>
    </row>
    <row r="603" spans="2:73" x14ac:dyDescent="0.2">
      <c r="B603" s="629">
        <v>593</v>
      </c>
      <c r="C603" s="630" t="s">
        <v>2107</v>
      </c>
      <c r="D603" s="630" t="s">
        <v>803</v>
      </c>
      <c r="E603" s="630" t="s">
        <v>1632</v>
      </c>
      <c r="F603" s="651" t="s">
        <v>2348</v>
      </c>
      <c r="G603" s="652">
        <v>45366</v>
      </c>
      <c r="H603" s="652" t="s">
        <v>535</v>
      </c>
      <c r="I603" s="652" t="s">
        <v>535</v>
      </c>
      <c r="J603" s="653">
        <v>31.25</v>
      </c>
      <c r="K603" s="654" t="s">
        <v>535</v>
      </c>
      <c r="L603" s="655" t="s">
        <v>535</v>
      </c>
      <c r="M603" s="656">
        <v>0</v>
      </c>
      <c r="N603" s="657">
        <v>82775</v>
      </c>
      <c r="O603" s="658">
        <v>0</v>
      </c>
      <c r="P603" s="658">
        <v>0</v>
      </c>
      <c r="Q603" s="658">
        <v>0</v>
      </c>
      <c r="R603" s="658">
        <v>0</v>
      </c>
      <c r="S603" s="658">
        <v>0</v>
      </c>
      <c r="T603" s="659">
        <v>82775</v>
      </c>
      <c r="U603" s="658">
        <v>82775</v>
      </c>
      <c r="V603" s="658">
        <v>0</v>
      </c>
      <c r="W603" s="658">
        <v>0</v>
      </c>
      <c r="X603" s="658">
        <v>0</v>
      </c>
      <c r="Y603" s="660">
        <v>0</v>
      </c>
      <c r="Z603" s="657">
        <v>0</v>
      </c>
      <c r="AA603" s="658">
        <v>0</v>
      </c>
      <c r="AB603" s="658">
        <v>0</v>
      </c>
      <c r="AC603" s="658">
        <v>0</v>
      </c>
      <c r="AD603" s="658">
        <v>0</v>
      </c>
      <c r="AE603" s="658">
        <v>0</v>
      </c>
      <c r="AF603" s="658">
        <v>0</v>
      </c>
      <c r="AG603" s="658">
        <v>0</v>
      </c>
      <c r="AH603" s="658">
        <v>0</v>
      </c>
      <c r="AI603" s="658">
        <v>0</v>
      </c>
      <c r="AJ603" s="658">
        <v>2648.7999999999997</v>
      </c>
      <c r="AK603" s="661">
        <v>0</v>
      </c>
      <c r="AL603" s="661">
        <v>0</v>
      </c>
      <c r="AM603" s="662">
        <v>0</v>
      </c>
      <c r="AN603" s="663">
        <v>82775</v>
      </c>
      <c r="AO603" s="658">
        <v>0</v>
      </c>
      <c r="AP603" s="658">
        <v>0</v>
      </c>
      <c r="AQ603" s="658">
        <v>0</v>
      </c>
      <c r="AR603" s="658">
        <v>0</v>
      </c>
      <c r="AS603" s="658">
        <v>0</v>
      </c>
      <c r="AT603" s="659">
        <v>82775</v>
      </c>
      <c r="AU603" s="658">
        <v>82775</v>
      </c>
      <c r="AV603" s="658">
        <v>0</v>
      </c>
      <c r="AW603" s="658">
        <v>0</v>
      </c>
      <c r="AX603" s="658">
        <v>0</v>
      </c>
      <c r="AY603" s="660">
        <v>0</v>
      </c>
      <c r="AZ603" s="644" t="s">
        <v>803</v>
      </c>
      <c r="BA603" s="664">
        <v>0</v>
      </c>
      <c r="BB603" s="665">
        <v>0</v>
      </c>
      <c r="BC603" s="665">
        <v>0</v>
      </c>
      <c r="BD603" s="665">
        <v>0</v>
      </c>
      <c r="BE603" s="665">
        <v>0</v>
      </c>
      <c r="BF603" s="665">
        <v>0</v>
      </c>
      <c r="BG603" s="665">
        <v>0</v>
      </c>
      <c r="BH603" s="665">
        <v>0</v>
      </c>
      <c r="BI603" s="665">
        <v>0</v>
      </c>
      <c r="BJ603" s="665">
        <v>0</v>
      </c>
      <c r="BK603" s="665">
        <v>0</v>
      </c>
      <c r="BL603" s="665">
        <v>0</v>
      </c>
      <c r="BM603" s="665">
        <v>0</v>
      </c>
      <c r="BN603" s="665">
        <v>0</v>
      </c>
      <c r="BO603" s="665">
        <v>0</v>
      </c>
      <c r="BP603" s="665">
        <v>0</v>
      </c>
      <c r="BQ603" s="665">
        <v>0</v>
      </c>
      <c r="BR603" s="665">
        <v>0</v>
      </c>
      <c r="BS603" s="666">
        <v>0</v>
      </c>
      <c r="BT603" s="667">
        <v>0</v>
      </c>
      <c r="BU603" s="649">
        <f t="shared" si="11"/>
        <v>0</v>
      </c>
    </row>
    <row r="604" spans="2:73" x14ac:dyDescent="0.2">
      <c r="B604" s="650">
        <v>594</v>
      </c>
      <c r="C604" s="630" t="s">
        <v>2349</v>
      </c>
      <c r="D604" s="630" t="s">
        <v>803</v>
      </c>
      <c r="E604" s="630" t="s">
        <v>1806</v>
      </c>
      <c r="F604" s="651">
        <v>230537</v>
      </c>
      <c r="G604" s="652">
        <v>45701</v>
      </c>
      <c r="H604" s="652" t="s">
        <v>535</v>
      </c>
      <c r="I604" s="652" t="s">
        <v>535</v>
      </c>
      <c r="J604" s="653">
        <v>10</v>
      </c>
      <c r="K604" s="654" t="s">
        <v>535</v>
      </c>
      <c r="L604" s="655" t="s">
        <v>535</v>
      </c>
      <c r="M604" s="656">
        <v>0</v>
      </c>
      <c r="N604" s="657">
        <v>0</v>
      </c>
      <c r="O604" s="658">
        <v>0</v>
      </c>
      <c r="P604" s="658">
        <v>0</v>
      </c>
      <c r="Q604" s="658">
        <v>0</v>
      </c>
      <c r="R604" s="658">
        <v>0</v>
      </c>
      <c r="S604" s="658">
        <v>0</v>
      </c>
      <c r="T604" s="659">
        <v>0</v>
      </c>
      <c r="U604" s="658">
        <v>0</v>
      </c>
      <c r="V604" s="658">
        <v>0</v>
      </c>
      <c r="W604" s="658">
        <v>0</v>
      </c>
      <c r="X604" s="658">
        <v>0</v>
      </c>
      <c r="Y604" s="660">
        <v>0</v>
      </c>
      <c r="Z604" s="657">
        <v>5450</v>
      </c>
      <c r="AA604" s="658">
        <v>0</v>
      </c>
      <c r="AB604" s="658">
        <v>0</v>
      </c>
      <c r="AC604" s="658">
        <v>0</v>
      </c>
      <c r="AD604" s="658">
        <v>0</v>
      </c>
      <c r="AE604" s="658">
        <v>0</v>
      </c>
      <c r="AF604" s="658">
        <v>5450</v>
      </c>
      <c r="AG604" s="658">
        <v>5450</v>
      </c>
      <c r="AH604" s="658">
        <v>0</v>
      </c>
      <c r="AI604" s="658">
        <v>0</v>
      </c>
      <c r="AJ604" s="658">
        <v>454.16666666666663</v>
      </c>
      <c r="AK604" s="661">
        <v>0</v>
      </c>
      <c r="AL604" s="661">
        <v>0</v>
      </c>
      <c r="AM604" s="662">
        <v>0</v>
      </c>
      <c r="AN604" s="663">
        <v>5450</v>
      </c>
      <c r="AO604" s="658">
        <v>0</v>
      </c>
      <c r="AP604" s="658">
        <v>0</v>
      </c>
      <c r="AQ604" s="658">
        <v>0</v>
      </c>
      <c r="AR604" s="658">
        <v>0</v>
      </c>
      <c r="AS604" s="658">
        <v>0</v>
      </c>
      <c r="AT604" s="659">
        <v>5450</v>
      </c>
      <c r="AU604" s="658">
        <v>5450</v>
      </c>
      <c r="AV604" s="658">
        <v>0</v>
      </c>
      <c r="AW604" s="658">
        <v>0</v>
      </c>
      <c r="AX604" s="658">
        <v>0</v>
      </c>
      <c r="AY604" s="660">
        <v>0</v>
      </c>
      <c r="AZ604" s="644" t="s">
        <v>803</v>
      </c>
      <c r="BA604" s="664">
        <v>0</v>
      </c>
      <c r="BB604" s="665">
        <v>0</v>
      </c>
      <c r="BC604" s="665">
        <v>0</v>
      </c>
      <c r="BD604" s="665">
        <v>0</v>
      </c>
      <c r="BE604" s="665">
        <v>0</v>
      </c>
      <c r="BF604" s="665">
        <v>0</v>
      </c>
      <c r="BG604" s="665">
        <v>0</v>
      </c>
      <c r="BH604" s="665">
        <v>0</v>
      </c>
      <c r="BI604" s="665">
        <v>0</v>
      </c>
      <c r="BJ604" s="665">
        <v>0</v>
      </c>
      <c r="BK604" s="665">
        <v>0</v>
      </c>
      <c r="BL604" s="665">
        <v>0</v>
      </c>
      <c r="BM604" s="665">
        <v>0</v>
      </c>
      <c r="BN604" s="665">
        <v>0</v>
      </c>
      <c r="BO604" s="665">
        <v>0</v>
      </c>
      <c r="BP604" s="665">
        <v>0</v>
      </c>
      <c r="BQ604" s="665">
        <v>0</v>
      </c>
      <c r="BR604" s="665">
        <v>0</v>
      </c>
      <c r="BS604" s="666">
        <v>0</v>
      </c>
      <c r="BT604" s="667">
        <v>0</v>
      </c>
      <c r="BU604" s="649">
        <f t="shared" si="11"/>
        <v>0</v>
      </c>
    </row>
    <row r="605" spans="2:73" x14ac:dyDescent="0.2">
      <c r="B605" s="629">
        <v>595</v>
      </c>
      <c r="C605" s="630" t="s">
        <v>2350</v>
      </c>
      <c r="D605" s="630" t="s">
        <v>803</v>
      </c>
      <c r="E605" s="630" t="s">
        <v>1806</v>
      </c>
      <c r="F605" s="651">
        <v>230569</v>
      </c>
      <c r="G605" s="652">
        <v>45937</v>
      </c>
      <c r="H605" s="652" t="s">
        <v>535</v>
      </c>
      <c r="I605" s="652" t="s">
        <v>535</v>
      </c>
      <c r="J605" s="653">
        <v>10</v>
      </c>
      <c r="K605" s="654" t="s">
        <v>535</v>
      </c>
      <c r="L605" s="655" t="s">
        <v>535</v>
      </c>
      <c r="M605" s="656">
        <v>0</v>
      </c>
      <c r="N605" s="657">
        <v>0</v>
      </c>
      <c r="O605" s="658">
        <v>0</v>
      </c>
      <c r="P605" s="658">
        <v>0</v>
      </c>
      <c r="Q605" s="658">
        <v>0</v>
      </c>
      <c r="R605" s="658">
        <v>0</v>
      </c>
      <c r="S605" s="658">
        <v>0</v>
      </c>
      <c r="T605" s="659">
        <v>0</v>
      </c>
      <c r="U605" s="658">
        <v>0</v>
      </c>
      <c r="V605" s="658">
        <v>0</v>
      </c>
      <c r="W605" s="658">
        <v>0</v>
      </c>
      <c r="X605" s="658">
        <v>0</v>
      </c>
      <c r="Y605" s="660">
        <v>0</v>
      </c>
      <c r="Z605" s="657">
        <v>3500</v>
      </c>
      <c r="AA605" s="658">
        <v>0</v>
      </c>
      <c r="AB605" s="658">
        <v>0</v>
      </c>
      <c r="AC605" s="658">
        <v>0</v>
      </c>
      <c r="AD605" s="658">
        <v>0</v>
      </c>
      <c r="AE605" s="658">
        <v>0</v>
      </c>
      <c r="AF605" s="658">
        <v>3500</v>
      </c>
      <c r="AG605" s="658">
        <v>3500</v>
      </c>
      <c r="AH605" s="658">
        <v>0</v>
      </c>
      <c r="AI605" s="658">
        <v>0</v>
      </c>
      <c r="AJ605" s="658">
        <v>58.333333333333336</v>
      </c>
      <c r="AK605" s="661">
        <v>0</v>
      </c>
      <c r="AL605" s="661">
        <v>0</v>
      </c>
      <c r="AM605" s="662">
        <v>0</v>
      </c>
      <c r="AN605" s="663">
        <v>3500</v>
      </c>
      <c r="AO605" s="658">
        <v>0</v>
      </c>
      <c r="AP605" s="658">
        <v>0</v>
      </c>
      <c r="AQ605" s="658">
        <v>0</v>
      </c>
      <c r="AR605" s="658">
        <v>0</v>
      </c>
      <c r="AS605" s="658">
        <v>0</v>
      </c>
      <c r="AT605" s="659">
        <v>3500</v>
      </c>
      <c r="AU605" s="658">
        <v>3500</v>
      </c>
      <c r="AV605" s="658">
        <v>0</v>
      </c>
      <c r="AW605" s="658">
        <v>0</v>
      </c>
      <c r="AX605" s="658">
        <v>0</v>
      </c>
      <c r="AY605" s="660">
        <v>0</v>
      </c>
      <c r="AZ605" s="644" t="s">
        <v>803</v>
      </c>
      <c r="BA605" s="664">
        <v>0</v>
      </c>
      <c r="BB605" s="665">
        <v>0</v>
      </c>
      <c r="BC605" s="665">
        <v>0</v>
      </c>
      <c r="BD605" s="665">
        <v>0</v>
      </c>
      <c r="BE605" s="665">
        <v>0</v>
      </c>
      <c r="BF605" s="665">
        <v>0</v>
      </c>
      <c r="BG605" s="665">
        <v>0</v>
      </c>
      <c r="BH605" s="665">
        <v>0</v>
      </c>
      <c r="BI605" s="665">
        <v>0</v>
      </c>
      <c r="BJ605" s="665">
        <v>0</v>
      </c>
      <c r="BK605" s="665">
        <v>0</v>
      </c>
      <c r="BL605" s="665">
        <v>0</v>
      </c>
      <c r="BM605" s="665">
        <v>0</v>
      </c>
      <c r="BN605" s="665">
        <v>0</v>
      </c>
      <c r="BO605" s="665">
        <v>0</v>
      </c>
      <c r="BP605" s="665">
        <v>0</v>
      </c>
      <c r="BQ605" s="665">
        <v>0</v>
      </c>
      <c r="BR605" s="665">
        <v>0</v>
      </c>
      <c r="BS605" s="666">
        <v>0</v>
      </c>
      <c r="BT605" s="667">
        <v>0</v>
      </c>
      <c r="BU605" s="649">
        <f t="shared" si="11"/>
        <v>0</v>
      </c>
    </row>
    <row r="606" spans="2:73" x14ac:dyDescent="0.2">
      <c r="B606" s="650">
        <v>596</v>
      </c>
      <c r="C606" s="630" t="s">
        <v>2351</v>
      </c>
      <c r="D606" s="630" t="s">
        <v>806</v>
      </c>
      <c r="E606" s="630" t="s">
        <v>1957</v>
      </c>
      <c r="F606" s="651">
        <v>230566</v>
      </c>
      <c r="G606" s="652">
        <v>45870</v>
      </c>
      <c r="H606" s="652" t="s">
        <v>535</v>
      </c>
      <c r="I606" s="652" t="s">
        <v>535</v>
      </c>
      <c r="J606" s="653">
        <v>5</v>
      </c>
      <c r="K606" s="654" t="s">
        <v>535</v>
      </c>
      <c r="L606" s="655" t="s">
        <v>535</v>
      </c>
      <c r="M606" s="656">
        <v>0</v>
      </c>
      <c r="N606" s="657">
        <v>0</v>
      </c>
      <c r="O606" s="658">
        <v>0</v>
      </c>
      <c r="P606" s="658">
        <v>0</v>
      </c>
      <c r="Q606" s="658">
        <v>0</v>
      </c>
      <c r="R606" s="658">
        <v>0</v>
      </c>
      <c r="S606" s="658">
        <v>0</v>
      </c>
      <c r="T606" s="659">
        <v>0</v>
      </c>
      <c r="U606" s="658">
        <v>0</v>
      </c>
      <c r="V606" s="658">
        <v>0</v>
      </c>
      <c r="W606" s="658">
        <v>0</v>
      </c>
      <c r="X606" s="658">
        <v>0</v>
      </c>
      <c r="Y606" s="660">
        <v>0</v>
      </c>
      <c r="Z606" s="657">
        <v>650.82000000000005</v>
      </c>
      <c r="AA606" s="658">
        <v>0</v>
      </c>
      <c r="AB606" s="658">
        <v>0</v>
      </c>
      <c r="AC606" s="658">
        <v>0</v>
      </c>
      <c r="AD606" s="658">
        <v>0</v>
      </c>
      <c r="AE606" s="658">
        <v>0</v>
      </c>
      <c r="AF606" s="658">
        <v>650.82000000000005</v>
      </c>
      <c r="AG606" s="658">
        <v>0</v>
      </c>
      <c r="AH606" s="658">
        <v>0</v>
      </c>
      <c r="AI606" s="658">
        <v>54.235000000000007</v>
      </c>
      <c r="AJ606" s="658">
        <v>0</v>
      </c>
      <c r="AK606" s="661">
        <v>650.82000000000005</v>
      </c>
      <c r="AL606" s="661">
        <v>54.235000000000014</v>
      </c>
      <c r="AM606" s="662">
        <v>596.58500000000004</v>
      </c>
      <c r="AN606" s="663">
        <v>650.82000000000005</v>
      </c>
      <c r="AO606" s="658">
        <v>0</v>
      </c>
      <c r="AP606" s="658">
        <v>0</v>
      </c>
      <c r="AQ606" s="658">
        <v>0</v>
      </c>
      <c r="AR606" s="658">
        <v>0</v>
      </c>
      <c r="AS606" s="658">
        <v>0</v>
      </c>
      <c r="AT606" s="659">
        <v>650.82000000000005</v>
      </c>
      <c r="AU606" s="658">
        <v>0</v>
      </c>
      <c r="AV606" s="658">
        <v>0</v>
      </c>
      <c r="AW606" s="658">
        <v>650.82000000000005</v>
      </c>
      <c r="AX606" s="658">
        <v>54.235000000000014</v>
      </c>
      <c r="AY606" s="660">
        <v>596.58500000000004</v>
      </c>
      <c r="AZ606" s="644" t="s">
        <v>806</v>
      </c>
      <c r="BA606" s="664">
        <v>0</v>
      </c>
      <c r="BB606" s="665">
        <v>0</v>
      </c>
      <c r="BC606" s="665">
        <v>0</v>
      </c>
      <c r="BD606" s="665">
        <v>0</v>
      </c>
      <c r="BE606" s="665">
        <v>0</v>
      </c>
      <c r="BF606" s="665">
        <v>0</v>
      </c>
      <c r="BG606" s="665">
        <v>0</v>
      </c>
      <c r="BH606" s="665">
        <v>0</v>
      </c>
      <c r="BI606" s="665">
        <v>0</v>
      </c>
      <c r="BJ606" s="665">
        <v>0</v>
      </c>
      <c r="BK606" s="665">
        <v>0</v>
      </c>
      <c r="BL606" s="665">
        <v>0</v>
      </c>
      <c r="BM606" s="665">
        <v>0</v>
      </c>
      <c r="BN606" s="665">
        <v>0</v>
      </c>
      <c r="BO606" s="665">
        <v>0</v>
      </c>
      <c r="BP606" s="665">
        <v>0</v>
      </c>
      <c r="BQ606" s="665">
        <v>0</v>
      </c>
      <c r="BR606" s="665">
        <v>0</v>
      </c>
      <c r="BS606" s="666">
        <v>596.58500000000004</v>
      </c>
      <c r="BT606" s="667">
        <v>0</v>
      </c>
      <c r="BU606" s="649">
        <f t="shared" si="11"/>
        <v>0</v>
      </c>
    </row>
    <row r="607" spans="2:73" x14ac:dyDescent="0.2">
      <c r="B607" s="629">
        <v>597</v>
      </c>
      <c r="C607" s="630" t="s">
        <v>2352</v>
      </c>
      <c r="D607" s="630" t="s">
        <v>806</v>
      </c>
      <c r="E607" s="630" t="s">
        <v>1554</v>
      </c>
      <c r="F607" s="651" t="s">
        <v>2353</v>
      </c>
      <c r="G607" s="652">
        <v>45747</v>
      </c>
      <c r="H607" s="652" t="s">
        <v>535</v>
      </c>
      <c r="I607" s="652" t="s">
        <v>535</v>
      </c>
      <c r="J607" s="653">
        <v>33</v>
      </c>
      <c r="K607" s="654" t="s">
        <v>535</v>
      </c>
      <c r="L607" s="655" t="s">
        <v>535</v>
      </c>
      <c r="M607" s="656">
        <v>0</v>
      </c>
      <c r="N607" s="657">
        <v>0</v>
      </c>
      <c r="O607" s="658">
        <v>0</v>
      </c>
      <c r="P607" s="658">
        <v>0</v>
      </c>
      <c r="Q607" s="658">
        <v>0</v>
      </c>
      <c r="R607" s="658">
        <v>0</v>
      </c>
      <c r="S607" s="658">
        <v>0</v>
      </c>
      <c r="T607" s="659">
        <v>0</v>
      </c>
      <c r="U607" s="658">
        <v>0</v>
      </c>
      <c r="V607" s="658">
        <v>0</v>
      </c>
      <c r="W607" s="658">
        <v>0</v>
      </c>
      <c r="X607" s="658">
        <v>0</v>
      </c>
      <c r="Y607" s="660">
        <v>0</v>
      </c>
      <c r="Z607" s="657">
        <v>6100</v>
      </c>
      <c r="AA607" s="658">
        <v>0</v>
      </c>
      <c r="AB607" s="658">
        <v>0</v>
      </c>
      <c r="AC607" s="658">
        <v>0</v>
      </c>
      <c r="AD607" s="658">
        <v>-54076.24</v>
      </c>
      <c r="AE607" s="658">
        <v>0</v>
      </c>
      <c r="AF607" s="658">
        <v>60176.24</v>
      </c>
      <c r="AG607" s="658">
        <v>0</v>
      </c>
      <c r="AH607" s="658">
        <v>0</v>
      </c>
      <c r="AI607" s="658">
        <v>1367.6418181818183</v>
      </c>
      <c r="AJ607" s="658">
        <v>-1229.0054545454545</v>
      </c>
      <c r="AK607" s="661">
        <v>60176.24</v>
      </c>
      <c r="AL607" s="661">
        <v>1367.6418181818215</v>
      </c>
      <c r="AM607" s="662">
        <v>58808.598181818175</v>
      </c>
      <c r="AN607" s="663">
        <v>6100</v>
      </c>
      <c r="AO607" s="658">
        <v>0</v>
      </c>
      <c r="AP607" s="658">
        <v>0</v>
      </c>
      <c r="AQ607" s="658">
        <v>0</v>
      </c>
      <c r="AR607" s="658">
        <v>-54076.24</v>
      </c>
      <c r="AS607" s="658">
        <v>0</v>
      </c>
      <c r="AT607" s="659">
        <v>60176.24</v>
      </c>
      <c r="AU607" s="658">
        <v>0</v>
      </c>
      <c r="AV607" s="658">
        <v>0</v>
      </c>
      <c r="AW607" s="658">
        <v>60176.24</v>
      </c>
      <c r="AX607" s="658">
        <v>1367.6418181818215</v>
      </c>
      <c r="AY607" s="660">
        <v>58808.598181818175</v>
      </c>
      <c r="AZ607" s="644" t="s">
        <v>806</v>
      </c>
      <c r="BA607" s="664">
        <v>0</v>
      </c>
      <c r="BB607" s="665">
        <v>0</v>
      </c>
      <c r="BC607" s="665">
        <v>0</v>
      </c>
      <c r="BD607" s="665">
        <v>0</v>
      </c>
      <c r="BE607" s="665">
        <v>0</v>
      </c>
      <c r="BF607" s="665">
        <v>0</v>
      </c>
      <c r="BG607" s="665">
        <v>0</v>
      </c>
      <c r="BH607" s="665">
        <v>0</v>
      </c>
      <c r="BI607" s="665">
        <v>0</v>
      </c>
      <c r="BJ607" s="665">
        <v>0</v>
      </c>
      <c r="BK607" s="665">
        <v>0</v>
      </c>
      <c r="BL607" s="665">
        <v>0</v>
      </c>
      <c r="BM607" s="665">
        <v>0</v>
      </c>
      <c r="BN607" s="665">
        <v>0</v>
      </c>
      <c r="BO607" s="665">
        <v>0</v>
      </c>
      <c r="BP607" s="665">
        <v>0</v>
      </c>
      <c r="BQ607" s="665">
        <v>0</v>
      </c>
      <c r="BR607" s="665">
        <v>0</v>
      </c>
      <c r="BS607" s="666">
        <v>58808.598181818175</v>
      </c>
      <c r="BT607" s="667">
        <v>0</v>
      </c>
      <c r="BU607" s="649">
        <f t="shared" si="11"/>
        <v>0</v>
      </c>
    </row>
    <row r="608" spans="2:73" x14ac:dyDescent="0.2">
      <c r="B608" s="650">
        <v>598</v>
      </c>
      <c r="C608" s="630" t="s">
        <v>2354</v>
      </c>
      <c r="D608" s="630" t="s">
        <v>788</v>
      </c>
      <c r="E608" s="630" t="s">
        <v>1865</v>
      </c>
      <c r="F608" s="651">
        <v>230538</v>
      </c>
      <c r="G608" s="652">
        <v>45716</v>
      </c>
      <c r="H608" s="652" t="s">
        <v>535</v>
      </c>
      <c r="I608" s="652" t="s">
        <v>535</v>
      </c>
      <c r="J608" s="653">
        <v>10</v>
      </c>
      <c r="K608" s="654" t="s">
        <v>535</v>
      </c>
      <c r="L608" s="655" t="s">
        <v>535</v>
      </c>
      <c r="M608" s="656">
        <v>0</v>
      </c>
      <c r="N608" s="657">
        <v>0</v>
      </c>
      <c r="O608" s="658">
        <v>0</v>
      </c>
      <c r="P608" s="658">
        <v>0</v>
      </c>
      <c r="Q608" s="658">
        <v>0</v>
      </c>
      <c r="R608" s="658">
        <v>0</v>
      </c>
      <c r="S608" s="658">
        <v>0</v>
      </c>
      <c r="T608" s="659">
        <v>0</v>
      </c>
      <c r="U608" s="658">
        <v>0</v>
      </c>
      <c r="V608" s="658">
        <v>0</v>
      </c>
      <c r="W608" s="658">
        <v>0</v>
      </c>
      <c r="X608" s="658">
        <v>0</v>
      </c>
      <c r="Y608" s="660">
        <v>0</v>
      </c>
      <c r="Z608" s="657">
        <v>4574</v>
      </c>
      <c r="AA608" s="658">
        <v>4574</v>
      </c>
      <c r="AB608" s="658">
        <v>0</v>
      </c>
      <c r="AC608" s="658">
        <v>0</v>
      </c>
      <c r="AD608" s="658">
        <v>0</v>
      </c>
      <c r="AE608" s="658">
        <v>0</v>
      </c>
      <c r="AF608" s="658">
        <v>0</v>
      </c>
      <c r="AG608" s="658">
        <v>0</v>
      </c>
      <c r="AH608" s="658">
        <v>0</v>
      </c>
      <c r="AI608" s="658">
        <v>0</v>
      </c>
      <c r="AJ608" s="658">
        <v>381.16666666666669</v>
      </c>
      <c r="AK608" s="661">
        <v>0</v>
      </c>
      <c r="AL608" s="661">
        <v>0</v>
      </c>
      <c r="AM608" s="662">
        <v>0</v>
      </c>
      <c r="AN608" s="663">
        <v>4574</v>
      </c>
      <c r="AO608" s="658">
        <v>4574</v>
      </c>
      <c r="AP608" s="658">
        <v>0</v>
      </c>
      <c r="AQ608" s="658">
        <v>0</v>
      </c>
      <c r="AR608" s="658">
        <v>0</v>
      </c>
      <c r="AS608" s="658">
        <v>0</v>
      </c>
      <c r="AT608" s="659">
        <v>0</v>
      </c>
      <c r="AU608" s="658">
        <v>0</v>
      </c>
      <c r="AV608" s="658">
        <v>0</v>
      </c>
      <c r="AW608" s="658">
        <v>0</v>
      </c>
      <c r="AX608" s="658">
        <v>0</v>
      </c>
      <c r="AY608" s="660">
        <v>0</v>
      </c>
      <c r="AZ608" s="644" t="s">
        <v>788</v>
      </c>
      <c r="BA608" s="664">
        <v>0</v>
      </c>
      <c r="BB608" s="665">
        <v>0</v>
      </c>
      <c r="BC608" s="665">
        <v>0</v>
      </c>
      <c r="BD608" s="665">
        <v>0</v>
      </c>
      <c r="BE608" s="665">
        <v>0</v>
      </c>
      <c r="BF608" s="665">
        <v>0</v>
      </c>
      <c r="BG608" s="665">
        <v>0</v>
      </c>
      <c r="BH608" s="665">
        <v>0</v>
      </c>
      <c r="BI608" s="665">
        <v>0</v>
      </c>
      <c r="BJ608" s="665">
        <v>0</v>
      </c>
      <c r="BK608" s="665">
        <v>0</v>
      </c>
      <c r="BL608" s="665">
        <v>0</v>
      </c>
      <c r="BM608" s="665">
        <v>0</v>
      </c>
      <c r="BN608" s="665">
        <v>0</v>
      </c>
      <c r="BO608" s="665">
        <v>0</v>
      </c>
      <c r="BP608" s="665">
        <v>0</v>
      </c>
      <c r="BQ608" s="665">
        <v>0</v>
      </c>
      <c r="BR608" s="665">
        <v>0</v>
      </c>
      <c r="BS608" s="666">
        <v>0</v>
      </c>
      <c r="BT608" s="667">
        <v>0</v>
      </c>
      <c r="BU608" s="649">
        <f t="shared" si="11"/>
        <v>0</v>
      </c>
    </row>
    <row r="609" spans="2:73" x14ac:dyDescent="0.2">
      <c r="B609" s="629">
        <v>599</v>
      </c>
      <c r="C609" s="630" t="s">
        <v>2354</v>
      </c>
      <c r="D609" s="630" t="s">
        <v>788</v>
      </c>
      <c r="E609" s="630" t="s">
        <v>1865</v>
      </c>
      <c r="F609" s="651">
        <v>230539</v>
      </c>
      <c r="G609" s="652">
        <v>45716</v>
      </c>
      <c r="H609" s="652" t="s">
        <v>535</v>
      </c>
      <c r="I609" s="652" t="s">
        <v>535</v>
      </c>
      <c r="J609" s="653">
        <v>10</v>
      </c>
      <c r="K609" s="654" t="s">
        <v>535</v>
      </c>
      <c r="L609" s="655" t="s">
        <v>535</v>
      </c>
      <c r="M609" s="656">
        <v>0</v>
      </c>
      <c r="N609" s="657">
        <v>0</v>
      </c>
      <c r="O609" s="658">
        <v>0</v>
      </c>
      <c r="P609" s="658">
        <v>0</v>
      </c>
      <c r="Q609" s="658">
        <v>0</v>
      </c>
      <c r="R609" s="658">
        <v>0</v>
      </c>
      <c r="S609" s="658">
        <v>0</v>
      </c>
      <c r="T609" s="659">
        <v>0</v>
      </c>
      <c r="U609" s="658">
        <v>0</v>
      </c>
      <c r="V609" s="658">
        <v>0</v>
      </c>
      <c r="W609" s="658">
        <v>0</v>
      </c>
      <c r="X609" s="658">
        <v>0</v>
      </c>
      <c r="Y609" s="660">
        <v>0</v>
      </c>
      <c r="Z609" s="657">
        <v>6041</v>
      </c>
      <c r="AA609" s="658">
        <v>6041</v>
      </c>
      <c r="AB609" s="658">
        <v>0</v>
      </c>
      <c r="AC609" s="658">
        <v>0</v>
      </c>
      <c r="AD609" s="658">
        <v>0</v>
      </c>
      <c r="AE609" s="658">
        <v>0</v>
      </c>
      <c r="AF609" s="658">
        <v>0</v>
      </c>
      <c r="AG609" s="658">
        <v>0</v>
      </c>
      <c r="AH609" s="658">
        <v>0</v>
      </c>
      <c r="AI609" s="658">
        <v>0</v>
      </c>
      <c r="AJ609" s="658">
        <v>503.41666666666669</v>
      </c>
      <c r="AK609" s="661">
        <v>0</v>
      </c>
      <c r="AL609" s="661">
        <v>0</v>
      </c>
      <c r="AM609" s="662">
        <v>0</v>
      </c>
      <c r="AN609" s="663">
        <v>6041</v>
      </c>
      <c r="AO609" s="658">
        <v>6041</v>
      </c>
      <c r="AP609" s="658">
        <v>0</v>
      </c>
      <c r="AQ609" s="658">
        <v>0</v>
      </c>
      <c r="AR609" s="658">
        <v>0</v>
      </c>
      <c r="AS609" s="658">
        <v>0</v>
      </c>
      <c r="AT609" s="659">
        <v>0</v>
      </c>
      <c r="AU609" s="658">
        <v>0</v>
      </c>
      <c r="AV609" s="658">
        <v>0</v>
      </c>
      <c r="AW609" s="658">
        <v>0</v>
      </c>
      <c r="AX609" s="658">
        <v>0</v>
      </c>
      <c r="AY609" s="660">
        <v>0</v>
      </c>
      <c r="AZ609" s="644" t="s">
        <v>788</v>
      </c>
      <c r="BA609" s="664">
        <v>0</v>
      </c>
      <c r="BB609" s="665">
        <v>0</v>
      </c>
      <c r="BC609" s="665">
        <v>0</v>
      </c>
      <c r="BD609" s="665">
        <v>0</v>
      </c>
      <c r="BE609" s="665">
        <v>0</v>
      </c>
      <c r="BF609" s="665">
        <v>0</v>
      </c>
      <c r="BG609" s="665">
        <v>0</v>
      </c>
      <c r="BH609" s="665">
        <v>0</v>
      </c>
      <c r="BI609" s="665">
        <v>0</v>
      </c>
      <c r="BJ609" s="665">
        <v>0</v>
      </c>
      <c r="BK609" s="665">
        <v>0</v>
      </c>
      <c r="BL609" s="665">
        <v>0</v>
      </c>
      <c r="BM609" s="665">
        <v>0</v>
      </c>
      <c r="BN609" s="665">
        <v>0</v>
      </c>
      <c r="BO609" s="665">
        <v>0</v>
      </c>
      <c r="BP609" s="665">
        <v>0</v>
      </c>
      <c r="BQ609" s="665">
        <v>0</v>
      </c>
      <c r="BR609" s="665">
        <v>0</v>
      </c>
      <c r="BS609" s="666">
        <v>0</v>
      </c>
      <c r="BT609" s="667">
        <v>0</v>
      </c>
      <c r="BU609" s="649">
        <f t="shared" si="11"/>
        <v>0</v>
      </c>
    </row>
    <row r="610" spans="2:73" x14ac:dyDescent="0.2">
      <c r="B610" s="650">
        <v>600</v>
      </c>
      <c r="C610" s="630" t="s">
        <v>2355</v>
      </c>
      <c r="D610" s="630" t="s">
        <v>788</v>
      </c>
      <c r="E610" s="630" t="s">
        <v>1803</v>
      </c>
      <c r="F610" s="651">
        <v>230540</v>
      </c>
      <c r="G610" s="652">
        <v>45707</v>
      </c>
      <c r="H610" s="652" t="s">
        <v>535</v>
      </c>
      <c r="I610" s="652" t="s">
        <v>535</v>
      </c>
      <c r="J610" s="653">
        <v>16</v>
      </c>
      <c r="K610" s="654" t="s">
        <v>535</v>
      </c>
      <c r="L610" s="655" t="s">
        <v>535</v>
      </c>
      <c r="M610" s="656">
        <v>0</v>
      </c>
      <c r="N610" s="657">
        <v>0</v>
      </c>
      <c r="O610" s="658">
        <v>0</v>
      </c>
      <c r="P610" s="658">
        <v>0</v>
      </c>
      <c r="Q610" s="658">
        <v>0</v>
      </c>
      <c r="R610" s="658">
        <v>0</v>
      </c>
      <c r="S610" s="658">
        <v>0</v>
      </c>
      <c r="T610" s="659">
        <v>0</v>
      </c>
      <c r="U610" s="658">
        <v>0</v>
      </c>
      <c r="V610" s="658">
        <v>0</v>
      </c>
      <c r="W610" s="658">
        <v>0</v>
      </c>
      <c r="X610" s="658">
        <v>0</v>
      </c>
      <c r="Y610" s="660">
        <v>0</v>
      </c>
      <c r="Z610" s="657">
        <v>10990</v>
      </c>
      <c r="AA610" s="658">
        <v>0</v>
      </c>
      <c r="AB610" s="658">
        <v>0</v>
      </c>
      <c r="AC610" s="658">
        <v>0</v>
      </c>
      <c r="AD610" s="658">
        <v>0</v>
      </c>
      <c r="AE610" s="658">
        <v>0</v>
      </c>
      <c r="AF610" s="658">
        <v>10990</v>
      </c>
      <c r="AG610" s="658">
        <v>10990</v>
      </c>
      <c r="AH610" s="658">
        <v>0</v>
      </c>
      <c r="AI610" s="658">
        <v>0</v>
      </c>
      <c r="AJ610" s="658">
        <v>572.39583333333337</v>
      </c>
      <c r="AK610" s="661">
        <v>0</v>
      </c>
      <c r="AL610" s="661">
        <v>0</v>
      </c>
      <c r="AM610" s="662">
        <v>0</v>
      </c>
      <c r="AN610" s="663">
        <v>10990</v>
      </c>
      <c r="AO610" s="658">
        <v>0</v>
      </c>
      <c r="AP610" s="658">
        <v>0</v>
      </c>
      <c r="AQ610" s="658">
        <v>0</v>
      </c>
      <c r="AR610" s="658">
        <v>0</v>
      </c>
      <c r="AS610" s="658">
        <v>0</v>
      </c>
      <c r="AT610" s="659">
        <v>10990</v>
      </c>
      <c r="AU610" s="658">
        <v>10990</v>
      </c>
      <c r="AV610" s="658">
        <v>0</v>
      </c>
      <c r="AW610" s="658">
        <v>0</v>
      </c>
      <c r="AX610" s="658">
        <v>0</v>
      </c>
      <c r="AY610" s="660">
        <v>0</v>
      </c>
      <c r="AZ610" s="644" t="s">
        <v>788</v>
      </c>
      <c r="BA610" s="664">
        <v>0</v>
      </c>
      <c r="BB610" s="665">
        <v>0</v>
      </c>
      <c r="BC610" s="665">
        <v>0</v>
      </c>
      <c r="BD610" s="665">
        <v>0</v>
      </c>
      <c r="BE610" s="665">
        <v>0</v>
      </c>
      <c r="BF610" s="665">
        <v>0</v>
      </c>
      <c r="BG610" s="665">
        <v>0</v>
      </c>
      <c r="BH610" s="665">
        <v>0</v>
      </c>
      <c r="BI610" s="665">
        <v>0</v>
      </c>
      <c r="BJ610" s="665">
        <v>0</v>
      </c>
      <c r="BK610" s="665">
        <v>0</v>
      </c>
      <c r="BL610" s="665">
        <v>0</v>
      </c>
      <c r="BM610" s="665">
        <v>0</v>
      </c>
      <c r="BN610" s="665">
        <v>0</v>
      </c>
      <c r="BO610" s="665">
        <v>0</v>
      </c>
      <c r="BP610" s="665">
        <v>0</v>
      </c>
      <c r="BQ610" s="665">
        <v>0</v>
      </c>
      <c r="BR610" s="665">
        <v>0</v>
      </c>
      <c r="BS610" s="666">
        <v>0</v>
      </c>
      <c r="BT610" s="667">
        <v>0</v>
      </c>
      <c r="BU610" s="649">
        <f t="shared" si="11"/>
        <v>0</v>
      </c>
    </row>
    <row r="611" spans="2:73" x14ac:dyDescent="0.2">
      <c r="B611" s="629">
        <v>601</v>
      </c>
      <c r="C611" s="630" t="s">
        <v>2356</v>
      </c>
      <c r="D611" s="630" t="s">
        <v>806</v>
      </c>
      <c r="E611" s="630" t="s">
        <v>1803</v>
      </c>
      <c r="F611" s="651">
        <v>230543</v>
      </c>
      <c r="G611" s="652">
        <v>45755</v>
      </c>
      <c r="H611" s="652" t="s">
        <v>535</v>
      </c>
      <c r="I611" s="652" t="s">
        <v>535</v>
      </c>
      <c r="J611" s="653">
        <v>5</v>
      </c>
      <c r="K611" s="654" t="s">
        <v>535</v>
      </c>
      <c r="L611" s="655" t="s">
        <v>535</v>
      </c>
      <c r="M611" s="656">
        <v>0</v>
      </c>
      <c r="N611" s="657">
        <v>0</v>
      </c>
      <c r="O611" s="658">
        <v>0</v>
      </c>
      <c r="P611" s="658">
        <v>0</v>
      </c>
      <c r="Q611" s="658">
        <v>0</v>
      </c>
      <c r="R611" s="658">
        <v>0</v>
      </c>
      <c r="S611" s="658">
        <v>0</v>
      </c>
      <c r="T611" s="659">
        <v>0</v>
      </c>
      <c r="U611" s="658">
        <v>0</v>
      </c>
      <c r="V611" s="658">
        <v>0</v>
      </c>
      <c r="W611" s="658">
        <v>0</v>
      </c>
      <c r="X611" s="658">
        <v>0</v>
      </c>
      <c r="Y611" s="660">
        <v>0</v>
      </c>
      <c r="Z611" s="657">
        <v>3929.8</v>
      </c>
      <c r="AA611" s="658">
        <v>0</v>
      </c>
      <c r="AB611" s="658">
        <v>0</v>
      </c>
      <c r="AC611" s="658">
        <v>0</v>
      </c>
      <c r="AD611" s="658">
        <v>0</v>
      </c>
      <c r="AE611" s="658">
        <v>0</v>
      </c>
      <c r="AF611" s="658">
        <v>3929.8</v>
      </c>
      <c r="AG611" s="658">
        <v>0</v>
      </c>
      <c r="AH611" s="658">
        <v>0</v>
      </c>
      <c r="AI611" s="658">
        <v>523.97333333333336</v>
      </c>
      <c r="AJ611" s="658">
        <v>0</v>
      </c>
      <c r="AK611" s="661">
        <v>3929.8</v>
      </c>
      <c r="AL611" s="661">
        <v>523.97333333333336</v>
      </c>
      <c r="AM611" s="662">
        <v>3405.8266666666668</v>
      </c>
      <c r="AN611" s="663">
        <v>3929.8</v>
      </c>
      <c r="AO611" s="658">
        <v>0</v>
      </c>
      <c r="AP611" s="658">
        <v>0</v>
      </c>
      <c r="AQ611" s="658">
        <v>0</v>
      </c>
      <c r="AR611" s="658">
        <v>0</v>
      </c>
      <c r="AS611" s="658">
        <v>0</v>
      </c>
      <c r="AT611" s="659">
        <v>3929.8</v>
      </c>
      <c r="AU611" s="658">
        <v>0</v>
      </c>
      <c r="AV611" s="658">
        <v>0</v>
      </c>
      <c r="AW611" s="658">
        <v>3929.8</v>
      </c>
      <c r="AX611" s="658">
        <v>523.97333333333336</v>
      </c>
      <c r="AY611" s="660">
        <v>3405.8266666666668</v>
      </c>
      <c r="AZ611" s="644" t="s">
        <v>806</v>
      </c>
      <c r="BA611" s="664">
        <v>0</v>
      </c>
      <c r="BB611" s="665">
        <v>0</v>
      </c>
      <c r="BC611" s="665">
        <v>0</v>
      </c>
      <c r="BD611" s="665">
        <v>0</v>
      </c>
      <c r="BE611" s="665">
        <v>0</v>
      </c>
      <c r="BF611" s="665">
        <v>0</v>
      </c>
      <c r="BG611" s="665">
        <v>0</v>
      </c>
      <c r="BH611" s="665">
        <v>0</v>
      </c>
      <c r="BI611" s="665">
        <v>0</v>
      </c>
      <c r="BJ611" s="665">
        <v>0</v>
      </c>
      <c r="BK611" s="665">
        <v>0</v>
      </c>
      <c r="BL611" s="665">
        <v>0</v>
      </c>
      <c r="BM611" s="665">
        <v>0</v>
      </c>
      <c r="BN611" s="665">
        <v>0</v>
      </c>
      <c r="BO611" s="665">
        <v>0</v>
      </c>
      <c r="BP611" s="665">
        <v>0</v>
      </c>
      <c r="BQ611" s="665">
        <v>0</v>
      </c>
      <c r="BR611" s="665">
        <v>0</v>
      </c>
      <c r="BS611" s="666">
        <v>3405.8266666666668</v>
      </c>
      <c r="BT611" s="667">
        <v>0</v>
      </c>
      <c r="BU611" s="649">
        <f t="shared" si="11"/>
        <v>0</v>
      </c>
    </row>
    <row r="612" spans="2:73" x14ac:dyDescent="0.2">
      <c r="B612" s="650">
        <v>602</v>
      </c>
      <c r="C612" s="630" t="s">
        <v>2094</v>
      </c>
      <c r="D612" s="630" t="s">
        <v>788</v>
      </c>
      <c r="E612" s="630" t="s">
        <v>1803</v>
      </c>
      <c r="F612" s="651">
        <v>230563</v>
      </c>
      <c r="G612" s="652">
        <v>45849</v>
      </c>
      <c r="H612" s="652" t="s">
        <v>535</v>
      </c>
      <c r="I612" s="652" t="s">
        <v>535</v>
      </c>
      <c r="J612" s="653">
        <v>6</v>
      </c>
      <c r="K612" s="654" t="s">
        <v>535</v>
      </c>
      <c r="L612" s="655" t="s">
        <v>535</v>
      </c>
      <c r="M612" s="656">
        <v>0</v>
      </c>
      <c r="N612" s="657">
        <v>0</v>
      </c>
      <c r="O612" s="658">
        <v>0</v>
      </c>
      <c r="P612" s="658">
        <v>0</v>
      </c>
      <c r="Q612" s="658">
        <v>0</v>
      </c>
      <c r="R612" s="658">
        <v>0</v>
      </c>
      <c r="S612" s="658">
        <v>0</v>
      </c>
      <c r="T612" s="659">
        <v>0</v>
      </c>
      <c r="U612" s="658">
        <v>0</v>
      </c>
      <c r="V612" s="658">
        <v>0</v>
      </c>
      <c r="W612" s="658">
        <v>0</v>
      </c>
      <c r="X612" s="658">
        <v>0</v>
      </c>
      <c r="Y612" s="660">
        <v>0</v>
      </c>
      <c r="Z612" s="657">
        <v>1550</v>
      </c>
      <c r="AA612" s="658">
        <v>0</v>
      </c>
      <c r="AB612" s="658">
        <v>0</v>
      </c>
      <c r="AC612" s="658">
        <v>0</v>
      </c>
      <c r="AD612" s="658">
        <v>0</v>
      </c>
      <c r="AE612" s="658">
        <v>0</v>
      </c>
      <c r="AF612" s="658">
        <v>1550</v>
      </c>
      <c r="AG612" s="658">
        <v>1550</v>
      </c>
      <c r="AH612" s="658">
        <v>0</v>
      </c>
      <c r="AI612" s="658">
        <v>0</v>
      </c>
      <c r="AJ612" s="658">
        <v>107.63888888888889</v>
      </c>
      <c r="AK612" s="661">
        <v>0</v>
      </c>
      <c r="AL612" s="661">
        <v>0</v>
      </c>
      <c r="AM612" s="662">
        <v>0</v>
      </c>
      <c r="AN612" s="663">
        <v>1550</v>
      </c>
      <c r="AO612" s="658">
        <v>0</v>
      </c>
      <c r="AP612" s="658">
        <v>0</v>
      </c>
      <c r="AQ612" s="658">
        <v>0</v>
      </c>
      <c r="AR612" s="658">
        <v>0</v>
      </c>
      <c r="AS612" s="658">
        <v>0</v>
      </c>
      <c r="AT612" s="659">
        <v>1550</v>
      </c>
      <c r="AU612" s="658">
        <v>1550</v>
      </c>
      <c r="AV612" s="658">
        <v>0</v>
      </c>
      <c r="AW612" s="658">
        <v>0</v>
      </c>
      <c r="AX612" s="658">
        <v>0</v>
      </c>
      <c r="AY612" s="660">
        <v>0</v>
      </c>
      <c r="AZ612" s="644" t="s">
        <v>788</v>
      </c>
      <c r="BA612" s="664">
        <v>0</v>
      </c>
      <c r="BB612" s="665">
        <v>0</v>
      </c>
      <c r="BC612" s="665">
        <v>0</v>
      </c>
      <c r="BD612" s="665">
        <v>0</v>
      </c>
      <c r="BE612" s="665">
        <v>0</v>
      </c>
      <c r="BF612" s="665">
        <v>0</v>
      </c>
      <c r="BG612" s="665">
        <v>0</v>
      </c>
      <c r="BH612" s="665">
        <v>0</v>
      </c>
      <c r="BI612" s="665">
        <v>0</v>
      </c>
      <c r="BJ612" s="665">
        <v>0</v>
      </c>
      <c r="BK612" s="665">
        <v>0</v>
      </c>
      <c r="BL612" s="665">
        <v>0</v>
      </c>
      <c r="BM612" s="665">
        <v>0</v>
      </c>
      <c r="BN612" s="665">
        <v>0</v>
      </c>
      <c r="BO612" s="665">
        <v>0</v>
      </c>
      <c r="BP612" s="665">
        <v>0</v>
      </c>
      <c r="BQ612" s="665">
        <v>0</v>
      </c>
      <c r="BR612" s="665">
        <v>0</v>
      </c>
      <c r="BS612" s="666">
        <v>0</v>
      </c>
      <c r="BT612" s="667">
        <v>0</v>
      </c>
      <c r="BU612" s="649">
        <f t="shared" si="11"/>
        <v>0</v>
      </c>
    </row>
    <row r="613" spans="2:73" x14ac:dyDescent="0.2">
      <c r="B613" s="629">
        <v>603</v>
      </c>
      <c r="C613" s="630" t="s">
        <v>2357</v>
      </c>
      <c r="D613" s="630" t="s">
        <v>788</v>
      </c>
      <c r="E613" s="630" t="s">
        <v>1865</v>
      </c>
      <c r="F613" s="651">
        <v>230565</v>
      </c>
      <c r="G613" s="652">
        <v>45868</v>
      </c>
      <c r="H613" s="652" t="s">
        <v>535</v>
      </c>
      <c r="I613" s="652" t="s">
        <v>535</v>
      </c>
      <c r="J613" s="653">
        <v>10</v>
      </c>
      <c r="K613" s="654" t="s">
        <v>535</v>
      </c>
      <c r="L613" s="655" t="s">
        <v>535</v>
      </c>
      <c r="M613" s="656">
        <v>0</v>
      </c>
      <c r="N613" s="657">
        <v>0</v>
      </c>
      <c r="O613" s="658">
        <v>0</v>
      </c>
      <c r="P613" s="658">
        <v>0</v>
      </c>
      <c r="Q613" s="658">
        <v>0</v>
      </c>
      <c r="R613" s="658">
        <v>0</v>
      </c>
      <c r="S613" s="658">
        <v>0</v>
      </c>
      <c r="T613" s="659">
        <v>0</v>
      </c>
      <c r="U613" s="658">
        <v>0</v>
      </c>
      <c r="V613" s="658">
        <v>0</v>
      </c>
      <c r="W613" s="658">
        <v>0</v>
      </c>
      <c r="X613" s="658">
        <v>0</v>
      </c>
      <c r="Y613" s="660">
        <v>0</v>
      </c>
      <c r="Z613" s="657">
        <v>946</v>
      </c>
      <c r="AA613" s="658">
        <v>0</v>
      </c>
      <c r="AB613" s="658">
        <v>0</v>
      </c>
      <c r="AC613" s="658">
        <v>0</v>
      </c>
      <c r="AD613" s="658">
        <v>0</v>
      </c>
      <c r="AE613" s="658">
        <v>0</v>
      </c>
      <c r="AF613" s="658">
        <v>946</v>
      </c>
      <c r="AG613" s="658">
        <v>946</v>
      </c>
      <c r="AH613" s="658">
        <v>0</v>
      </c>
      <c r="AI613" s="658">
        <v>0</v>
      </c>
      <c r="AJ613" s="658">
        <v>39.416666666666671</v>
      </c>
      <c r="AK613" s="661">
        <v>0</v>
      </c>
      <c r="AL613" s="661">
        <v>0</v>
      </c>
      <c r="AM613" s="662">
        <v>0</v>
      </c>
      <c r="AN613" s="663">
        <v>946</v>
      </c>
      <c r="AO613" s="658">
        <v>0</v>
      </c>
      <c r="AP613" s="658">
        <v>0</v>
      </c>
      <c r="AQ613" s="658">
        <v>0</v>
      </c>
      <c r="AR613" s="658">
        <v>0</v>
      </c>
      <c r="AS613" s="658">
        <v>0</v>
      </c>
      <c r="AT613" s="659">
        <v>946</v>
      </c>
      <c r="AU613" s="658">
        <v>946</v>
      </c>
      <c r="AV613" s="658">
        <v>0</v>
      </c>
      <c r="AW613" s="658">
        <v>0</v>
      </c>
      <c r="AX613" s="658">
        <v>0</v>
      </c>
      <c r="AY613" s="660">
        <v>0</v>
      </c>
      <c r="AZ613" s="644" t="s">
        <v>788</v>
      </c>
      <c r="BA613" s="664">
        <v>0</v>
      </c>
      <c r="BB613" s="665">
        <v>0</v>
      </c>
      <c r="BC613" s="665">
        <v>0</v>
      </c>
      <c r="BD613" s="665">
        <v>0</v>
      </c>
      <c r="BE613" s="665">
        <v>0</v>
      </c>
      <c r="BF613" s="665">
        <v>0</v>
      </c>
      <c r="BG613" s="665">
        <v>0</v>
      </c>
      <c r="BH613" s="665">
        <v>0</v>
      </c>
      <c r="BI613" s="665">
        <v>0</v>
      </c>
      <c r="BJ613" s="665">
        <v>0</v>
      </c>
      <c r="BK613" s="665">
        <v>0</v>
      </c>
      <c r="BL613" s="665">
        <v>0</v>
      </c>
      <c r="BM613" s="665">
        <v>0</v>
      </c>
      <c r="BN613" s="665">
        <v>0</v>
      </c>
      <c r="BO613" s="665">
        <v>0</v>
      </c>
      <c r="BP613" s="665">
        <v>0</v>
      </c>
      <c r="BQ613" s="665">
        <v>0</v>
      </c>
      <c r="BR613" s="665">
        <v>0</v>
      </c>
      <c r="BS613" s="666">
        <v>0</v>
      </c>
      <c r="BT613" s="667">
        <v>0</v>
      </c>
      <c r="BU613" s="649">
        <f t="shared" si="11"/>
        <v>0</v>
      </c>
    </row>
    <row r="614" spans="2:73" x14ac:dyDescent="0.2">
      <c r="B614" s="650">
        <v>604</v>
      </c>
      <c r="C614" s="630" t="s">
        <v>2358</v>
      </c>
      <c r="D614" s="630" t="s">
        <v>788</v>
      </c>
      <c r="E614" s="630" t="s">
        <v>1803</v>
      </c>
      <c r="F614" s="651">
        <v>230571</v>
      </c>
      <c r="G614" s="652">
        <v>45957</v>
      </c>
      <c r="H614" s="652" t="s">
        <v>535</v>
      </c>
      <c r="I614" s="652" t="s">
        <v>535</v>
      </c>
      <c r="J614" s="653">
        <v>4</v>
      </c>
      <c r="K614" s="654" t="s">
        <v>535</v>
      </c>
      <c r="L614" s="655" t="s">
        <v>535</v>
      </c>
      <c r="M614" s="656">
        <v>0</v>
      </c>
      <c r="N614" s="657">
        <v>0</v>
      </c>
      <c r="O614" s="658">
        <v>0</v>
      </c>
      <c r="P614" s="658">
        <v>0</v>
      </c>
      <c r="Q614" s="658">
        <v>0</v>
      </c>
      <c r="R614" s="658">
        <v>0</v>
      </c>
      <c r="S614" s="658">
        <v>0</v>
      </c>
      <c r="T614" s="659">
        <v>0</v>
      </c>
      <c r="U614" s="658">
        <v>0</v>
      </c>
      <c r="V614" s="658">
        <v>0</v>
      </c>
      <c r="W614" s="658">
        <v>0</v>
      </c>
      <c r="X614" s="658">
        <v>0</v>
      </c>
      <c r="Y614" s="660">
        <v>0</v>
      </c>
      <c r="Z614" s="657">
        <v>1060</v>
      </c>
      <c r="AA614" s="658">
        <v>0</v>
      </c>
      <c r="AB614" s="658">
        <v>0</v>
      </c>
      <c r="AC614" s="658">
        <v>0</v>
      </c>
      <c r="AD614" s="658">
        <v>0</v>
      </c>
      <c r="AE614" s="658">
        <v>0</v>
      </c>
      <c r="AF614" s="658">
        <v>1060</v>
      </c>
      <c r="AG614" s="658">
        <v>1060</v>
      </c>
      <c r="AH614" s="658">
        <v>0</v>
      </c>
      <c r="AI614" s="658">
        <v>0</v>
      </c>
      <c r="AJ614" s="658">
        <v>44.166666666666664</v>
      </c>
      <c r="AK614" s="661">
        <v>0</v>
      </c>
      <c r="AL614" s="661">
        <v>0</v>
      </c>
      <c r="AM614" s="662">
        <v>0</v>
      </c>
      <c r="AN614" s="663">
        <v>1060</v>
      </c>
      <c r="AO614" s="658">
        <v>0</v>
      </c>
      <c r="AP614" s="658">
        <v>0</v>
      </c>
      <c r="AQ614" s="658">
        <v>0</v>
      </c>
      <c r="AR614" s="658">
        <v>0</v>
      </c>
      <c r="AS614" s="658">
        <v>0</v>
      </c>
      <c r="AT614" s="659">
        <v>1060</v>
      </c>
      <c r="AU614" s="658">
        <v>1060</v>
      </c>
      <c r="AV614" s="658">
        <v>0</v>
      </c>
      <c r="AW614" s="658">
        <v>0</v>
      </c>
      <c r="AX614" s="658">
        <v>0</v>
      </c>
      <c r="AY614" s="660">
        <v>0</v>
      </c>
      <c r="AZ614" s="644" t="s">
        <v>788</v>
      </c>
      <c r="BA614" s="664">
        <v>0</v>
      </c>
      <c r="BB614" s="665">
        <v>0</v>
      </c>
      <c r="BC614" s="665">
        <v>0</v>
      </c>
      <c r="BD614" s="665">
        <v>0</v>
      </c>
      <c r="BE614" s="665">
        <v>0</v>
      </c>
      <c r="BF614" s="665">
        <v>0</v>
      </c>
      <c r="BG614" s="665">
        <v>0</v>
      </c>
      <c r="BH614" s="665">
        <v>0</v>
      </c>
      <c r="BI614" s="665">
        <v>0</v>
      </c>
      <c r="BJ614" s="665">
        <v>0</v>
      </c>
      <c r="BK614" s="665">
        <v>0</v>
      </c>
      <c r="BL614" s="665">
        <v>0</v>
      </c>
      <c r="BM614" s="665">
        <v>0</v>
      </c>
      <c r="BN614" s="665">
        <v>0</v>
      </c>
      <c r="BO614" s="665">
        <v>0</v>
      </c>
      <c r="BP614" s="665">
        <v>0</v>
      </c>
      <c r="BQ614" s="665">
        <v>0</v>
      </c>
      <c r="BR614" s="665">
        <v>0</v>
      </c>
      <c r="BS614" s="666">
        <v>0</v>
      </c>
      <c r="BT614" s="667">
        <v>0</v>
      </c>
      <c r="BU614" s="649">
        <f t="shared" si="11"/>
        <v>0</v>
      </c>
    </row>
    <row r="615" spans="2:73" x14ac:dyDescent="0.2">
      <c r="B615" s="629">
        <v>605</v>
      </c>
      <c r="C615" s="630" t="s">
        <v>2359</v>
      </c>
      <c r="D615" s="630" t="s">
        <v>788</v>
      </c>
      <c r="E615" s="630" t="s">
        <v>1790</v>
      </c>
      <c r="F615" s="651">
        <v>230572</v>
      </c>
      <c r="G615" s="652">
        <v>45989</v>
      </c>
      <c r="H615" s="652" t="s">
        <v>535</v>
      </c>
      <c r="I615" s="652" t="s">
        <v>535</v>
      </c>
      <c r="J615" s="653">
        <v>16</v>
      </c>
      <c r="K615" s="654" t="s">
        <v>535</v>
      </c>
      <c r="L615" s="655" t="s">
        <v>535</v>
      </c>
      <c r="M615" s="656">
        <v>0</v>
      </c>
      <c r="N615" s="657">
        <v>0</v>
      </c>
      <c r="O615" s="658">
        <v>0</v>
      </c>
      <c r="P615" s="658">
        <v>0</v>
      </c>
      <c r="Q615" s="658">
        <v>0</v>
      </c>
      <c r="R615" s="658">
        <v>0</v>
      </c>
      <c r="S615" s="658">
        <v>0</v>
      </c>
      <c r="T615" s="659">
        <v>0</v>
      </c>
      <c r="U615" s="658">
        <v>0</v>
      </c>
      <c r="V615" s="658">
        <v>0</v>
      </c>
      <c r="W615" s="658">
        <v>0</v>
      </c>
      <c r="X615" s="658">
        <v>0</v>
      </c>
      <c r="Y615" s="660">
        <v>0</v>
      </c>
      <c r="Z615" s="657">
        <v>39450</v>
      </c>
      <c r="AA615" s="658">
        <v>0</v>
      </c>
      <c r="AB615" s="658">
        <v>0</v>
      </c>
      <c r="AC615" s="658">
        <v>0</v>
      </c>
      <c r="AD615" s="658">
        <v>0</v>
      </c>
      <c r="AE615" s="658">
        <v>0</v>
      </c>
      <c r="AF615" s="658">
        <v>39450</v>
      </c>
      <c r="AG615" s="658">
        <v>39450</v>
      </c>
      <c r="AH615" s="658">
        <v>0</v>
      </c>
      <c r="AI615" s="658">
        <v>0</v>
      </c>
      <c r="AJ615" s="658">
        <v>205.46875</v>
      </c>
      <c r="AK615" s="661">
        <v>0</v>
      </c>
      <c r="AL615" s="661">
        <v>0</v>
      </c>
      <c r="AM615" s="662">
        <v>0</v>
      </c>
      <c r="AN615" s="663">
        <v>39450</v>
      </c>
      <c r="AO615" s="658">
        <v>0</v>
      </c>
      <c r="AP615" s="658">
        <v>0</v>
      </c>
      <c r="AQ615" s="658">
        <v>0</v>
      </c>
      <c r="AR615" s="658">
        <v>0</v>
      </c>
      <c r="AS615" s="658">
        <v>0</v>
      </c>
      <c r="AT615" s="659">
        <v>39450</v>
      </c>
      <c r="AU615" s="658">
        <v>39450</v>
      </c>
      <c r="AV615" s="658">
        <v>0</v>
      </c>
      <c r="AW615" s="658">
        <v>0</v>
      </c>
      <c r="AX615" s="658">
        <v>0</v>
      </c>
      <c r="AY615" s="660">
        <v>0</v>
      </c>
      <c r="AZ615" s="644" t="s">
        <v>788</v>
      </c>
      <c r="BA615" s="664">
        <v>0</v>
      </c>
      <c r="BB615" s="665">
        <v>0</v>
      </c>
      <c r="BC615" s="665">
        <v>0</v>
      </c>
      <c r="BD615" s="665">
        <v>0</v>
      </c>
      <c r="BE615" s="665">
        <v>0</v>
      </c>
      <c r="BF615" s="665">
        <v>0</v>
      </c>
      <c r="BG615" s="665">
        <v>0</v>
      </c>
      <c r="BH615" s="665">
        <v>0</v>
      </c>
      <c r="BI615" s="665">
        <v>0</v>
      </c>
      <c r="BJ615" s="665">
        <v>0</v>
      </c>
      <c r="BK615" s="665">
        <v>0</v>
      </c>
      <c r="BL615" s="665">
        <v>0</v>
      </c>
      <c r="BM615" s="665">
        <v>0</v>
      </c>
      <c r="BN615" s="665">
        <v>0</v>
      </c>
      <c r="BO615" s="665">
        <v>0</v>
      </c>
      <c r="BP615" s="665">
        <v>0</v>
      </c>
      <c r="BQ615" s="665">
        <v>0</v>
      </c>
      <c r="BR615" s="665">
        <v>0</v>
      </c>
      <c r="BS615" s="666">
        <v>0</v>
      </c>
      <c r="BT615" s="667">
        <v>0</v>
      </c>
      <c r="BU615" s="649">
        <f t="shared" si="11"/>
        <v>0</v>
      </c>
    </row>
    <row r="616" spans="2:73" x14ac:dyDescent="0.2">
      <c r="B616" s="650">
        <v>606</v>
      </c>
      <c r="C616" s="630" t="s">
        <v>2360</v>
      </c>
      <c r="D616" s="630" t="s">
        <v>792</v>
      </c>
      <c r="E616" s="630" t="s">
        <v>1994</v>
      </c>
      <c r="F616" s="651">
        <v>230544</v>
      </c>
      <c r="G616" s="652">
        <v>45743</v>
      </c>
      <c r="H616" s="652" t="s">
        <v>535</v>
      </c>
      <c r="I616" s="652" t="s">
        <v>535</v>
      </c>
      <c r="J616" s="653">
        <v>30</v>
      </c>
      <c r="K616" s="654" t="s">
        <v>535</v>
      </c>
      <c r="L616" s="655" t="s">
        <v>535</v>
      </c>
      <c r="M616" s="656">
        <v>0</v>
      </c>
      <c r="N616" s="657">
        <v>0</v>
      </c>
      <c r="O616" s="658">
        <v>0</v>
      </c>
      <c r="P616" s="658">
        <v>0</v>
      </c>
      <c r="Q616" s="658">
        <v>0</v>
      </c>
      <c r="R616" s="658">
        <v>0</v>
      </c>
      <c r="S616" s="658">
        <v>0</v>
      </c>
      <c r="T616" s="659">
        <v>0</v>
      </c>
      <c r="U616" s="658">
        <v>0</v>
      </c>
      <c r="V616" s="658">
        <v>0</v>
      </c>
      <c r="W616" s="658">
        <v>0</v>
      </c>
      <c r="X616" s="658">
        <v>0</v>
      </c>
      <c r="Y616" s="660">
        <v>0</v>
      </c>
      <c r="Z616" s="657">
        <v>61550</v>
      </c>
      <c r="AA616" s="658">
        <v>0</v>
      </c>
      <c r="AB616" s="658">
        <v>0</v>
      </c>
      <c r="AC616" s="658">
        <v>0</v>
      </c>
      <c r="AD616" s="658">
        <v>-34403.619999999995</v>
      </c>
      <c r="AE616" s="658">
        <v>0</v>
      </c>
      <c r="AF616" s="658">
        <v>95953.62</v>
      </c>
      <c r="AG616" s="658">
        <v>95953.62</v>
      </c>
      <c r="AH616" s="658">
        <v>0</v>
      </c>
      <c r="AI616" s="658">
        <v>0</v>
      </c>
      <c r="AJ616" s="658">
        <v>1538.75</v>
      </c>
      <c r="AK616" s="661">
        <v>0</v>
      </c>
      <c r="AL616" s="661">
        <v>0</v>
      </c>
      <c r="AM616" s="662">
        <v>0</v>
      </c>
      <c r="AN616" s="663">
        <v>61550</v>
      </c>
      <c r="AO616" s="658">
        <v>0</v>
      </c>
      <c r="AP616" s="658">
        <v>0</v>
      </c>
      <c r="AQ616" s="658">
        <v>0</v>
      </c>
      <c r="AR616" s="658">
        <v>-34403.619999999995</v>
      </c>
      <c r="AS616" s="658">
        <v>0</v>
      </c>
      <c r="AT616" s="659">
        <v>95953.62</v>
      </c>
      <c r="AU616" s="658">
        <v>95953.62</v>
      </c>
      <c r="AV616" s="658">
        <v>0</v>
      </c>
      <c r="AW616" s="658">
        <v>0</v>
      </c>
      <c r="AX616" s="658">
        <v>0</v>
      </c>
      <c r="AY616" s="660">
        <v>0</v>
      </c>
      <c r="AZ616" s="644" t="s">
        <v>792</v>
      </c>
      <c r="BA616" s="664">
        <v>0</v>
      </c>
      <c r="BB616" s="665">
        <v>0</v>
      </c>
      <c r="BC616" s="665">
        <v>0</v>
      </c>
      <c r="BD616" s="665">
        <v>0</v>
      </c>
      <c r="BE616" s="665">
        <v>0</v>
      </c>
      <c r="BF616" s="665">
        <v>0</v>
      </c>
      <c r="BG616" s="665">
        <v>0</v>
      </c>
      <c r="BH616" s="665">
        <v>0</v>
      </c>
      <c r="BI616" s="665">
        <v>0</v>
      </c>
      <c r="BJ616" s="665">
        <v>0</v>
      </c>
      <c r="BK616" s="665">
        <v>0</v>
      </c>
      <c r="BL616" s="665">
        <v>0</v>
      </c>
      <c r="BM616" s="665">
        <v>0</v>
      </c>
      <c r="BN616" s="665">
        <v>0</v>
      </c>
      <c r="BO616" s="665">
        <v>0</v>
      </c>
      <c r="BP616" s="665">
        <v>0</v>
      </c>
      <c r="BQ616" s="665">
        <v>0</v>
      </c>
      <c r="BR616" s="665">
        <v>0</v>
      </c>
      <c r="BS616" s="666">
        <v>0</v>
      </c>
      <c r="BT616" s="667">
        <v>0</v>
      </c>
      <c r="BU616" s="649">
        <f t="shared" si="11"/>
        <v>0</v>
      </c>
    </row>
    <row r="617" spans="2:73" x14ac:dyDescent="0.2">
      <c r="B617" s="629">
        <v>607</v>
      </c>
      <c r="C617" s="630" t="s">
        <v>2361</v>
      </c>
      <c r="D617" s="630" t="s">
        <v>788</v>
      </c>
      <c r="E617" s="630" t="s">
        <v>1803</v>
      </c>
      <c r="F617" s="651">
        <v>230561</v>
      </c>
      <c r="G617" s="652">
        <v>45783</v>
      </c>
      <c r="H617" s="652" t="s">
        <v>535</v>
      </c>
      <c r="I617" s="652" t="s">
        <v>535</v>
      </c>
      <c r="J617" s="653">
        <v>4</v>
      </c>
      <c r="K617" s="654" t="s">
        <v>535</v>
      </c>
      <c r="L617" s="655" t="s">
        <v>535</v>
      </c>
      <c r="M617" s="656">
        <v>0</v>
      </c>
      <c r="N617" s="657">
        <v>0</v>
      </c>
      <c r="O617" s="658">
        <v>0</v>
      </c>
      <c r="P617" s="658">
        <v>0</v>
      </c>
      <c r="Q617" s="658">
        <v>0</v>
      </c>
      <c r="R617" s="658">
        <v>0</v>
      </c>
      <c r="S617" s="658">
        <v>0</v>
      </c>
      <c r="T617" s="659">
        <v>0</v>
      </c>
      <c r="U617" s="658">
        <v>0</v>
      </c>
      <c r="V617" s="658">
        <v>0</v>
      </c>
      <c r="W617" s="658">
        <v>0</v>
      </c>
      <c r="X617" s="658">
        <v>0</v>
      </c>
      <c r="Y617" s="660">
        <v>0</v>
      </c>
      <c r="Z617" s="657">
        <v>980</v>
      </c>
      <c r="AA617" s="658">
        <v>0</v>
      </c>
      <c r="AB617" s="658">
        <v>0</v>
      </c>
      <c r="AC617" s="658">
        <v>0</v>
      </c>
      <c r="AD617" s="658">
        <v>0</v>
      </c>
      <c r="AE617" s="658">
        <v>0</v>
      </c>
      <c r="AF617" s="658">
        <v>980</v>
      </c>
      <c r="AG617" s="658">
        <v>980</v>
      </c>
      <c r="AH617" s="658">
        <v>0</v>
      </c>
      <c r="AI617" s="658">
        <v>0</v>
      </c>
      <c r="AJ617" s="658">
        <v>142.91666666666669</v>
      </c>
      <c r="AK617" s="661">
        <v>0</v>
      </c>
      <c r="AL617" s="661">
        <v>0</v>
      </c>
      <c r="AM617" s="662">
        <v>0</v>
      </c>
      <c r="AN617" s="663">
        <v>980</v>
      </c>
      <c r="AO617" s="658">
        <v>0</v>
      </c>
      <c r="AP617" s="658">
        <v>0</v>
      </c>
      <c r="AQ617" s="658">
        <v>0</v>
      </c>
      <c r="AR617" s="658">
        <v>0</v>
      </c>
      <c r="AS617" s="658">
        <v>0</v>
      </c>
      <c r="AT617" s="659">
        <v>980</v>
      </c>
      <c r="AU617" s="658">
        <v>980</v>
      </c>
      <c r="AV617" s="658">
        <v>0</v>
      </c>
      <c r="AW617" s="658">
        <v>0</v>
      </c>
      <c r="AX617" s="658">
        <v>0</v>
      </c>
      <c r="AY617" s="660">
        <v>0</v>
      </c>
      <c r="AZ617" s="644" t="s">
        <v>788</v>
      </c>
      <c r="BA617" s="664">
        <v>0</v>
      </c>
      <c r="BB617" s="665">
        <v>0</v>
      </c>
      <c r="BC617" s="665">
        <v>0</v>
      </c>
      <c r="BD617" s="665">
        <v>0</v>
      </c>
      <c r="BE617" s="665">
        <v>0</v>
      </c>
      <c r="BF617" s="665">
        <v>0</v>
      </c>
      <c r="BG617" s="665">
        <v>0</v>
      </c>
      <c r="BH617" s="665">
        <v>0</v>
      </c>
      <c r="BI617" s="665">
        <v>0</v>
      </c>
      <c r="BJ617" s="665">
        <v>0</v>
      </c>
      <c r="BK617" s="665">
        <v>0</v>
      </c>
      <c r="BL617" s="665">
        <v>0</v>
      </c>
      <c r="BM617" s="665">
        <v>0</v>
      </c>
      <c r="BN617" s="665">
        <v>0</v>
      </c>
      <c r="BO617" s="665">
        <v>0</v>
      </c>
      <c r="BP617" s="665">
        <v>0</v>
      </c>
      <c r="BQ617" s="665">
        <v>0</v>
      </c>
      <c r="BR617" s="665">
        <v>0</v>
      </c>
      <c r="BS617" s="666">
        <v>0</v>
      </c>
      <c r="BT617" s="667">
        <v>0</v>
      </c>
      <c r="BU617" s="649">
        <f t="shared" si="11"/>
        <v>0</v>
      </c>
    </row>
    <row r="618" spans="2:73" x14ac:dyDescent="0.2">
      <c r="B618" s="650">
        <v>608</v>
      </c>
      <c r="C618" s="630" t="s">
        <v>2362</v>
      </c>
      <c r="D618" s="630" t="s">
        <v>792</v>
      </c>
      <c r="E618" s="630" t="s">
        <v>1930</v>
      </c>
      <c r="F618" s="651">
        <v>230567</v>
      </c>
      <c r="G618" s="652">
        <v>45889</v>
      </c>
      <c r="H618" s="652" t="s">
        <v>535</v>
      </c>
      <c r="I618" s="652" t="s">
        <v>535</v>
      </c>
      <c r="J618" s="653">
        <v>7</v>
      </c>
      <c r="K618" s="654" t="s">
        <v>535</v>
      </c>
      <c r="L618" s="655" t="s">
        <v>535</v>
      </c>
      <c r="M618" s="656">
        <v>0</v>
      </c>
      <c r="N618" s="657">
        <v>0</v>
      </c>
      <c r="O618" s="658">
        <v>0</v>
      </c>
      <c r="P618" s="658">
        <v>0</v>
      </c>
      <c r="Q618" s="658">
        <v>0</v>
      </c>
      <c r="R618" s="658">
        <v>0</v>
      </c>
      <c r="S618" s="658">
        <v>0</v>
      </c>
      <c r="T618" s="659">
        <v>0</v>
      </c>
      <c r="U618" s="658">
        <v>0</v>
      </c>
      <c r="V618" s="658">
        <v>0</v>
      </c>
      <c r="W618" s="658">
        <v>0</v>
      </c>
      <c r="X618" s="658">
        <v>0</v>
      </c>
      <c r="Y618" s="660">
        <v>0</v>
      </c>
      <c r="Z618" s="657">
        <v>790</v>
      </c>
      <c r="AA618" s="658">
        <v>0</v>
      </c>
      <c r="AB618" s="658">
        <v>0</v>
      </c>
      <c r="AC618" s="658">
        <v>0</v>
      </c>
      <c r="AD618" s="658">
        <v>0</v>
      </c>
      <c r="AE618" s="658">
        <v>0</v>
      </c>
      <c r="AF618" s="658">
        <v>790</v>
      </c>
      <c r="AG618" s="658">
        <v>790</v>
      </c>
      <c r="AH618" s="658">
        <v>0</v>
      </c>
      <c r="AI618" s="658">
        <v>0</v>
      </c>
      <c r="AJ618" s="658">
        <v>37.61904761904762</v>
      </c>
      <c r="AK618" s="661">
        <v>0</v>
      </c>
      <c r="AL618" s="661">
        <v>0</v>
      </c>
      <c r="AM618" s="662">
        <v>0</v>
      </c>
      <c r="AN618" s="663">
        <v>790</v>
      </c>
      <c r="AO618" s="658">
        <v>0</v>
      </c>
      <c r="AP618" s="658">
        <v>0</v>
      </c>
      <c r="AQ618" s="658">
        <v>0</v>
      </c>
      <c r="AR618" s="658">
        <v>0</v>
      </c>
      <c r="AS618" s="658">
        <v>0</v>
      </c>
      <c r="AT618" s="659">
        <v>790</v>
      </c>
      <c r="AU618" s="658">
        <v>790</v>
      </c>
      <c r="AV618" s="658">
        <v>0</v>
      </c>
      <c r="AW618" s="658">
        <v>0</v>
      </c>
      <c r="AX618" s="658">
        <v>0</v>
      </c>
      <c r="AY618" s="660">
        <v>0</v>
      </c>
      <c r="AZ618" s="644" t="s">
        <v>792</v>
      </c>
      <c r="BA618" s="664">
        <v>0</v>
      </c>
      <c r="BB618" s="665">
        <v>0</v>
      </c>
      <c r="BC618" s="665">
        <v>0</v>
      </c>
      <c r="BD618" s="665">
        <v>0</v>
      </c>
      <c r="BE618" s="665">
        <v>0</v>
      </c>
      <c r="BF618" s="665">
        <v>0</v>
      </c>
      <c r="BG618" s="665">
        <v>0</v>
      </c>
      <c r="BH618" s="665">
        <v>0</v>
      </c>
      <c r="BI618" s="665">
        <v>0</v>
      </c>
      <c r="BJ618" s="665">
        <v>0</v>
      </c>
      <c r="BK618" s="665">
        <v>0</v>
      </c>
      <c r="BL618" s="665">
        <v>0</v>
      </c>
      <c r="BM618" s="665">
        <v>0</v>
      </c>
      <c r="BN618" s="665">
        <v>0</v>
      </c>
      <c r="BO618" s="665">
        <v>0</v>
      </c>
      <c r="BP618" s="665">
        <v>0</v>
      </c>
      <c r="BQ618" s="665">
        <v>0</v>
      </c>
      <c r="BR618" s="665">
        <v>0</v>
      </c>
      <c r="BS618" s="666">
        <v>0</v>
      </c>
      <c r="BT618" s="667">
        <v>0</v>
      </c>
      <c r="BU618" s="649">
        <f t="shared" si="11"/>
        <v>0</v>
      </c>
    </row>
    <row r="619" spans="2:73" x14ac:dyDescent="0.2">
      <c r="B619" s="629">
        <v>609</v>
      </c>
      <c r="C619" s="630" t="s">
        <v>2363</v>
      </c>
      <c r="D619" s="630" t="s">
        <v>803</v>
      </c>
      <c r="E619" s="630" t="s">
        <v>1865</v>
      </c>
      <c r="F619" s="651">
        <v>230562</v>
      </c>
      <c r="G619" s="652">
        <v>45807</v>
      </c>
      <c r="H619" s="652" t="s">
        <v>535</v>
      </c>
      <c r="I619" s="652" t="s">
        <v>535</v>
      </c>
      <c r="J619" s="653">
        <v>10</v>
      </c>
      <c r="K619" s="654" t="s">
        <v>535</v>
      </c>
      <c r="L619" s="655" t="s">
        <v>535</v>
      </c>
      <c r="M619" s="656">
        <v>0</v>
      </c>
      <c r="N619" s="657">
        <v>0</v>
      </c>
      <c r="O619" s="658">
        <v>0</v>
      </c>
      <c r="P619" s="658">
        <v>0</v>
      </c>
      <c r="Q619" s="658">
        <v>0</v>
      </c>
      <c r="R619" s="658">
        <v>0</v>
      </c>
      <c r="S619" s="658">
        <v>0</v>
      </c>
      <c r="T619" s="659">
        <v>0</v>
      </c>
      <c r="U619" s="658">
        <v>0</v>
      </c>
      <c r="V619" s="658">
        <v>0</v>
      </c>
      <c r="W619" s="658">
        <v>0</v>
      </c>
      <c r="X619" s="658">
        <v>0</v>
      </c>
      <c r="Y619" s="660">
        <v>0</v>
      </c>
      <c r="Z619" s="657">
        <v>920</v>
      </c>
      <c r="AA619" s="658">
        <v>0</v>
      </c>
      <c r="AB619" s="658">
        <v>0</v>
      </c>
      <c r="AC619" s="658">
        <v>0</v>
      </c>
      <c r="AD619" s="658">
        <v>0</v>
      </c>
      <c r="AE619" s="658">
        <v>0</v>
      </c>
      <c r="AF619" s="658">
        <v>920</v>
      </c>
      <c r="AG619" s="658">
        <v>920</v>
      </c>
      <c r="AH619" s="658">
        <v>0</v>
      </c>
      <c r="AI619" s="658">
        <v>0</v>
      </c>
      <c r="AJ619" s="658">
        <v>53.666666666666671</v>
      </c>
      <c r="AK619" s="661">
        <v>0</v>
      </c>
      <c r="AL619" s="661">
        <v>0</v>
      </c>
      <c r="AM619" s="662">
        <v>0</v>
      </c>
      <c r="AN619" s="663">
        <v>920</v>
      </c>
      <c r="AO619" s="658">
        <v>0</v>
      </c>
      <c r="AP619" s="658">
        <v>0</v>
      </c>
      <c r="AQ619" s="658">
        <v>0</v>
      </c>
      <c r="AR619" s="658">
        <v>0</v>
      </c>
      <c r="AS619" s="658">
        <v>0</v>
      </c>
      <c r="AT619" s="659">
        <v>920</v>
      </c>
      <c r="AU619" s="658">
        <v>920</v>
      </c>
      <c r="AV619" s="658">
        <v>0</v>
      </c>
      <c r="AW619" s="658">
        <v>0</v>
      </c>
      <c r="AX619" s="658">
        <v>0</v>
      </c>
      <c r="AY619" s="660">
        <v>0</v>
      </c>
      <c r="AZ619" s="644" t="s">
        <v>803</v>
      </c>
      <c r="BA619" s="664">
        <v>0</v>
      </c>
      <c r="BB619" s="665">
        <v>0</v>
      </c>
      <c r="BC619" s="665">
        <v>0</v>
      </c>
      <c r="BD619" s="665">
        <v>0</v>
      </c>
      <c r="BE619" s="665">
        <v>0</v>
      </c>
      <c r="BF619" s="665">
        <v>0</v>
      </c>
      <c r="BG619" s="665">
        <v>0</v>
      </c>
      <c r="BH619" s="665">
        <v>0</v>
      </c>
      <c r="BI619" s="665">
        <v>0</v>
      </c>
      <c r="BJ619" s="665">
        <v>0</v>
      </c>
      <c r="BK619" s="665">
        <v>0</v>
      </c>
      <c r="BL619" s="665">
        <v>0</v>
      </c>
      <c r="BM619" s="665">
        <v>0</v>
      </c>
      <c r="BN619" s="665">
        <v>0</v>
      </c>
      <c r="BO619" s="665">
        <v>0</v>
      </c>
      <c r="BP619" s="665">
        <v>0</v>
      </c>
      <c r="BQ619" s="665">
        <v>0</v>
      </c>
      <c r="BR619" s="665">
        <v>0</v>
      </c>
      <c r="BS619" s="666">
        <v>0</v>
      </c>
      <c r="BT619" s="667">
        <v>0</v>
      </c>
      <c r="BU619" s="649">
        <f t="shared" si="11"/>
        <v>0</v>
      </c>
    </row>
    <row r="620" spans="2:73" x14ac:dyDescent="0.2">
      <c r="B620" s="650">
        <v>610</v>
      </c>
      <c r="C620" s="630" t="s">
        <v>2364</v>
      </c>
      <c r="D620" s="630" t="s">
        <v>803</v>
      </c>
      <c r="E620" s="630" t="s">
        <v>1865</v>
      </c>
      <c r="F620" s="651">
        <v>230570</v>
      </c>
      <c r="G620" s="652">
        <v>45951</v>
      </c>
      <c r="H620" s="652" t="s">
        <v>535</v>
      </c>
      <c r="I620" s="652" t="s">
        <v>535</v>
      </c>
      <c r="J620" s="653">
        <v>10</v>
      </c>
      <c r="K620" s="654" t="s">
        <v>535</v>
      </c>
      <c r="L620" s="655" t="s">
        <v>535</v>
      </c>
      <c r="M620" s="656">
        <v>0</v>
      </c>
      <c r="N620" s="657">
        <v>0</v>
      </c>
      <c r="O620" s="658">
        <v>0</v>
      </c>
      <c r="P620" s="658">
        <v>0</v>
      </c>
      <c r="Q620" s="658">
        <v>0</v>
      </c>
      <c r="R620" s="658">
        <v>0</v>
      </c>
      <c r="S620" s="658">
        <v>0</v>
      </c>
      <c r="T620" s="659">
        <v>0</v>
      </c>
      <c r="U620" s="658">
        <v>0</v>
      </c>
      <c r="V620" s="658">
        <v>0</v>
      </c>
      <c r="W620" s="658">
        <v>0</v>
      </c>
      <c r="X620" s="658">
        <v>0</v>
      </c>
      <c r="Y620" s="660">
        <v>0</v>
      </c>
      <c r="Z620" s="657">
        <v>890</v>
      </c>
      <c r="AA620" s="658">
        <v>0</v>
      </c>
      <c r="AB620" s="658">
        <v>0</v>
      </c>
      <c r="AC620" s="658">
        <v>0</v>
      </c>
      <c r="AD620" s="658">
        <v>0</v>
      </c>
      <c r="AE620" s="658">
        <v>0</v>
      </c>
      <c r="AF620" s="658">
        <v>890</v>
      </c>
      <c r="AG620" s="658">
        <v>890</v>
      </c>
      <c r="AH620" s="658">
        <v>0</v>
      </c>
      <c r="AI620" s="658">
        <v>0</v>
      </c>
      <c r="AJ620" s="658">
        <v>14.833333333333334</v>
      </c>
      <c r="AK620" s="661">
        <v>0</v>
      </c>
      <c r="AL620" s="661">
        <v>0</v>
      </c>
      <c r="AM620" s="662">
        <v>0</v>
      </c>
      <c r="AN620" s="663">
        <v>890</v>
      </c>
      <c r="AO620" s="658">
        <v>0</v>
      </c>
      <c r="AP620" s="658">
        <v>0</v>
      </c>
      <c r="AQ620" s="658">
        <v>0</v>
      </c>
      <c r="AR620" s="658">
        <v>0</v>
      </c>
      <c r="AS620" s="658">
        <v>0</v>
      </c>
      <c r="AT620" s="659">
        <v>890</v>
      </c>
      <c r="AU620" s="658">
        <v>890</v>
      </c>
      <c r="AV620" s="658">
        <v>0</v>
      </c>
      <c r="AW620" s="658">
        <v>0</v>
      </c>
      <c r="AX620" s="658">
        <v>0</v>
      </c>
      <c r="AY620" s="660">
        <v>0</v>
      </c>
      <c r="AZ620" s="644" t="s">
        <v>803</v>
      </c>
      <c r="BA620" s="664">
        <v>0</v>
      </c>
      <c r="BB620" s="665">
        <v>0</v>
      </c>
      <c r="BC620" s="665">
        <v>0</v>
      </c>
      <c r="BD620" s="665">
        <v>0</v>
      </c>
      <c r="BE620" s="665">
        <v>0</v>
      </c>
      <c r="BF620" s="665">
        <v>0</v>
      </c>
      <c r="BG620" s="665">
        <v>0</v>
      </c>
      <c r="BH620" s="665">
        <v>0</v>
      </c>
      <c r="BI620" s="665">
        <v>0</v>
      </c>
      <c r="BJ620" s="665">
        <v>0</v>
      </c>
      <c r="BK620" s="665">
        <v>0</v>
      </c>
      <c r="BL620" s="665">
        <v>0</v>
      </c>
      <c r="BM620" s="665">
        <v>0</v>
      </c>
      <c r="BN620" s="665">
        <v>0</v>
      </c>
      <c r="BO620" s="665">
        <v>0</v>
      </c>
      <c r="BP620" s="665">
        <v>0</v>
      </c>
      <c r="BQ620" s="665">
        <v>0</v>
      </c>
      <c r="BR620" s="665">
        <v>0</v>
      </c>
      <c r="BS620" s="666">
        <v>0</v>
      </c>
      <c r="BT620" s="667">
        <v>0</v>
      </c>
      <c r="BU620" s="649">
        <f t="shared" si="11"/>
        <v>0</v>
      </c>
    </row>
    <row r="621" spans="2:73" x14ac:dyDescent="0.2">
      <c r="B621" s="629">
        <v>611</v>
      </c>
      <c r="C621" s="630" t="s">
        <v>1948</v>
      </c>
      <c r="D621" s="630" t="s">
        <v>803</v>
      </c>
      <c r="E621" s="630" t="s">
        <v>1865</v>
      </c>
      <c r="F621" s="651">
        <v>230575</v>
      </c>
      <c r="G621" s="652">
        <v>45993</v>
      </c>
      <c r="H621" s="652" t="s">
        <v>535</v>
      </c>
      <c r="I621" s="652" t="s">
        <v>535</v>
      </c>
      <c r="J621" s="653">
        <v>10</v>
      </c>
      <c r="K621" s="654" t="s">
        <v>535</v>
      </c>
      <c r="L621" s="655" t="s">
        <v>535</v>
      </c>
      <c r="M621" s="656">
        <v>0</v>
      </c>
      <c r="N621" s="657">
        <v>0</v>
      </c>
      <c r="O621" s="658">
        <v>0</v>
      </c>
      <c r="P621" s="658">
        <v>0</v>
      </c>
      <c r="Q621" s="658">
        <v>0</v>
      </c>
      <c r="R621" s="658">
        <v>0</v>
      </c>
      <c r="S621" s="658">
        <v>0</v>
      </c>
      <c r="T621" s="659">
        <v>0</v>
      </c>
      <c r="U621" s="658">
        <v>0</v>
      </c>
      <c r="V621" s="658">
        <v>0</v>
      </c>
      <c r="W621" s="658">
        <v>0</v>
      </c>
      <c r="X621" s="658">
        <v>0</v>
      </c>
      <c r="Y621" s="660">
        <v>0</v>
      </c>
      <c r="Z621" s="657">
        <v>1169</v>
      </c>
      <c r="AA621" s="658">
        <v>0</v>
      </c>
      <c r="AB621" s="658">
        <v>0</v>
      </c>
      <c r="AC621" s="658">
        <v>0</v>
      </c>
      <c r="AD621" s="658">
        <v>0</v>
      </c>
      <c r="AE621" s="658">
        <v>0</v>
      </c>
      <c r="AF621" s="658">
        <v>1169</v>
      </c>
      <c r="AG621" s="658">
        <v>1169</v>
      </c>
      <c r="AH621" s="658">
        <v>0</v>
      </c>
      <c r="AI621" s="658">
        <v>0</v>
      </c>
      <c r="AJ621" s="658">
        <v>0</v>
      </c>
      <c r="AK621" s="661">
        <v>0</v>
      </c>
      <c r="AL621" s="661">
        <v>0</v>
      </c>
      <c r="AM621" s="662">
        <v>0</v>
      </c>
      <c r="AN621" s="663">
        <v>1169</v>
      </c>
      <c r="AO621" s="658">
        <v>0</v>
      </c>
      <c r="AP621" s="658">
        <v>0</v>
      </c>
      <c r="AQ621" s="658">
        <v>0</v>
      </c>
      <c r="AR621" s="658">
        <v>0</v>
      </c>
      <c r="AS621" s="658">
        <v>0</v>
      </c>
      <c r="AT621" s="659">
        <v>1169</v>
      </c>
      <c r="AU621" s="658">
        <v>1169</v>
      </c>
      <c r="AV621" s="658">
        <v>0</v>
      </c>
      <c r="AW621" s="658">
        <v>0</v>
      </c>
      <c r="AX621" s="658">
        <v>0</v>
      </c>
      <c r="AY621" s="660">
        <v>0</v>
      </c>
      <c r="AZ621" s="644" t="s">
        <v>803</v>
      </c>
      <c r="BA621" s="664">
        <v>0</v>
      </c>
      <c r="BB621" s="665">
        <v>0</v>
      </c>
      <c r="BC621" s="665">
        <v>0</v>
      </c>
      <c r="BD621" s="665">
        <v>0</v>
      </c>
      <c r="BE621" s="665">
        <v>0</v>
      </c>
      <c r="BF621" s="665">
        <v>0</v>
      </c>
      <c r="BG621" s="665">
        <v>0</v>
      </c>
      <c r="BH621" s="665">
        <v>0</v>
      </c>
      <c r="BI621" s="665">
        <v>0</v>
      </c>
      <c r="BJ621" s="665">
        <v>0</v>
      </c>
      <c r="BK621" s="665">
        <v>0</v>
      </c>
      <c r="BL621" s="665">
        <v>0</v>
      </c>
      <c r="BM621" s="665">
        <v>0</v>
      </c>
      <c r="BN621" s="665">
        <v>0</v>
      </c>
      <c r="BO621" s="665">
        <v>0</v>
      </c>
      <c r="BP621" s="665">
        <v>0</v>
      </c>
      <c r="BQ621" s="665">
        <v>0</v>
      </c>
      <c r="BR621" s="665">
        <v>0</v>
      </c>
      <c r="BS621" s="666">
        <v>0</v>
      </c>
      <c r="BT621" s="667">
        <v>0</v>
      </c>
      <c r="BU621" s="649">
        <f t="shared" si="11"/>
        <v>0</v>
      </c>
    </row>
    <row r="622" spans="2:73" x14ac:dyDescent="0.2">
      <c r="B622" s="650">
        <v>612</v>
      </c>
      <c r="C622" s="630" t="s">
        <v>2365</v>
      </c>
      <c r="D622" s="630" t="s">
        <v>803</v>
      </c>
      <c r="E622" s="630" t="s">
        <v>1554</v>
      </c>
      <c r="F622" s="651">
        <v>112832</v>
      </c>
      <c r="G622" s="652">
        <v>45747</v>
      </c>
      <c r="H622" s="652" t="s">
        <v>535</v>
      </c>
      <c r="I622" s="652" t="s">
        <v>535</v>
      </c>
      <c r="J622" s="653">
        <v>50</v>
      </c>
      <c r="K622" s="654" t="s">
        <v>535</v>
      </c>
      <c r="L622" s="655" t="s">
        <v>535</v>
      </c>
      <c r="M622" s="656">
        <v>0</v>
      </c>
      <c r="N622" s="657">
        <v>0</v>
      </c>
      <c r="O622" s="658">
        <v>0</v>
      </c>
      <c r="P622" s="658">
        <v>0</v>
      </c>
      <c r="Q622" s="658">
        <v>0</v>
      </c>
      <c r="R622" s="658">
        <v>0</v>
      </c>
      <c r="S622" s="658">
        <v>0</v>
      </c>
      <c r="T622" s="659">
        <v>0</v>
      </c>
      <c r="U622" s="658">
        <v>0</v>
      </c>
      <c r="V622" s="658">
        <v>0</v>
      </c>
      <c r="W622" s="658">
        <v>0</v>
      </c>
      <c r="X622" s="658">
        <v>0</v>
      </c>
      <c r="Y622" s="660">
        <v>0</v>
      </c>
      <c r="Z622" s="657">
        <v>50986.67</v>
      </c>
      <c r="AA622" s="658">
        <v>50986.67</v>
      </c>
      <c r="AB622" s="658">
        <v>0</v>
      </c>
      <c r="AC622" s="658">
        <v>0</v>
      </c>
      <c r="AD622" s="658">
        <v>0</v>
      </c>
      <c r="AE622" s="658">
        <v>0</v>
      </c>
      <c r="AF622" s="658">
        <v>0</v>
      </c>
      <c r="AG622" s="658">
        <v>0</v>
      </c>
      <c r="AH622" s="658">
        <v>0</v>
      </c>
      <c r="AI622" s="658">
        <v>0</v>
      </c>
      <c r="AJ622" s="658">
        <v>764.80005000000006</v>
      </c>
      <c r="AK622" s="661">
        <v>0</v>
      </c>
      <c r="AL622" s="661">
        <v>0</v>
      </c>
      <c r="AM622" s="662">
        <v>0</v>
      </c>
      <c r="AN622" s="663">
        <v>50986.67</v>
      </c>
      <c r="AO622" s="658">
        <v>50986.67</v>
      </c>
      <c r="AP622" s="658">
        <v>0</v>
      </c>
      <c r="AQ622" s="658">
        <v>0</v>
      </c>
      <c r="AR622" s="658">
        <v>0</v>
      </c>
      <c r="AS622" s="658">
        <v>0</v>
      </c>
      <c r="AT622" s="659">
        <v>0</v>
      </c>
      <c r="AU622" s="658">
        <v>0</v>
      </c>
      <c r="AV622" s="658">
        <v>0</v>
      </c>
      <c r="AW622" s="658">
        <v>0</v>
      </c>
      <c r="AX622" s="658">
        <v>0</v>
      </c>
      <c r="AY622" s="660">
        <v>0</v>
      </c>
      <c r="AZ622" s="644" t="s">
        <v>803</v>
      </c>
      <c r="BA622" s="664">
        <v>0</v>
      </c>
      <c r="BB622" s="665">
        <v>0</v>
      </c>
      <c r="BC622" s="665">
        <v>0</v>
      </c>
      <c r="BD622" s="665">
        <v>0</v>
      </c>
      <c r="BE622" s="665">
        <v>0</v>
      </c>
      <c r="BF622" s="665">
        <v>0</v>
      </c>
      <c r="BG622" s="665">
        <v>0</v>
      </c>
      <c r="BH622" s="665">
        <v>0</v>
      </c>
      <c r="BI622" s="665">
        <v>0</v>
      </c>
      <c r="BJ622" s="665">
        <v>0</v>
      </c>
      <c r="BK622" s="665">
        <v>0</v>
      </c>
      <c r="BL622" s="665">
        <v>0</v>
      </c>
      <c r="BM622" s="665">
        <v>0</v>
      </c>
      <c r="BN622" s="665">
        <v>0</v>
      </c>
      <c r="BO622" s="665">
        <v>0</v>
      </c>
      <c r="BP622" s="665">
        <v>0</v>
      </c>
      <c r="BQ622" s="665">
        <v>0</v>
      </c>
      <c r="BR622" s="665">
        <v>0</v>
      </c>
      <c r="BS622" s="666">
        <v>0</v>
      </c>
      <c r="BT622" s="667">
        <v>0</v>
      </c>
      <c r="BU622" s="649">
        <f t="shared" si="11"/>
        <v>0</v>
      </c>
    </row>
    <row r="623" spans="2:73" x14ac:dyDescent="0.2">
      <c r="B623" s="629">
        <v>613</v>
      </c>
      <c r="C623" s="630" t="s">
        <v>2366</v>
      </c>
      <c r="D623" s="630" t="s">
        <v>803</v>
      </c>
      <c r="E623" s="630" t="s">
        <v>1554</v>
      </c>
      <c r="F623" s="651">
        <v>112868</v>
      </c>
      <c r="G623" s="652">
        <v>45988</v>
      </c>
      <c r="H623" s="652" t="s">
        <v>535</v>
      </c>
      <c r="I623" s="652" t="s">
        <v>535</v>
      </c>
      <c r="J623" s="653">
        <v>50</v>
      </c>
      <c r="K623" s="654" t="s">
        <v>535</v>
      </c>
      <c r="L623" s="655" t="s">
        <v>535</v>
      </c>
      <c r="M623" s="656">
        <v>0</v>
      </c>
      <c r="N623" s="657">
        <v>0</v>
      </c>
      <c r="O623" s="658">
        <v>0</v>
      </c>
      <c r="P623" s="658">
        <v>0</v>
      </c>
      <c r="Q623" s="658">
        <v>0</v>
      </c>
      <c r="R623" s="658">
        <v>0</v>
      </c>
      <c r="S623" s="658">
        <v>0</v>
      </c>
      <c r="T623" s="659">
        <v>0</v>
      </c>
      <c r="U623" s="658">
        <v>0</v>
      </c>
      <c r="V623" s="658">
        <v>0</v>
      </c>
      <c r="W623" s="658">
        <v>0</v>
      </c>
      <c r="X623" s="658">
        <v>0</v>
      </c>
      <c r="Y623" s="660">
        <v>0</v>
      </c>
      <c r="Z623" s="657">
        <v>43220.97</v>
      </c>
      <c r="AA623" s="658">
        <v>43220.97</v>
      </c>
      <c r="AB623" s="658">
        <v>0</v>
      </c>
      <c r="AC623" s="658">
        <v>0</v>
      </c>
      <c r="AD623" s="658">
        <v>0</v>
      </c>
      <c r="AE623" s="658">
        <v>0</v>
      </c>
      <c r="AF623" s="658">
        <v>0</v>
      </c>
      <c r="AG623" s="658">
        <v>0</v>
      </c>
      <c r="AH623" s="658">
        <v>0</v>
      </c>
      <c r="AI623" s="658">
        <v>0</v>
      </c>
      <c r="AJ623" s="658">
        <v>72.034949999999995</v>
      </c>
      <c r="AK623" s="661">
        <v>0</v>
      </c>
      <c r="AL623" s="661">
        <v>0</v>
      </c>
      <c r="AM623" s="662">
        <v>0</v>
      </c>
      <c r="AN623" s="663">
        <v>43220.97</v>
      </c>
      <c r="AO623" s="658">
        <v>43220.97</v>
      </c>
      <c r="AP623" s="658">
        <v>0</v>
      </c>
      <c r="AQ623" s="658">
        <v>0</v>
      </c>
      <c r="AR623" s="658">
        <v>0</v>
      </c>
      <c r="AS623" s="658">
        <v>0</v>
      </c>
      <c r="AT623" s="659">
        <v>0</v>
      </c>
      <c r="AU623" s="658">
        <v>0</v>
      </c>
      <c r="AV623" s="658">
        <v>0</v>
      </c>
      <c r="AW623" s="658">
        <v>0</v>
      </c>
      <c r="AX623" s="658">
        <v>0</v>
      </c>
      <c r="AY623" s="660">
        <v>0</v>
      </c>
      <c r="AZ623" s="644" t="s">
        <v>803</v>
      </c>
      <c r="BA623" s="664">
        <v>0</v>
      </c>
      <c r="BB623" s="665">
        <v>0</v>
      </c>
      <c r="BC623" s="665">
        <v>0</v>
      </c>
      <c r="BD623" s="665">
        <v>0</v>
      </c>
      <c r="BE623" s="665">
        <v>0</v>
      </c>
      <c r="BF623" s="665">
        <v>0</v>
      </c>
      <c r="BG623" s="665">
        <v>0</v>
      </c>
      <c r="BH623" s="665">
        <v>0</v>
      </c>
      <c r="BI623" s="665">
        <v>0</v>
      </c>
      <c r="BJ623" s="665">
        <v>0</v>
      </c>
      <c r="BK623" s="665">
        <v>0</v>
      </c>
      <c r="BL623" s="665">
        <v>0</v>
      </c>
      <c r="BM623" s="665">
        <v>0</v>
      </c>
      <c r="BN623" s="665">
        <v>0</v>
      </c>
      <c r="BO623" s="665">
        <v>0</v>
      </c>
      <c r="BP623" s="665">
        <v>0</v>
      </c>
      <c r="BQ623" s="665">
        <v>0</v>
      </c>
      <c r="BR623" s="665">
        <v>0</v>
      </c>
      <c r="BS623" s="666">
        <v>0</v>
      </c>
      <c r="BT623" s="667">
        <v>0</v>
      </c>
      <c r="BU623" s="649">
        <f t="shared" si="11"/>
        <v>0</v>
      </c>
    </row>
    <row r="624" spans="2:73" x14ac:dyDescent="0.2">
      <c r="B624" s="650">
        <v>614</v>
      </c>
      <c r="C624" s="630" t="s">
        <v>2367</v>
      </c>
      <c r="D624" s="630" t="s">
        <v>803</v>
      </c>
      <c r="E624" s="630" t="s">
        <v>1554</v>
      </c>
      <c r="F624" s="651">
        <v>230545</v>
      </c>
      <c r="G624" s="652">
        <v>45747</v>
      </c>
      <c r="H624" s="652" t="s">
        <v>535</v>
      </c>
      <c r="I624" s="652" t="s">
        <v>535</v>
      </c>
      <c r="J624" s="653">
        <v>50</v>
      </c>
      <c r="K624" s="654" t="s">
        <v>535</v>
      </c>
      <c r="L624" s="655" t="s">
        <v>535</v>
      </c>
      <c r="M624" s="656">
        <v>0</v>
      </c>
      <c r="N624" s="657">
        <v>0</v>
      </c>
      <c r="O624" s="658">
        <v>0</v>
      </c>
      <c r="P624" s="658">
        <v>0</v>
      </c>
      <c r="Q624" s="658">
        <v>0</v>
      </c>
      <c r="R624" s="658">
        <v>0</v>
      </c>
      <c r="S624" s="658">
        <v>0</v>
      </c>
      <c r="T624" s="659">
        <v>0</v>
      </c>
      <c r="U624" s="658">
        <v>0</v>
      </c>
      <c r="V624" s="658">
        <v>0</v>
      </c>
      <c r="W624" s="658">
        <v>0</v>
      </c>
      <c r="X624" s="658">
        <v>0</v>
      </c>
      <c r="Y624" s="660">
        <v>0</v>
      </c>
      <c r="Z624" s="657">
        <v>57817</v>
      </c>
      <c r="AA624" s="658">
        <v>0</v>
      </c>
      <c r="AB624" s="658">
        <v>0</v>
      </c>
      <c r="AC624" s="658">
        <v>0</v>
      </c>
      <c r="AD624" s="658">
        <v>-7121.8799999999974</v>
      </c>
      <c r="AE624" s="658">
        <v>0</v>
      </c>
      <c r="AF624" s="658">
        <v>64938.879999999997</v>
      </c>
      <c r="AG624" s="658">
        <v>64938.879999999997</v>
      </c>
      <c r="AH624" s="658">
        <v>0</v>
      </c>
      <c r="AI624" s="658">
        <v>0</v>
      </c>
      <c r="AJ624" s="658">
        <v>867.255</v>
      </c>
      <c r="AK624" s="661">
        <v>0</v>
      </c>
      <c r="AL624" s="661">
        <v>0</v>
      </c>
      <c r="AM624" s="662">
        <v>0</v>
      </c>
      <c r="AN624" s="663">
        <v>57817</v>
      </c>
      <c r="AO624" s="658">
        <v>0</v>
      </c>
      <c r="AP624" s="658">
        <v>0</v>
      </c>
      <c r="AQ624" s="658">
        <v>0</v>
      </c>
      <c r="AR624" s="658">
        <v>-7121.8799999999974</v>
      </c>
      <c r="AS624" s="658">
        <v>0</v>
      </c>
      <c r="AT624" s="659">
        <v>64938.879999999997</v>
      </c>
      <c r="AU624" s="658">
        <v>64938.879999999997</v>
      </c>
      <c r="AV624" s="658">
        <v>0</v>
      </c>
      <c r="AW624" s="658">
        <v>0</v>
      </c>
      <c r="AX624" s="658">
        <v>0</v>
      </c>
      <c r="AY624" s="660">
        <v>0</v>
      </c>
      <c r="AZ624" s="644" t="s">
        <v>803</v>
      </c>
      <c r="BA624" s="664">
        <v>0</v>
      </c>
      <c r="BB624" s="665">
        <v>0</v>
      </c>
      <c r="BC624" s="665">
        <v>0</v>
      </c>
      <c r="BD624" s="665">
        <v>0</v>
      </c>
      <c r="BE624" s="665">
        <v>0</v>
      </c>
      <c r="BF624" s="665">
        <v>0</v>
      </c>
      <c r="BG624" s="665">
        <v>0</v>
      </c>
      <c r="BH624" s="665">
        <v>0</v>
      </c>
      <c r="BI624" s="665">
        <v>0</v>
      </c>
      <c r="BJ624" s="665">
        <v>0</v>
      </c>
      <c r="BK624" s="665">
        <v>0</v>
      </c>
      <c r="BL624" s="665">
        <v>0</v>
      </c>
      <c r="BM624" s="665">
        <v>0</v>
      </c>
      <c r="BN624" s="665">
        <v>0</v>
      </c>
      <c r="BO624" s="665">
        <v>0</v>
      </c>
      <c r="BP624" s="665">
        <v>0</v>
      </c>
      <c r="BQ624" s="665">
        <v>0</v>
      </c>
      <c r="BR624" s="665">
        <v>0</v>
      </c>
      <c r="BS624" s="666">
        <v>0</v>
      </c>
      <c r="BT624" s="667">
        <v>0</v>
      </c>
      <c r="BU624" s="649">
        <f t="shared" si="11"/>
        <v>0</v>
      </c>
    </row>
    <row r="625" spans="2:73" x14ac:dyDescent="0.2">
      <c r="B625" s="629">
        <v>615</v>
      </c>
      <c r="C625" s="630" t="s">
        <v>2368</v>
      </c>
      <c r="D625" s="630" t="s">
        <v>803</v>
      </c>
      <c r="E625" s="630" t="s">
        <v>1554</v>
      </c>
      <c r="F625" s="651">
        <v>230546</v>
      </c>
      <c r="G625" s="652">
        <v>45747</v>
      </c>
      <c r="H625" s="652" t="s">
        <v>535</v>
      </c>
      <c r="I625" s="652" t="s">
        <v>535</v>
      </c>
      <c r="J625" s="653">
        <v>50</v>
      </c>
      <c r="K625" s="654" t="s">
        <v>535</v>
      </c>
      <c r="L625" s="655" t="s">
        <v>535</v>
      </c>
      <c r="M625" s="656">
        <v>0</v>
      </c>
      <c r="N625" s="657">
        <v>0</v>
      </c>
      <c r="O625" s="658">
        <v>0</v>
      </c>
      <c r="P625" s="658">
        <v>0</v>
      </c>
      <c r="Q625" s="658">
        <v>0</v>
      </c>
      <c r="R625" s="658">
        <v>0</v>
      </c>
      <c r="S625" s="658">
        <v>0</v>
      </c>
      <c r="T625" s="659">
        <v>0</v>
      </c>
      <c r="U625" s="658">
        <v>0</v>
      </c>
      <c r="V625" s="658">
        <v>0</v>
      </c>
      <c r="W625" s="658">
        <v>0</v>
      </c>
      <c r="X625" s="658">
        <v>0</v>
      </c>
      <c r="Y625" s="660">
        <v>0</v>
      </c>
      <c r="Z625" s="657">
        <v>23401</v>
      </c>
      <c r="AA625" s="658">
        <v>0</v>
      </c>
      <c r="AB625" s="658">
        <v>0</v>
      </c>
      <c r="AC625" s="658">
        <v>0</v>
      </c>
      <c r="AD625" s="658">
        <v>-3993.369999999999</v>
      </c>
      <c r="AE625" s="658">
        <v>0</v>
      </c>
      <c r="AF625" s="658">
        <v>27394.37</v>
      </c>
      <c r="AG625" s="658">
        <v>27394.37</v>
      </c>
      <c r="AH625" s="658">
        <v>0</v>
      </c>
      <c r="AI625" s="658">
        <v>0</v>
      </c>
      <c r="AJ625" s="658">
        <v>351.01499999999999</v>
      </c>
      <c r="AK625" s="661">
        <v>0</v>
      </c>
      <c r="AL625" s="661">
        <v>0</v>
      </c>
      <c r="AM625" s="662">
        <v>0</v>
      </c>
      <c r="AN625" s="663">
        <v>23401</v>
      </c>
      <c r="AO625" s="658">
        <v>0</v>
      </c>
      <c r="AP625" s="658">
        <v>0</v>
      </c>
      <c r="AQ625" s="658">
        <v>0</v>
      </c>
      <c r="AR625" s="658">
        <v>-3993.369999999999</v>
      </c>
      <c r="AS625" s="658">
        <v>0</v>
      </c>
      <c r="AT625" s="659">
        <v>27394.37</v>
      </c>
      <c r="AU625" s="658">
        <v>27394.37</v>
      </c>
      <c r="AV625" s="658">
        <v>0</v>
      </c>
      <c r="AW625" s="658">
        <v>0</v>
      </c>
      <c r="AX625" s="658">
        <v>0</v>
      </c>
      <c r="AY625" s="660">
        <v>0</v>
      </c>
      <c r="AZ625" s="644" t="s">
        <v>803</v>
      </c>
      <c r="BA625" s="664">
        <v>0</v>
      </c>
      <c r="BB625" s="665">
        <v>0</v>
      </c>
      <c r="BC625" s="665">
        <v>0</v>
      </c>
      <c r="BD625" s="665">
        <v>0</v>
      </c>
      <c r="BE625" s="665">
        <v>0</v>
      </c>
      <c r="BF625" s="665">
        <v>0</v>
      </c>
      <c r="BG625" s="665">
        <v>0</v>
      </c>
      <c r="BH625" s="665">
        <v>0</v>
      </c>
      <c r="BI625" s="665">
        <v>0</v>
      </c>
      <c r="BJ625" s="665">
        <v>0</v>
      </c>
      <c r="BK625" s="665">
        <v>0</v>
      </c>
      <c r="BL625" s="665">
        <v>0</v>
      </c>
      <c r="BM625" s="665">
        <v>0</v>
      </c>
      <c r="BN625" s="665">
        <v>0</v>
      </c>
      <c r="BO625" s="665">
        <v>0</v>
      </c>
      <c r="BP625" s="665">
        <v>0</v>
      </c>
      <c r="BQ625" s="665">
        <v>0</v>
      </c>
      <c r="BR625" s="665">
        <v>0</v>
      </c>
      <c r="BS625" s="666">
        <v>0</v>
      </c>
      <c r="BT625" s="667">
        <v>0</v>
      </c>
      <c r="BU625" s="649">
        <f t="shared" si="11"/>
        <v>0</v>
      </c>
    </row>
    <row r="626" spans="2:73" x14ac:dyDescent="0.2">
      <c r="B626" s="650">
        <v>616</v>
      </c>
      <c r="C626" s="630" t="s">
        <v>2369</v>
      </c>
      <c r="D626" s="630" t="s">
        <v>803</v>
      </c>
      <c r="E626" s="630" t="s">
        <v>1554</v>
      </c>
      <c r="F626" s="651">
        <v>230547</v>
      </c>
      <c r="G626" s="652">
        <v>45747</v>
      </c>
      <c r="H626" s="652" t="s">
        <v>535</v>
      </c>
      <c r="I626" s="652" t="s">
        <v>535</v>
      </c>
      <c r="J626" s="653">
        <v>50</v>
      </c>
      <c r="K626" s="654" t="s">
        <v>535</v>
      </c>
      <c r="L626" s="655" t="s">
        <v>535</v>
      </c>
      <c r="M626" s="656">
        <v>0</v>
      </c>
      <c r="N626" s="657">
        <v>0</v>
      </c>
      <c r="O626" s="658">
        <v>0</v>
      </c>
      <c r="P626" s="658">
        <v>0</v>
      </c>
      <c r="Q626" s="658">
        <v>0</v>
      </c>
      <c r="R626" s="658">
        <v>0</v>
      </c>
      <c r="S626" s="658">
        <v>0</v>
      </c>
      <c r="T626" s="659">
        <v>0</v>
      </c>
      <c r="U626" s="658">
        <v>0</v>
      </c>
      <c r="V626" s="658">
        <v>0</v>
      </c>
      <c r="W626" s="658">
        <v>0</v>
      </c>
      <c r="X626" s="658">
        <v>0</v>
      </c>
      <c r="Y626" s="660">
        <v>0</v>
      </c>
      <c r="Z626" s="657">
        <v>21338</v>
      </c>
      <c r="AA626" s="658">
        <v>0</v>
      </c>
      <c r="AB626" s="658">
        <v>0</v>
      </c>
      <c r="AC626" s="658">
        <v>0</v>
      </c>
      <c r="AD626" s="658">
        <v>-2236.4399999999987</v>
      </c>
      <c r="AE626" s="658">
        <v>0</v>
      </c>
      <c r="AF626" s="658">
        <v>23574.44</v>
      </c>
      <c r="AG626" s="658">
        <v>23574.44</v>
      </c>
      <c r="AH626" s="658">
        <v>0</v>
      </c>
      <c r="AI626" s="658">
        <v>0</v>
      </c>
      <c r="AJ626" s="658">
        <v>320.07</v>
      </c>
      <c r="AK626" s="661">
        <v>0</v>
      </c>
      <c r="AL626" s="661">
        <v>0</v>
      </c>
      <c r="AM626" s="662">
        <v>0</v>
      </c>
      <c r="AN626" s="663">
        <v>21338</v>
      </c>
      <c r="AO626" s="658">
        <v>0</v>
      </c>
      <c r="AP626" s="658">
        <v>0</v>
      </c>
      <c r="AQ626" s="658">
        <v>0</v>
      </c>
      <c r="AR626" s="658">
        <v>-2236.4399999999987</v>
      </c>
      <c r="AS626" s="658">
        <v>0</v>
      </c>
      <c r="AT626" s="659">
        <v>23574.44</v>
      </c>
      <c r="AU626" s="658">
        <v>23574.44</v>
      </c>
      <c r="AV626" s="658">
        <v>0</v>
      </c>
      <c r="AW626" s="658">
        <v>0</v>
      </c>
      <c r="AX626" s="658">
        <v>0</v>
      </c>
      <c r="AY626" s="660">
        <v>0</v>
      </c>
      <c r="AZ626" s="644" t="s">
        <v>803</v>
      </c>
      <c r="BA626" s="664">
        <v>0</v>
      </c>
      <c r="BB626" s="665">
        <v>0</v>
      </c>
      <c r="BC626" s="665">
        <v>0</v>
      </c>
      <c r="BD626" s="665">
        <v>0</v>
      </c>
      <c r="BE626" s="665">
        <v>0</v>
      </c>
      <c r="BF626" s="665">
        <v>0</v>
      </c>
      <c r="BG626" s="665">
        <v>0</v>
      </c>
      <c r="BH626" s="665">
        <v>0</v>
      </c>
      <c r="BI626" s="665">
        <v>0</v>
      </c>
      <c r="BJ626" s="665">
        <v>0</v>
      </c>
      <c r="BK626" s="665">
        <v>0</v>
      </c>
      <c r="BL626" s="665">
        <v>0</v>
      </c>
      <c r="BM626" s="665">
        <v>0</v>
      </c>
      <c r="BN626" s="665">
        <v>0</v>
      </c>
      <c r="BO626" s="665">
        <v>0</v>
      </c>
      <c r="BP626" s="665">
        <v>0</v>
      </c>
      <c r="BQ626" s="665">
        <v>0</v>
      </c>
      <c r="BR626" s="665">
        <v>0</v>
      </c>
      <c r="BS626" s="666">
        <v>0</v>
      </c>
      <c r="BT626" s="667">
        <v>0</v>
      </c>
      <c r="BU626" s="649">
        <f t="shared" si="11"/>
        <v>0</v>
      </c>
    </row>
    <row r="627" spans="2:73" x14ac:dyDescent="0.2">
      <c r="B627" s="629">
        <v>617</v>
      </c>
      <c r="C627" s="630" t="s">
        <v>2370</v>
      </c>
      <c r="D627" s="630" t="s">
        <v>803</v>
      </c>
      <c r="E627" s="630" t="s">
        <v>1554</v>
      </c>
      <c r="F627" s="651">
        <v>230548</v>
      </c>
      <c r="G627" s="652">
        <v>45747</v>
      </c>
      <c r="H627" s="652" t="s">
        <v>535</v>
      </c>
      <c r="I627" s="652" t="s">
        <v>535</v>
      </c>
      <c r="J627" s="653">
        <v>50</v>
      </c>
      <c r="K627" s="654" t="s">
        <v>535</v>
      </c>
      <c r="L627" s="655" t="s">
        <v>535</v>
      </c>
      <c r="M627" s="656">
        <v>0</v>
      </c>
      <c r="N627" s="657">
        <v>0</v>
      </c>
      <c r="O627" s="658">
        <v>0</v>
      </c>
      <c r="P627" s="658">
        <v>0</v>
      </c>
      <c r="Q627" s="658">
        <v>0</v>
      </c>
      <c r="R627" s="658">
        <v>0</v>
      </c>
      <c r="S627" s="658">
        <v>0</v>
      </c>
      <c r="T627" s="659">
        <v>0</v>
      </c>
      <c r="U627" s="658">
        <v>0</v>
      </c>
      <c r="V627" s="658">
        <v>0</v>
      </c>
      <c r="W627" s="658">
        <v>0</v>
      </c>
      <c r="X627" s="658">
        <v>0</v>
      </c>
      <c r="Y627" s="660">
        <v>0</v>
      </c>
      <c r="Z627" s="657">
        <v>207168</v>
      </c>
      <c r="AA627" s="658">
        <v>0</v>
      </c>
      <c r="AB627" s="658">
        <v>0</v>
      </c>
      <c r="AC627" s="658">
        <v>0</v>
      </c>
      <c r="AD627" s="658">
        <v>-16531.700000000012</v>
      </c>
      <c r="AE627" s="658">
        <v>0</v>
      </c>
      <c r="AF627" s="658">
        <v>223699.7</v>
      </c>
      <c r="AG627" s="658">
        <v>223699.7</v>
      </c>
      <c r="AH627" s="658">
        <v>0</v>
      </c>
      <c r="AI627" s="658">
        <v>0</v>
      </c>
      <c r="AJ627" s="658">
        <v>3107.5199999999995</v>
      </c>
      <c r="AK627" s="661">
        <v>0</v>
      </c>
      <c r="AL627" s="661">
        <v>0</v>
      </c>
      <c r="AM627" s="662">
        <v>0</v>
      </c>
      <c r="AN627" s="663">
        <v>207168</v>
      </c>
      <c r="AO627" s="658">
        <v>0</v>
      </c>
      <c r="AP627" s="658">
        <v>0</v>
      </c>
      <c r="AQ627" s="658">
        <v>0</v>
      </c>
      <c r="AR627" s="658">
        <v>-16531.700000000012</v>
      </c>
      <c r="AS627" s="658">
        <v>0</v>
      </c>
      <c r="AT627" s="659">
        <v>223699.7</v>
      </c>
      <c r="AU627" s="658">
        <v>223699.7</v>
      </c>
      <c r="AV627" s="658">
        <v>0</v>
      </c>
      <c r="AW627" s="658">
        <v>0</v>
      </c>
      <c r="AX627" s="658">
        <v>0</v>
      </c>
      <c r="AY627" s="660">
        <v>0</v>
      </c>
      <c r="AZ627" s="644" t="s">
        <v>803</v>
      </c>
      <c r="BA627" s="664">
        <v>0</v>
      </c>
      <c r="BB627" s="665">
        <v>0</v>
      </c>
      <c r="BC627" s="665">
        <v>0</v>
      </c>
      <c r="BD627" s="665">
        <v>0</v>
      </c>
      <c r="BE627" s="665">
        <v>0</v>
      </c>
      <c r="BF627" s="665">
        <v>0</v>
      </c>
      <c r="BG627" s="665">
        <v>0</v>
      </c>
      <c r="BH627" s="665">
        <v>0</v>
      </c>
      <c r="BI627" s="665">
        <v>0</v>
      </c>
      <c r="BJ627" s="665">
        <v>0</v>
      </c>
      <c r="BK627" s="665">
        <v>0</v>
      </c>
      <c r="BL627" s="665">
        <v>0</v>
      </c>
      <c r="BM627" s="665">
        <v>0</v>
      </c>
      <c r="BN627" s="665">
        <v>0</v>
      </c>
      <c r="BO627" s="665">
        <v>0</v>
      </c>
      <c r="BP627" s="665">
        <v>0</v>
      </c>
      <c r="BQ627" s="665">
        <v>0</v>
      </c>
      <c r="BR627" s="665">
        <v>0</v>
      </c>
      <c r="BS627" s="666">
        <v>0</v>
      </c>
      <c r="BT627" s="667">
        <v>0</v>
      </c>
      <c r="BU627" s="649">
        <f t="shared" si="11"/>
        <v>0</v>
      </c>
    </row>
    <row r="628" spans="2:73" x14ac:dyDescent="0.2">
      <c r="B628" s="650">
        <v>618</v>
      </c>
      <c r="C628" s="630" t="s">
        <v>2371</v>
      </c>
      <c r="D628" s="630" t="s">
        <v>803</v>
      </c>
      <c r="E628" s="630" t="s">
        <v>1554</v>
      </c>
      <c r="F628" s="651">
        <v>230549</v>
      </c>
      <c r="G628" s="652">
        <v>45747</v>
      </c>
      <c r="H628" s="652" t="s">
        <v>535</v>
      </c>
      <c r="I628" s="652" t="s">
        <v>535</v>
      </c>
      <c r="J628" s="653">
        <v>50</v>
      </c>
      <c r="K628" s="654" t="s">
        <v>535</v>
      </c>
      <c r="L628" s="655" t="s">
        <v>535</v>
      </c>
      <c r="M628" s="656">
        <v>0</v>
      </c>
      <c r="N628" s="657">
        <v>0</v>
      </c>
      <c r="O628" s="658">
        <v>0</v>
      </c>
      <c r="P628" s="658">
        <v>0</v>
      </c>
      <c r="Q628" s="658">
        <v>0</v>
      </c>
      <c r="R628" s="658">
        <v>0</v>
      </c>
      <c r="S628" s="658">
        <v>0</v>
      </c>
      <c r="T628" s="659">
        <v>0</v>
      </c>
      <c r="U628" s="658">
        <v>0</v>
      </c>
      <c r="V628" s="658">
        <v>0</v>
      </c>
      <c r="W628" s="658">
        <v>0</v>
      </c>
      <c r="X628" s="658">
        <v>0</v>
      </c>
      <c r="Y628" s="660">
        <v>0</v>
      </c>
      <c r="Z628" s="657">
        <v>15468</v>
      </c>
      <c r="AA628" s="658">
        <v>0</v>
      </c>
      <c r="AB628" s="658">
        <v>0</v>
      </c>
      <c r="AC628" s="658">
        <v>0</v>
      </c>
      <c r="AD628" s="658">
        <v>-1230.5600000000013</v>
      </c>
      <c r="AE628" s="658">
        <v>0</v>
      </c>
      <c r="AF628" s="658">
        <v>16698.560000000001</v>
      </c>
      <c r="AG628" s="658">
        <v>16698.560000000001</v>
      </c>
      <c r="AH628" s="658">
        <v>0</v>
      </c>
      <c r="AI628" s="658">
        <v>0</v>
      </c>
      <c r="AJ628" s="658">
        <v>232.02</v>
      </c>
      <c r="AK628" s="661">
        <v>0</v>
      </c>
      <c r="AL628" s="661">
        <v>0</v>
      </c>
      <c r="AM628" s="662">
        <v>0</v>
      </c>
      <c r="AN628" s="663">
        <v>15468</v>
      </c>
      <c r="AO628" s="658">
        <v>0</v>
      </c>
      <c r="AP628" s="658">
        <v>0</v>
      </c>
      <c r="AQ628" s="658">
        <v>0</v>
      </c>
      <c r="AR628" s="658">
        <v>-1230.5600000000013</v>
      </c>
      <c r="AS628" s="658">
        <v>0</v>
      </c>
      <c r="AT628" s="659">
        <v>16698.560000000001</v>
      </c>
      <c r="AU628" s="658">
        <v>16698.560000000001</v>
      </c>
      <c r="AV628" s="658">
        <v>0</v>
      </c>
      <c r="AW628" s="658">
        <v>0</v>
      </c>
      <c r="AX628" s="658">
        <v>0</v>
      </c>
      <c r="AY628" s="660">
        <v>0</v>
      </c>
      <c r="AZ628" s="644" t="s">
        <v>803</v>
      </c>
      <c r="BA628" s="664">
        <v>0</v>
      </c>
      <c r="BB628" s="665">
        <v>0</v>
      </c>
      <c r="BC628" s="665">
        <v>0</v>
      </c>
      <c r="BD628" s="665">
        <v>0</v>
      </c>
      <c r="BE628" s="665">
        <v>0</v>
      </c>
      <c r="BF628" s="665">
        <v>0</v>
      </c>
      <c r="BG628" s="665">
        <v>0</v>
      </c>
      <c r="BH628" s="665">
        <v>0</v>
      </c>
      <c r="BI628" s="665">
        <v>0</v>
      </c>
      <c r="BJ628" s="665">
        <v>0</v>
      </c>
      <c r="BK628" s="665">
        <v>0</v>
      </c>
      <c r="BL628" s="665">
        <v>0</v>
      </c>
      <c r="BM628" s="665">
        <v>0</v>
      </c>
      <c r="BN628" s="665">
        <v>0</v>
      </c>
      <c r="BO628" s="665">
        <v>0</v>
      </c>
      <c r="BP628" s="665">
        <v>0</v>
      </c>
      <c r="BQ628" s="665">
        <v>0</v>
      </c>
      <c r="BR628" s="665">
        <v>0</v>
      </c>
      <c r="BS628" s="666">
        <v>0</v>
      </c>
      <c r="BT628" s="667">
        <v>0</v>
      </c>
      <c r="BU628" s="649">
        <f t="shared" si="11"/>
        <v>0</v>
      </c>
    </row>
    <row r="629" spans="2:73" x14ac:dyDescent="0.2">
      <c r="B629" s="629">
        <v>619</v>
      </c>
      <c r="C629" s="630" t="s">
        <v>2372</v>
      </c>
      <c r="D629" s="630" t="s">
        <v>803</v>
      </c>
      <c r="E629" s="630" t="s">
        <v>1554</v>
      </c>
      <c r="F629" s="651">
        <v>230550</v>
      </c>
      <c r="G629" s="652">
        <v>45747</v>
      </c>
      <c r="H629" s="652" t="s">
        <v>535</v>
      </c>
      <c r="I629" s="652" t="s">
        <v>535</v>
      </c>
      <c r="J629" s="653">
        <v>50</v>
      </c>
      <c r="K629" s="654" t="s">
        <v>535</v>
      </c>
      <c r="L629" s="655" t="s">
        <v>535</v>
      </c>
      <c r="M629" s="656">
        <v>0</v>
      </c>
      <c r="N629" s="657">
        <v>0</v>
      </c>
      <c r="O629" s="658">
        <v>0</v>
      </c>
      <c r="P629" s="658">
        <v>0</v>
      </c>
      <c r="Q629" s="658">
        <v>0</v>
      </c>
      <c r="R629" s="658">
        <v>0</v>
      </c>
      <c r="S629" s="658">
        <v>0</v>
      </c>
      <c r="T629" s="659">
        <v>0</v>
      </c>
      <c r="U629" s="658">
        <v>0</v>
      </c>
      <c r="V629" s="658">
        <v>0</v>
      </c>
      <c r="W629" s="658">
        <v>0</v>
      </c>
      <c r="X629" s="658">
        <v>0</v>
      </c>
      <c r="Y629" s="660">
        <v>0</v>
      </c>
      <c r="Z629" s="657">
        <v>63617</v>
      </c>
      <c r="AA629" s="658">
        <v>0</v>
      </c>
      <c r="AB629" s="658">
        <v>0</v>
      </c>
      <c r="AC629" s="658">
        <v>0</v>
      </c>
      <c r="AD629" s="658">
        <v>-9070.8800000000047</v>
      </c>
      <c r="AE629" s="658">
        <v>0</v>
      </c>
      <c r="AF629" s="658">
        <v>72687.88</v>
      </c>
      <c r="AG629" s="658">
        <v>72687.88</v>
      </c>
      <c r="AH629" s="658">
        <v>0</v>
      </c>
      <c r="AI629" s="658">
        <v>0</v>
      </c>
      <c r="AJ629" s="658">
        <v>954.255</v>
      </c>
      <c r="AK629" s="661">
        <v>0</v>
      </c>
      <c r="AL629" s="661">
        <v>0</v>
      </c>
      <c r="AM629" s="662">
        <v>0</v>
      </c>
      <c r="AN629" s="663">
        <v>63617</v>
      </c>
      <c r="AO629" s="658">
        <v>0</v>
      </c>
      <c r="AP629" s="658">
        <v>0</v>
      </c>
      <c r="AQ629" s="658">
        <v>0</v>
      </c>
      <c r="AR629" s="658">
        <v>-9070.8800000000047</v>
      </c>
      <c r="AS629" s="658">
        <v>0</v>
      </c>
      <c r="AT629" s="659">
        <v>72687.88</v>
      </c>
      <c r="AU629" s="658">
        <v>72687.88</v>
      </c>
      <c r="AV629" s="658">
        <v>0</v>
      </c>
      <c r="AW629" s="658">
        <v>0</v>
      </c>
      <c r="AX629" s="658">
        <v>0</v>
      </c>
      <c r="AY629" s="660">
        <v>0</v>
      </c>
      <c r="AZ629" s="644" t="s">
        <v>803</v>
      </c>
      <c r="BA629" s="664">
        <v>0</v>
      </c>
      <c r="BB629" s="665">
        <v>0</v>
      </c>
      <c r="BC629" s="665">
        <v>0</v>
      </c>
      <c r="BD629" s="665">
        <v>0</v>
      </c>
      <c r="BE629" s="665">
        <v>0</v>
      </c>
      <c r="BF629" s="665">
        <v>0</v>
      </c>
      <c r="BG629" s="665">
        <v>0</v>
      </c>
      <c r="BH629" s="665">
        <v>0</v>
      </c>
      <c r="BI629" s="665">
        <v>0</v>
      </c>
      <c r="BJ629" s="665">
        <v>0</v>
      </c>
      <c r="BK629" s="665">
        <v>0</v>
      </c>
      <c r="BL629" s="665">
        <v>0</v>
      </c>
      <c r="BM629" s="665">
        <v>0</v>
      </c>
      <c r="BN629" s="665">
        <v>0</v>
      </c>
      <c r="BO629" s="665">
        <v>0</v>
      </c>
      <c r="BP629" s="665">
        <v>0</v>
      </c>
      <c r="BQ629" s="665">
        <v>0</v>
      </c>
      <c r="BR629" s="665">
        <v>0</v>
      </c>
      <c r="BS629" s="666">
        <v>0</v>
      </c>
      <c r="BT629" s="667">
        <v>0</v>
      </c>
      <c r="BU629" s="649">
        <f t="shared" si="11"/>
        <v>0</v>
      </c>
    </row>
    <row r="630" spans="2:73" x14ac:dyDescent="0.2">
      <c r="B630" s="650">
        <v>620</v>
      </c>
      <c r="C630" s="630" t="s">
        <v>2373</v>
      </c>
      <c r="D630" s="630" t="s">
        <v>803</v>
      </c>
      <c r="E630" s="630" t="s">
        <v>1554</v>
      </c>
      <c r="F630" s="651">
        <v>230551</v>
      </c>
      <c r="G630" s="652">
        <v>45747</v>
      </c>
      <c r="H630" s="652" t="s">
        <v>535</v>
      </c>
      <c r="I630" s="652" t="s">
        <v>535</v>
      </c>
      <c r="J630" s="653">
        <v>50</v>
      </c>
      <c r="K630" s="654" t="s">
        <v>535</v>
      </c>
      <c r="L630" s="655" t="s">
        <v>535</v>
      </c>
      <c r="M630" s="656">
        <v>0</v>
      </c>
      <c r="N630" s="657">
        <v>0</v>
      </c>
      <c r="O630" s="658">
        <v>0</v>
      </c>
      <c r="P630" s="658">
        <v>0</v>
      </c>
      <c r="Q630" s="658">
        <v>0</v>
      </c>
      <c r="R630" s="658">
        <v>0</v>
      </c>
      <c r="S630" s="658">
        <v>0</v>
      </c>
      <c r="T630" s="659">
        <v>0</v>
      </c>
      <c r="U630" s="658">
        <v>0</v>
      </c>
      <c r="V630" s="658">
        <v>0</v>
      </c>
      <c r="W630" s="658">
        <v>0</v>
      </c>
      <c r="X630" s="658">
        <v>0</v>
      </c>
      <c r="Y630" s="660">
        <v>0</v>
      </c>
      <c r="Z630" s="657">
        <v>1896</v>
      </c>
      <c r="AA630" s="658">
        <v>0</v>
      </c>
      <c r="AB630" s="658">
        <v>0</v>
      </c>
      <c r="AC630" s="658">
        <v>0</v>
      </c>
      <c r="AD630" s="658">
        <v>-919.86000000000013</v>
      </c>
      <c r="AE630" s="658">
        <v>0</v>
      </c>
      <c r="AF630" s="658">
        <v>2815.86</v>
      </c>
      <c r="AG630" s="658">
        <v>2815.86</v>
      </c>
      <c r="AH630" s="658">
        <v>0</v>
      </c>
      <c r="AI630" s="658">
        <v>0</v>
      </c>
      <c r="AJ630" s="658">
        <v>28.44</v>
      </c>
      <c r="AK630" s="661">
        <v>0</v>
      </c>
      <c r="AL630" s="661">
        <v>0</v>
      </c>
      <c r="AM630" s="662">
        <v>0</v>
      </c>
      <c r="AN630" s="663">
        <v>1896</v>
      </c>
      <c r="AO630" s="658">
        <v>0</v>
      </c>
      <c r="AP630" s="658">
        <v>0</v>
      </c>
      <c r="AQ630" s="658">
        <v>0</v>
      </c>
      <c r="AR630" s="658">
        <v>-919.86000000000013</v>
      </c>
      <c r="AS630" s="658">
        <v>0</v>
      </c>
      <c r="AT630" s="659">
        <v>2815.86</v>
      </c>
      <c r="AU630" s="658">
        <v>2815.86</v>
      </c>
      <c r="AV630" s="658">
        <v>0</v>
      </c>
      <c r="AW630" s="658">
        <v>0</v>
      </c>
      <c r="AX630" s="658">
        <v>0</v>
      </c>
      <c r="AY630" s="660">
        <v>0</v>
      </c>
      <c r="AZ630" s="644" t="s">
        <v>803</v>
      </c>
      <c r="BA630" s="664">
        <v>0</v>
      </c>
      <c r="BB630" s="665">
        <v>0</v>
      </c>
      <c r="BC630" s="665">
        <v>0</v>
      </c>
      <c r="BD630" s="665">
        <v>0</v>
      </c>
      <c r="BE630" s="665">
        <v>0</v>
      </c>
      <c r="BF630" s="665">
        <v>0</v>
      </c>
      <c r="BG630" s="665">
        <v>0</v>
      </c>
      <c r="BH630" s="665">
        <v>0</v>
      </c>
      <c r="BI630" s="665">
        <v>0</v>
      </c>
      <c r="BJ630" s="665">
        <v>0</v>
      </c>
      <c r="BK630" s="665">
        <v>0</v>
      </c>
      <c r="BL630" s="665">
        <v>0</v>
      </c>
      <c r="BM630" s="665">
        <v>0</v>
      </c>
      <c r="BN630" s="665">
        <v>0</v>
      </c>
      <c r="BO630" s="665">
        <v>0</v>
      </c>
      <c r="BP630" s="665">
        <v>0</v>
      </c>
      <c r="BQ630" s="665">
        <v>0</v>
      </c>
      <c r="BR630" s="665">
        <v>0</v>
      </c>
      <c r="BS630" s="666">
        <v>0</v>
      </c>
      <c r="BT630" s="667">
        <v>0</v>
      </c>
      <c r="BU630" s="649">
        <f t="shared" si="11"/>
        <v>0</v>
      </c>
    </row>
    <row r="631" spans="2:73" x14ac:dyDescent="0.2">
      <c r="B631" s="629">
        <v>621</v>
      </c>
      <c r="C631" s="630" t="s">
        <v>2374</v>
      </c>
      <c r="D631" s="630" t="s">
        <v>803</v>
      </c>
      <c r="E631" s="630" t="s">
        <v>1554</v>
      </c>
      <c r="F631" s="651">
        <v>230552</v>
      </c>
      <c r="G631" s="652">
        <v>45747</v>
      </c>
      <c r="H631" s="652" t="s">
        <v>535</v>
      </c>
      <c r="I631" s="652" t="s">
        <v>535</v>
      </c>
      <c r="J631" s="653">
        <v>50</v>
      </c>
      <c r="K631" s="654" t="s">
        <v>535</v>
      </c>
      <c r="L631" s="655" t="s">
        <v>535</v>
      </c>
      <c r="M631" s="656">
        <v>0</v>
      </c>
      <c r="N631" s="657">
        <v>0</v>
      </c>
      <c r="O631" s="658">
        <v>0</v>
      </c>
      <c r="P631" s="658">
        <v>0</v>
      </c>
      <c r="Q631" s="658">
        <v>0</v>
      </c>
      <c r="R631" s="658">
        <v>0</v>
      </c>
      <c r="S631" s="658">
        <v>0</v>
      </c>
      <c r="T631" s="659">
        <v>0</v>
      </c>
      <c r="U631" s="658">
        <v>0</v>
      </c>
      <c r="V631" s="658">
        <v>0</v>
      </c>
      <c r="W631" s="658">
        <v>0</v>
      </c>
      <c r="X631" s="658">
        <v>0</v>
      </c>
      <c r="Y631" s="660">
        <v>0</v>
      </c>
      <c r="Z631" s="657">
        <v>4191</v>
      </c>
      <c r="AA631" s="658">
        <v>0</v>
      </c>
      <c r="AB631" s="658">
        <v>0</v>
      </c>
      <c r="AC631" s="658">
        <v>0</v>
      </c>
      <c r="AD631" s="658">
        <v>-316.52999999999975</v>
      </c>
      <c r="AE631" s="658">
        <v>0</v>
      </c>
      <c r="AF631" s="658">
        <v>4507.53</v>
      </c>
      <c r="AG631" s="658">
        <v>4507.53</v>
      </c>
      <c r="AH631" s="658">
        <v>0</v>
      </c>
      <c r="AI631" s="658">
        <v>0</v>
      </c>
      <c r="AJ631" s="658">
        <v>62.865000000000002</v>
      </c>
      <c r="AK631" s="661">
        <v>0</v>
      </c>
      <c r="AL631" s="661">
        <v>0</v>
      </c>
      <c r="AM631" s="662">
        <v>0</v>
      </c>
      <c r="AN631" s="663">
        <v>4191</v>
      </c>
      <c r="AO631" s="658">
        <v>0</v>
      </c>
      <c r="AP631" s="658">
        <v>0</v>
      </c>
      <c r="AQ631" s="658">
        <v>0</v>
      </c>
      <c r="AR631" s="658">
        <v>-316.52999999999975</v>
      </c>
      <c r="AS631" s="658">
        <v>0</v>
      </c>
      <c r="AT631" s="659">
        <v>4507.53</v>
      </c>
      <c r="AU631" s="658">
        <v>4507.53</v>
      </c>
      <c r="AV631" s="658">
        <v>0</v>
      </c>
      <c r="AW631" s="658">
        <v>0</v>
      </c>
      <c r="AX631" s="658">
        <v>0</v>
      </c>
      <c r="AY631" s="660">
        <v>0</v>
      </c>
      <c r="AZ631" s="644" t="s">
        <v>803</v>
      </c>
      <c r="BA631" s="664">
        <v>0</v>
      </c>
      <c r="BB631" s="665">
        <v>0</v>
      </c>
      <c r="BC631" s="665">
        <v>0</v>
      </c>
      <c r="BD631" s="665">
        <v>0</v>
      </c>
      <c r="BE631" s="665">
        <v>0</v>
      </c>
      <c r="BF631" s="665">
        <v>0</v>
      </c>
      <c r="BG631" s="665">
        <v>0</v>
      </c>
      <c r="BH631" s="665">
        <v>0</v>
      </c>
      <c r="BI631" s="665">
        <v>0</v>
      </c>
      <c r="BJ631" s="665">
        <v>0</v>
      </c>
      <c r="BK631" s="665">
        <v>0</v>
      </c>
      <c r="BL631" s="665">
        <v>0</v>
      </c>
      <c r="BM631" s="665">
        <v>0</v>
      </c>
      <c r="BN631" s="665">
        <v>0</v>
      </c>
      <c r="BO631" s="665">
        <v>0</v>
      </c>
      <c r="BP631" s="665">
        <v>0</v>
      </c>
      <c r="BQ631" s="665">
        <v>0</v>
      </c>
      <c r="BR631" s="665">
        <v>0</v>
      </c>
      <c r="BS631" s="666">
        <v>0</v>
      </c>
      <c r="BT631" s="667">
        <v>0</v>
      </c>
      <c r="BU631" s="649">
        <f t="shared" si="11"/>
        <v>0</v>
      </c>
    </row>
    <row r="632" spans="2:73" x14ac:dyDescent="0.2">
      <c r="B632" s="650">
        <v>622</v>
      </c>
      <c r="C632" s="630" t="s">
        <v>2375</v>
      </c>
      <c r="D632" s="630" t="s">
        <v>803</v>
      </c>
      <c r="E632" s="630" t="s">
        <v>1554</v>
      </c>
      <c r="F632" s="651">
        <v>230553</v>
      </c>
      <c r="G632" s="652">
        <v>45747</v>
      </c>
      <c r="H632" s="652" t="s">
        <v>535</v>
      </c>
      <c r="I632" s="652" t="s">
        <v>535</v>
      </c>
      <c r="J632" s="653">
        <v>50</v>
      </c>
      <c r="K632" s="654" t="s">
        <v>535</v>
      </c>
      <c r="L632" s="655" t="s">
        <v>535</v>
      </c>
      <c r="M632" s="656">
        <v>0</v>
      </c>
      <c r="N632" s="657">
        <v>0</v>
      </c>
      <c r="O632" s="658">
        <v>0</v>
      </c>
      <c r="P632" s="658">
        <v>0</v>
      </c>
      <c r="Q632" s="658">
        <v>0</v>
      </c>
      <c r="R632" s="658">
        <v>0</v>
      </c>
      <c r="S632" s="658">
        <v>0</v>
      </c>
      <c r="T632" s="659">
        <v>0</v>
      </c>
      <c r="U632" s="658">
        <v>0</v>
      </c>
      <c r="V632" s="658">
        <v>0</v>
      </c>
      <c r="W632" s="658">
        <v>0</v>
      </c>
      <c r="X632" s="658">
        <v>0</v>
      </c>
      <c r="Y632" s="660">
        <v>0</v>
      </c>
      <c r="Z632" s="657">
        <v>19278</v>
      </c>
      <c r="AA632" s="658">
        <v>0</v>
      </c>
      <c r="AB632" s="658">
        <v>0</v>
      </c>
      <c r="AC632" s="658">
        <v>0</v>
      </c>
      <c r="AD632" s="658">
        <v>-6151.84</v>
      </c>
      <c r="AE632" s="658">
        <v>0</v>
      </c>
      <c r="AF632" s="658">
        <v>25429.84</v>
      </c>
      <c r="AG632" s="658">
        <v>25429.84</v>
      </c>
      <c r="AH632" s="658">
        <v>0</v>
      </c>
      <c r="AI632" s="658">
        <v>0</v>
      </c>
      <c r="AJ632" s="658">
        <v>289.17</v>
      </c>
      <c r="AK632" s="661">
        <v>0</v>
      </c>
      <c r="AL632" s="661">
        <v>0</v>
      </c>
      <c r="AM632" s="662">
        <v>0</v>
      </c>
      <c r="AN632" s="663">
        <v>19278</v>
      </c>
      <c r="AO632" s="658">
        <v>0</v>
      </c>
      <c r="AP632" s="658">
        <v>0</v>
      </c>
      <c r="AQ632" s="658">
        <v>0</v>
      </c>
      <c r="AR632" s="658">
        <v>-6151.84</v>
      </c>
      <c r="AS632" s="658">
        <v>0</v>
      </c>
      <c r="AT632" s="659">
        <v>25429.84</v>
      </c>
      <c r="AU632" s="658">
        <v>25429.84</v>
      </c>
      <c r="AV632" s="658">
        <v>0</v>
      </c>
      <c r="AW632" s="658">
        <v>0</v>
      </c>
      <c r="AX632" s="658">
        <v>0</v>
      </c>
      <c r="AY632" s="660">
        <v>0</v>
      </c>
      <c r="AZ632" s="644" t="s">
        <v>803</v>
      </c>
      <c r="BA632" s="664">
        <v>0</v>
      </c>
      <c r="BB632" s="665">
        <v>0</v>
      </c>
      <c r="BC632" s="665">
        <v>0</v>
      </c>
      <c r="BD632" s="665">
        <v>0</v>
      </c>
      <c r="BE632" s="665">
        <v>0</v>
      </c>
      <c r="BF632" s="665">
        <v>0</v>
      </c>
      <c r="BG632" s="665">
        <v>0</v>
      </c>
      <c r="BH632" s="665">
        <v>0</v>
      </c>
      <c r="BI632" s="665">
        <v>0</v>
      </c>
      <c r="BJ632" s="665">
        <v>0</v>
      </c>
      <c r="BK632" s="665">
        <v>0</v>
      </c>
      <c r="BL632" s="665">
        <v>0</v>
      </c>
      <c r="BM632" s="665">
        <v>0</v>
      </c>
      <c r="BN632" s="665">
        <v>0</v>
      </c>
      <c r="BO632" s="665">
        <v>0</v>
      </c>
      <c r="BP632" s="665">
        <v>0</v>
      </c>
      <c r="BQ632" s="665">
        <v>0</v>
      </c>
      <c r="BR632" s="665">
        <v>0</v>
      </c>
      <c r="BS632" s="666">
        <v>0</v>
      </c>
      <c r="BT632" s="667">
        <v>0</v>
      </c>
      <c r="BU632" s="649">
        <f t="shared" si="11"/>
        <v>0</v>
      </c>
    </row>
    <row r="633" spans="2:73" x14ac:dyDescent="0.2">
      <c r="B633" s="629">
        <v>623</v>
      </c>
      <c r="C633" s="630" t="s">
        <v>2376</v>
      </c>
      <c r="D633" s="630" t="s">
        <v>803</v>
      </c>
      <c r="E633" s="630" t="s">
        <v>1957</v>
      </c>
      <c r="F633" s="651">
        <v>230554</v>
      </c>
      <c r="G633" s="652">
        <v>45747</v>
      </c>
      <c r="H633" s="652" t="s">
        <v>535</v>
      </c>
      <c r="I633" s="652" t="s">
        <v>535</v>
      </c>
      <c r="J633" s="653">
        <v>35</v>
      </c>
      <c r="K633" s="654" t="s">
        <v>535</v>
      </c>
      <c r="L633" s="655" t="s">
        <v>535</v>
      </c>
      <c r="M633" s="656">
        <v>0</v>
      </c>
      <c r="N633" s="657">
        <v>0</v>
      </c>
      <c r="O633" s="658">
        <v>0</v>
      </c>
      <c r="P633" s="658">
        <v>0</v>
      </c>
      <c r="Q633" s="658">
        <v>0</v>
      </c>
      <c r="R633" s="658">
        <v>0</v>
      </c>
      <c r="S633" s="658">
        <v>0</v>
      </c>
      <c r="T633" s="659">
        <v>0</v>
      </c>
      <c r="U633" s="658">
        <v>0</v>
      </c>
      <c r="V633" s="658">
        <v>0</v>
      </c>
      <c r="W633" s="658">
        <v>0</v>
      </c>
      <c r="X633" s="658">
        <v>0</v>
      </c>
      <c r="Y633" s="660">
        <v>0</v>
      </c>
      <c r="Z633" s="657">
        <v>3340</v>
      </c>
      <c r="AA633" s="658">
        <v>0</v>
      </c>
      <c r="AB633" s="658">
        <v>0</v>
      </c>
      <c r="AC633" s="658">
        <v>0</v>
      </c>
      <c r="AD633" s="658">
        <v>3340</v>
      </c>
      <c r="AE633" s="658">
        <v>0</v>
      </c>
      <c r="AF633" s="658">
        <v>0</v>
      </c>
      <c r="AG633" s="658">
        <v>0</v>
      </c>
      <c r="AH633" s="658">
        <v>0</v>
      </c>
      <c r="AI633" s="658">
        <v>0</v>
      </c>
      <c r="AJ633" s="658">
        <v>71.571428571428569</v>
      </c>
      <c r="AK633" s="661">
        <v>0</v>
      </c>
      <c r="AL633" s="661">
        <v>0</v>
      </c>
      <c r="AM633" s="662">
        <v>0</v>
      </c>
      <c r="AN633" s="663">
        <v>3340</v>
      </c>
      <c r="AO633" s="658">
        <v>0</v>
      </c>
      <c r="AP633" s="658">
        <v>0</v>
      </c>
      <c r="AQ633" s="658">
        <v>0</v>
      </c>
      <c r="AR633" s="658">
        <v>3340</v>
      </c>
      <c r="AS633" s="658">
        <v>0</v>
      </c>
      <c r="AT633" s="659">
        <v>0</v>
      </c>
      <c r="AU633" s="658">
        <v>0</v>
      </c>
      <c r="AV633" s="658">
        <v>0</v>
      </c>
      <c r="AW633" s="658">
        <v>0</v>
      </c>
      <c r="AX633" s="658">
        <v>0</v>
      </c>
      <c r="AY633" s="660">
        <v>0</v>
      </c>
      <c r="AZ633" s="644" t="s">
        <v>803</v>
      </c>
      <c r="BA633" s="664">
        <v>0</v>
      </c>
      <c r="BB633" s="665">
        <v>0</v>
      </c>
      <c r="BC633" s="665">
        <v>0</v>
      </c>
      <c r="BD633" s="665">
        <v>0</v>
      </c>
      <c r="BE633" s="665">
        <v>0</v>
      </c>
      <c r="BF633" s="665">
        <v>0</v>
      </c>
      <c r="BG633" s="665">
        <v>0</v>
      </c>
      <c r="BH633" s="665">
        <v>0</v>
      </c>
      <c r="BI633" s="665">
        <v>0</v>
      </c>
      <c r="BJ633" s="665">
        <v>0</v>
      </c>
      <c r="BK633" s="665">
        <v>0</v>
      </c>
      <c r="BL633" s="665">
        <v>0</v>
      </c>
      <c r="BM633" s="665">
        <v>0</v>
      </c>
      <c r="BN633" s="665">
        <v>0</v>
      </c>
      <c r="BO633" s="665">
        <v>0</v>
      </c>
      <c r="BP633" s="665">
        <v>0</v>
      </c>
      <c r="BQ633" s="665">
        <v>0</v>
      </c>
      <c r="BR633" s="665">
        <v>0</v>
      </c>
      <c r="BS633" s="666">
        <v>0</v>
      </c>
      <c r="BT633" s="667">
        <v>0</v>
      </c>
      <c r="BU633" s="649">
        <f t="shared" si="11"/>
        <v>0</v>
      </c>
    </row>
    <row r="634" spans="2:73" x14ac:dyDescent="0.2">
      <c r="B634" s="650">
        <v>624</v>
      </c>
      <c r="C634" s="630" t="s">
        <v>2377</v>
      </c>
      <c r="D634" s="630" t="s">
        <v>803</v>
      </c>
      <c r="E634" s="630" t="s">
        <v>1957</v>
      </c>
      <c r="F634" s="651">
        <v>230568</v>
      </c>
      <c r="G634" s="652">
        <v>45930</v>
      </c>
      <c r="H634" s="652" t="s">
        <v>535</v>
      </c>
      <c r="I634" s="652" t="s">
        <v>535</v>
      </c>
      <c r="J634" s="653">
        <v>6</v>
      </c>
      <c r="K634" s="654" t="s">
        <v>535</v>
      </c>
      <c r="L634" s="655" t="s">
        <v>535</v>
      </c>
      <c r="M634" s="656">
        <v>0</v>
      </c>
      <c r="N634" s="657">
        <v>0</v>
      </c>
      <c r="O634" s="658">
        <v>0</v>
      </c>
      <c r="P634" s="658">
        <v>0</v>
      </c>
      <c r="Q634" s="658">
        <v>0</v>
      </c>
      <c r="R634" s="658">
        <v>0</v>
      </c>
      <c r="S634" s="658">
        <v>0</v>
      </c>
      <c r="T634" s="659">
        <v>0</v>
      </c>
      <c r="U634" s="658">
        <v>0</v>
      </c>
      <c r="V634" s="658">
        <v>0</v>
      </c>
      <c r="W634" s="658">
        <v>0</v>
      </c>
      <c r="X634" s="658">
        <v>0</v>
      </c>
      <c r="Y634" s="660">
        <v>0</v>
      </c>
      <c r="Z634" s="657">
        <v>802</v>
      </c>
      <c r="AA634" s="658">
        <v>0</v>
      </c>
      <c r="AB634" s="658">
        <v>0</v>
      </c>
      <c r="AC634" s="658">
        <v>0</v>
      </c>
      <c r="AD634" s="658">
        <v>0</v>
      </c>
      <c r="AE634" s="658">
        <v>0</v>
      </c>
      <c r="AF634" s="658">
        <v>802</v>
      </c>
      <c r="AG634" s="658">
        <v>802</v>
      </c>
      <c r="AH634" s="658">
        <v>0</v>
      </c>
      <c r="AI634" s="658">
        <v>0</v>
      </c>
      <c r="AJ634" s="658">
        <v>33.416666666666671</v>
      </c>
      <c r="AK634" s="661">
        <v>0</v>
      </c>
      <c r="AL634" s="661">
        <v>0</v>
      </c>
      <c r="AM634" s="662">
        <v>0</v>
      </c>
      <c r="AN634" s="663">
        <v>802</v>
      </c>
      <c r="AO634" s="658">
        <v>0</v>
      </c>
      <c r="AP634" s="658">
        <v>0</v>
      </c>
      <c r="AQ634" s="658">
        <v>0</v>
      </c>
      <c r="AR634" s="658">
        <v>0</v>
      </c>
      <c r="AS634" s="658">
        <v>0</v>
      </c>
      <c r="AT634" s="659">
        <v>802</v>
      </c>
      <c r="AU634" s="658">
        <v>802</v>
      </c>
      <c r="AV634" s="658">
        <v>0</v>
      </c>
      <c r="AW634" s="658">
        <v>0</v>
      </c>
      <c r="AX634" s="658">
        <v>0</v>
      </c>
      <c r="AY634" s="660">
        <v>0</v>
      </c>
      <c r="AZ634" s="644" t="s">
        <v>803</v>
      </c>
      <c r="BA634" s="664">
        <v>0</v>
      </c>
      <c r="BB634" s="665">
        <v>0</v>
      </c>
      <c r="BC634" s="665">
        <v>0</v>
      </c>
      <c r="BD634" s="665">
        <v>0</v>
      </c>
      <c r="BE634" s="665">
        <v>0</v>
      </c>
      <c r="BF634" s="665">
        <v>0</v>
      </c>
      <c r="BG634" s="665">
        <v>0</v>
      </c>
      <c r="BH634" s="665">
        <v>0</v>
      </c>
      <c r="BI634" s="665">
        <v>0</v>
      </c>
      <c r="BJ634" s="665">
        <v>0</v>
      </c>
      <c r="BK634" s="665">
        <v>0</v>
      </c>
      <c r="BL634" s="665">
        <v>0</v>
      </c>
      <c r="BM634" s="665">
        <v>0</v>
      </c>
      <c r="BN634" s="665">
        <v>0</v>
      </c>
      <c r="BO634" s="665">
        <v>0</v>
      </c>
      <c r="BP634" s="665">
        <v>0</v>
      </c>
      <c r="BQ634" s="665">
        <v>0</v>
      </c>
      <c r="BR634" s="665">
        <v>0</v>
      </c>
      <c r="BS634" s="666">
        <v>0</v>
      </c>
      <c r="BT634" s="667">
        <v>0</v>
      </c>
      <c r="BU634" s="649">
        <f t="shared" si="11"/>
        <v>0</v>
      </c>
    </row>
    <row r="635" spans="2:73" x14ac:dyDescent="0.2">
      <c r="B635" s="629">
        <v>625</v>
      </c>
      <c r="C635" s="630" t="s">
        <v>2378</v>
      </c>
      <c r="D635" s="630" t="s">
        <v>803</v>
      </c>
      <c r="E635" s="630" t="s">
        <v>1957</v>
      </c>
      <c r="F635" s="651">
        <v>230573</v>
      </c>
      <c r="G635" s="652">
        <v>45989</v>
      </c>
      <c r="H635" s="652" t="s">
        <v>535</v>
      </c>
      <c r="I635" s="652" t="s">
        <v>535</v>
      </c>
      <c r="J635" s="653">
        <v>6</v>
      </c>
      <c r="K635" s="654" t="s">
        <v>535</v>
      </c>
      <c r="L635" s="655" t="s">
        <v>535</v>
      </c>
      <c r="M635" s="656">
        <v>0</v>
      </c>
      <c r="N635" s="657">
        <v>0</v>
      </c>
      <c r="O635" s="658">
        <v>0</v>
      </c>
      <c r="P635" s="658">
        <v>0</v>
      </c>
      <c r="Q635" s="658">
        <v>0</v>
      </c>
      <c r="R635" s="658">
        <v>0</v>
      </c>
      <c r="S635" s="658">
        <v>0</v>
      </c>
      <c r="T635" s="659">
        <v>0</v>
      </c>
      <c r="U635" s="658">
        <v>0</v>
      </c>
      <c r="V635" s="658">
        <v>0</v>
      </c>
      <c r="W635" s="658">
        <v>0</v>
      </c>
      <c r="X635" s="658">
        <v>0</v>
      </c>
      <c r="Y635" s="660">
        <v>0</v>
      </c>
      <c r="Z635" s="657">
        <v>952</v>
      </c>
      <c r="AA635" s="658">
        <v>0</v>
      </c>
      <c r="AB635" s="658">
        <v>0</v>
      </c>
      <c r="AC635" s="658">
        <v>0</v>
      </c>
      <c r="AD635" s="658">
        <v>0</v>
      </c>
      <c r="AE635" s="658">
        <v>0</v>
      </c>
      <c r="AF635" s="658">
        <v>952</v>
      </c>
      <c r="AG635" s="658">
        <v>952</v>
      </c>
      <c r="AH635" s="658">
        <v>0</v>
      </c>
      <c r="AI635" s="658">
        <v>0</v>
      </c>
      <c r="AJ635" s="658">
        <v>13.222222222222221</v>
      </c>
      <c r="AK635" s="661">
        <v>0</v>
      </c>
      <c r="AL635" s="661">
        <v>0</v>
      </c>
      <c r="AM635" s="662">
        <v>0</v>
      </c>
      <c r="AN635" s="663">
        <v>952</v>
      </c>
      <c r="AO635" s="658">
        <v>0</v>
      </c>
      <c r="AP635" s="658">
        <v>0</v>
      </c>
      <c r="AQ635" s="658">
        <v>0</v>
      </c>
      <c r="AR635" s="658">
        <v>0</v>
      </c>
      <c r="AS635" s="658">
        <v>0</v>
      </c>
      <c r="AT635" s="659">
        <v>952</v>
      </c>
      <c r="AU635" s="658">
        <v>952</v>
      </c>
      <c r="AV635" s="658">
        <v>0</v>
      </c>
      <c r="AW635" s="658">
        <v>0</v>
      </c>
      <c r="AX635" s="658">
        <v>0</v>
      </c>
      <c r="AY635" s="660">
        <v>0</v>
      </c>
      <c r="AZ635" s="644" t="s">
        <v>803</v>
      </c>
      <c r="BA635" s="664">
        <v>0</v>
      </c>
      <c r="BB635" s="665">
        <v>0</v>
      </c>
      <c r="BC635" s="665">
        <v>0</v>
      </c>
      <c r="BD635" s="665">
        <v>0</v>
      </c>
      <c r="BE635" s="665">
        <v>0</v>
      </c>
      <c r="BF635" s="665">
        <v>0</v>
      </c>
      <c r="BG635" s="665">
        <v>0</v>
      </c>
      <c r="BH635" s="665">
        <v>0</v>
      </c>
      <c r="BI635" s="665">
        <v>0</v>
      </c>
      <c r="BJ635" s="665">
        <v>0</v>
      </c>
      <c r="BK635" s="665">
        <v>0</v>
      </c>
      <c r="BL635" s="665">
        <v>0</v>
      </c>
      <c r="BM635" s="665">
        <v>0</v>
      </c>
      <c r="BN635" s="665">
        <v>0</v>
      </c>
      <c r="BO635" s="665">
        <v>0</v>
      </c>
      <c r="BP635" s="665">
        <v>0</v>
      </c>
      <c r="BQ635" s="665">
        <v>0</v>
      </c>
      <c r="BR635" s="665">
        <v>0</v>
      </c>
      <c r="BS635" s="666">
        <v>0</v>
      </c>
      <c r="BT635" s="667">
        <v>0</v>
      </c>
      <c r="BU635" s="649">
        <f t="shared" si="11"/>
        <v>0</v>
      </c>
    </row>
    <row r="636" spans="2:73" x14ac:dyDescent="0.2">
      <c r="B636" s="650">
        <v>626</v>
      </c>
      <c r="C636" s="630" t="s">
        <v>2379</v>
      </c>
      <c r="D636" s="630" t="s">
        <v>803</v>
      </c>
      <c r="E636" s="630" t="s">
        <v>1957</v>
      </c>
      <c r="F636" s="651">
        <v>230574</v>
      </c>
      <c r="G636" s="652">
        <v>45993</v>
      </c>
      <c r="H636" s="652" t="s">
        <v>535</v>
      </c>
      <c r="I636" s="652" t="s">
        <v>535</v>
      </c>
      <c r="J636" s="653">
        <v>6</v>
      </c>
      <c r="K636" s="654" t="s">
        <v>535</v>
      </c>
      <c r="L636" s="655" t="s">
        <v>535</v>
      </c>
      <c r="M636" s="656">
        <v>0</v>
      </c>
      <c r="N636" s="657">
        <v>0</v>
      </c>
      <c r="O636" s="658">
        <v>0</v>
      </c>
      <c r="P636" s="658">
        <v>0</v>
      </c>
      <c r="Q636" s="658">
        <v>0</v>
      </c>
      <c r="R636" s="658">
        <v>0</v>
      </c>
      <c r="S636" s="658">
        <v>0</v>
      </c>
      <c r="T636" s="659">
        <v>0</v>
      </c>
      <c r="U636" s="658">
        <v>0</v>
      </c>
      <c r="V636" s="658">
        <v>0</v>
      </c>
      <c r="W636" s="658">
        <v>0</v>
      </c>
      <c r="X636" s="658">
        <v>0</v>
      </c>
      <c r="Y636" s="660">
        <v>0</v>
      </c>
      <c r="Z636" s="657">
        <v>9976</v>
      </c>
      <c r="AA636" s="658">
        <v>0</v>
      </c>
      <c r="AB636" s="658">
        <v>0</v>
      </c>
      <c r="AC636" s="658">
        <v>0</v>
      </c>
      <c r="AD636" s="658">
        <v>0</v>
      </c>
      <c r="AE636" s="658">
        <v>0</v>
      </c>
      <c r="AF636" s="658">
        <v>9976</v>
      </c>
      <c r="AG636" s="658">
        <v>9976</v>
      </c>
      <c r="AH636" s="658">
        <v>0</v>
      </c>
      <c r="AI636" s="658">
        <v>0</v>
      </c>
      <c r="AJ636" s="658">
        <v>0</v>
      </c>
      <c r="AK636" s="661">
        <v>0</v>
      </c>
      <c r="AL636" s="661">
        <v>0</v>
      </c>
      <c r="AM636" s="662">
        <v>0</v>
      </c>
      <c r="AN636" s="663">
        <v>9976</v>
      </c>
      <c r="AO636" s="658">
        <v>0</v>
      </c>
      <c r="AP636" s="658">
        <v>0</v>
      </c>
      <c r="AQ636" s="658">
        <v>0</v>
      </c>
      <c r="AR636" s="658">
        <v>0</v>
      </c>
      <c r="AS636" s="658">
        <v>0</v>
      </c>
      <c r="AT636" s="659">
        <v>9976</v>
      </c>
      <c r="AU636" s="658">
        <v>9976</v>
      </c>
      <c r="AV636" s="658">
        <v>0</v>
      </c>
      <c r="AW636" s="658">
        <v>0</v>
      </c>
      <c r="AX636" s="658">
        <v>0</v>
      </c>
      <c r="AY636" s="660">
        <v>0</v>
      </c>
      <c r="AZ636" s="644" t="s">
        <v>803</v>
      </c>
      <c r="BA636" s="664">
        <v>0</v>
      </c>
      <c r="BB636" s="665">
        <v>0</v>
      </c>
      <c r="BC636" s="665">
        <v>0</v>
      </c>
      <c r="BD636" s="665">
        <v>0</v>
      </c>
      <c r="BE636" s="665">
        <v>0</v>
      </c>
      <c r="BF636" s="665">
        <v>0</v>
      </c>
      <c r="BG636" s="665">
        <v>0</v>
      </c>
      <c r="BH636" s="665">
        <v>0</v>
      </c>
      <c r="BI636" s="665">
        <v>0</v>
      </c>
      <c r="BJ636" s="665">
        <v>0</v>
      </c>
      <c r="BK636" s="665">
        <v>0</v>
      </c>
      <c r="BL636" s="665">
        <v>0</v>
      </c>
      <c r="BM636" s="665">
        <v>0</v>
      </c>
      <c r="BN636" s="665">
        <v>0</v>
      </c>
      <c r="BO636" s="665">
        <v>0</v>
      </c>
      <c r="BP636" s="665">
        <v>0</v>
      </c>
      <c r="BQ636" s="665">
        <v>0</v>
      </c>
      <c r="BR636" s="665">
        <v>0</v>
      </c>
      <c r="BS636" s="666">
        <v>0</v>
      </c>
      <c r="BT636" s="667">
        <v>0</v>
      </c>
      <c r="BU636" s="649">
        <f t="shared" si="11"/>
        <v>0</v>
      </c>
    </row>
    <row r="637" spans="2:73" x14ac:dyDescent="0.2">
      <c r="B637" s="629">
        <v>627</v>
      </c>
      <c r="C637" s="630" t="s">
        <v>2380</v>
      </c>
      <c r="D637" s="630" t="s">
        <v>803</v>
      </c>
      <c r="E637" s="630" t="s">
        <v>1554</v>
      </c>
      <c r="F637" s="651" t="s">
        <v>2381</v>
      </c>
      <c r="G637" s="652">
        <v>45747</v>
      </c>
      <c r="H637" s="652" t="s">
        <v>535</v>
      </c>
      <c r="I637" s="652" t="s">
        <v>535</v>
      </c>
      <c r="J637" s="653">
        <v>50</v>
      </c>
      <c r="K637" s="654" t="s">
        <v>535</v>
      </c>
      <c r="L637" s="655" t="s">
        <v>535</v>
      </c>
      <c r="M637" s="656">
        <v>0</v>
      </c>
      <c r="N637" s="657">
        <v>0</v>
      </c>
      <c r="O637" s="658">
        <v>0</v>
      </c>
      <c r="P637" s="658">
        <v>0</v>
      </c>
      <c r="Q637" s="658">
        <v>0</v>
      </c>
      <c r="R637" s="658">
        <v>0</v>
      </c>
      <c r="S637" s="658">
        <v>0</v>
      </c>
      <c r="T637" s="659">
        <v>0</v>
      </c>
      <c r="U637" s="658">
        <v>0</v>
      </c>
      <c r="V637" s="658">
        <v>0</v>
      </c>
      <c r="W637" s="658">
        <v>0</v>
      </c>
      <c r="X637" s="658">
        <v>0</v>
      </c>
      <c r="Y637" s="660">
        <v>0</v>
      </c>
      <c r="Z637" s="657">
        <v>110</v>
      </c>
      <c r="AA637" s="658">
        <v>0</v>
      </c>
      <c r="AB637" s="658">
        <v>0</v>
      </c>
      <c r="AC637" s="658">
        <v>0</v>
      </c>
      <c r="AD637" s="658">
        <v>-264.12</v>
      </c>
      <c r="AE637" s="658">
        <v>0</v>
      </c>
      <c r="AF637" s="658">
        <v>374.12</v>
      </c>
      <c r="AG637" s="658">
        <v>374.12</v>
      </c>
      <c r="AH637" s="658">
        <v>0</v>
      </c>
      <c r="AI637" s="658">
        <v>0</v>
      </c>
      <c r="AJ637" s="658">
        <v>1.65</v>
      </c>
      <c r="AK637" s="661">
        <v>0</v>
      </c>
      <c r="AL637" s="661">
        <v>0</v>
      </c>
      <c r="AM637" s="662">
        <v>0</v>
      </c>
      <c r="AN637" s="663">
        <v>110</v>
      </c>
      <c r="AO637" s="658">
        <v>0</v>
      </c>
      <c r="AP637" s="658">
        <v>0</v>
      </c>
      <c r="AQ637" s="658">
        <v>0</v>
      </c>
      <c r="AR637" s="658">
        <v>-264.12</v>
      </c>
      <c r="AS637" s="658">
        <v>0</v>
      </c>
      <c r="AT637" s="659">
        <v>374.12</v>
      </c>
      <c r="AU637" s="658">
        <v>374.12</v>
      </c>
      <c r="AV637" s="658">
        <v>0</v>
      </c>
      <c r="AW637" s="658">
        <v>0</v>
      </c>
      <c r="AX637" s="658">
        <v>0</v>
      </c>
      <c r="AY637" s="660">
        <v>0</v>
      </c>
      <c r="AZ637" s="644" t="s">
        <v>803</v>
      </c>
      <c r="BA637" s="664">
        <v>0</v>
      </c>
      <c r="BB637" s="665">
        <v>0</v>
      </c>
      <c r="BC637" s="665">
        <v>0</v>
      </c>
      <c r="BD637" s="665">
        <v>0</v>
      </c>
      <c r="BE637" s="665">
        <v>0</v>
      </c>
      <c r="BF637" s="665">
        <v>0</v>
      </c>
      <c r="BG637" s="665">
        <v>0</v>
      </c>
      <c r="BH637" s="665">
        <v>0</v>
      </c>
      <c r="BI637" s="665">
        <v>0</v>
      </c>
      <c r="BJ637" s="665">
        <v>0</v>
      </c>
      <c r="BK637" s="665">
        <v>0</v>
      </c>
      <c r="BL637" s="665">
        <v>0</v>
      </c>
      <c r="BM637" s="665">
        <v>0</v>
      </c>
      <c r="BN637" s="665">
        <v>0</v>
      </c>
      <c r="BO637" s="665">
        <v>0</v>
      </c>
      <c r="BP637" s="665">
        <v>0</v>
      </c>
      <c r="BQ637" s="665">
        <v>0</v>
      </c>
      <c r="BR637" s="665">
        <v>0</v>
      </c>
      <c r="BS637" s="666">
        <v>0</v>
      </c>
      <c r="BT637" s="667">
        <v>0</v>
      </c>
      <c r="BU637" s="649">
        <f t="shared" si="11"/>
        <v>0</v>
      </c>
    </row>
    <row r="638" spans="2:73" ht="13.5" thickBot="1" x14ac:dyDescent="0.25">
      <c r="B638" s="650">
        <v>628</v>
      </c>
      <c r="C638" s="630" t="s">
        <v>2380</v>
      </c>
      <c r="D638" s="630" t="s">
        <v>803</v>
      </c>
      <c r="E638" s="630" t="s">
        <v>1554</v>
      </c>
      <c r="F638" s="651">
        <v>230556</v>
      </c>
      <c r="G638" s="652">
        <v>45747</v>
      </c>
      <c r="H638" s="652" t="s">
        <v>535</v>
      </c>
      <c r="I638" s="652" t="s">
        <v>535</v>
      </c>
      <c r="J638" s="653">
        <v>50</v>
      </c>
      <c r="K638" s="654" t="s">
        <v>535</v>
      </c>
      <c r="L638" s="655" t="s">
        <v>535</v>
      </c>
      <c r="M638" s="656">
        <v>0</v>
      </c>
      <c r="N638" s="657">
        <v>0</v>
      </c>
      <c r="O638" s="658">
        <v>0</v>
      </c>
      <c r="P638" s="658">
        <v>0</v>
      </c>
      <c r="Q638" s="658">
        <v>0</v>
      </c>
      <c r="R638" s="658">
        <v>0</v>
      </c>
      <c r="S638" s="658">
        <v>0</v>
      </c>
      <c r="T638" s="659">
        <v>0</v>
      </c>
      <c r="U638" s="658">
        <v>0</v>
      </c>
      <c r="V638" s="658">
        <v>0</v>
      </c>
      <c r="W638" s="658">
        <v>0</v>
      </c>
      <c r="X638" s="658">
        <v>0</v>
      </c>
      <c r="Y638" s="660">
        <v>0</v>
      </c>
      <c r="Z638" s="657">
        <v>3590</v>
      </c>
      <c r="AA638" s="658">
        <v>0</v>
      </c>
      <c r="AB638" s="658">
        <v>0</v>
      </c>
      <c r="AC638" s="658">
        <v>0</v>
      </c>
      <c r="AD638" s="658">
        <v>3502.58</v>
      </c>
      <c r="AE638" s="658">
        <v>0</v>
      </c>
      <c r="AF638" s="658">
        <v>87.420000000000073</v>
      </c>
      <c r="AG638" s="658">
        <v>87.420000000000073</v>
      </c>
      <c r="AH638" s="658">
        <v>0</v>
      </c>
      <c r="AI638" s="658">
        <v>0</v>
      </c>
      <c r="AJ638" s="658">
        <v>53.85</v>
      </c>
      <c r="AK638" s="661">
        <v>0</v>
      </c>
      <c r="AL638" s="661">
        <v>0</v>
      </c>
      <c r="AM638" s="662">
        <v>0</v>
      </c>
      <c r="AN638" s="663">
        <v>3590</v>
      </c>
      <c r="AO638" s="658">
        <v>0</v>
      </c>
      <c r="AP638" s="658">
        <v>0</v>
      </c>
      <c r="AQ638" s="658">
        <v>0</v>
      </c>
      <c r="AR638" s="658">
        <v>3502.58</v>
      </c>
      <c r="AS638" s="658">
        <v>0</v>
      </c>
      <c r="AT638" s="659">
        <v>87.420000000000073</v>
      </c>
      <c r="AU638" s="658">
        <v>87.420000000000073</v>
      </c>
      <c r="AV638" s="658">
        <v>0</v>
      </c>
      <c r="AW638" s="658">
        <v>0</v>
      </c>
      <c r="AX638" s="658">
        <v>0</v>
      </c>
      <c r="AY638" s="660">
        <v>0</v>
      </c>
      <c r="AZ638" s="644" t="s">
        <v>803</v>
      </c>
      <c r="BA638" s="664">
        <v>0</v>
      </c>
      <c r="BB638" s="665">
        <v>0</v>
      </c>
      <c r="BC638" s="665">
        <v>0</v>
      </c>
      <c r="BD638" s="665">
        <v>0</v>
      </c>
      <c r="BE638" s="665">
        <v>0</v>
      </c>
      <c r="BF638" s="665">
        <v>0</v>
      </c>
      <c r="BG638" s="665">
        <v>0</v>
      </c>
      <c r="BH638" s="665">
        <v>0</v>
      </c>
      <c r="BI638" s="665">
        <v>0</v>
      </c>
      <c r="BJ638" s="665">
        <v>0</v>
      </c>
      <c r="BK638" s="665">
        <v>0</v>
      </c>
      <c r="BL638" s="665">
        <v>0</v>
      </c>
      <c r="BM638" s="665">
        <v>0</v>
      </c>
      <c r="BN638" s="665">
        <v>0</v>
      </c>
      <c r="BO638" s="665">
        <v>0</v>
      </c>
      <c r="BP638" s="665">
        <v>0</v>
      </c>
      <c r="BQ638" s="665">
        <v>0</v>
      </c>
      <c r="BR638" s="665">
        <v>0</v>
      </c>
      <c r="BS638" s="666">
        <v>0</v>
      </c>
      <c r="BT638" s="667">
        <v>0</v>
      </c>
      <c r="BU638" s="649">
        <f t="shared" si="11"/>
        <v>0</v>
      </c>
    </row>
    <row r="639" spans="2:73" ht="13.5" thickBot="1" x14ac:dyDescent="0.25">
      <c r="B639" s="668"/>
      <c r="C639" s="669" t="s">
        <v>1461</v>
      </c>
      <c r="D639" s="670"/>
      <c r="E639" s="670"/>
      <c r="F639" s="671"/>
      <c r="G639" s="671"/>
      <c r="H639" s="671"/>
      <c r="I639" s="671"/>
      <c r="J639" s="671"/>
      <c r="K639" s="671"/>
      <c r="L639" s="671"/>
      <c r="M639" s="671"/>
      <c r="N639" s="672">
        <f t="shared" ref="N639:AY639" si="12">SUM(N11:N638)</f>
        <v>15181328.219999995</v>
      </c>
      <c r="O639" s="672">
        <f t="shared" si="12"/>
        <v>6295933.0599999996</v>
      </c>
      <c r="P639" s="672">
        <f t="shared" si="12"/>
        <v>0</v>
      </c>
      <c r="Q639" s="672">
        <f t="shared" si="12"/>
        <v>0</v>
      </c>
      <c r="R639" s="672">
        <f t="shared" si="12"/>
        <v>3668791.0603143345</v>
      </c>
      <c r="S639" s="672">
        <f t="shared" si="12"/>
        <v>0</v>
      </c>
      <c r="T639" s="672">
        <f t="shared" si="12"/>
        <v>5216604.0996856662</v>
      </c>
      <c r="U639" s="672">
        <f t="shared" si="12"/>
        <v>4373647.4232198</v>
      </c>
      <c r="V639" s="672">
        <f t="shared" si="12"/>
        <v>0</v>
      </c>
      <c r="W639" s="672">
        <f t="shared" si="12"/>
        <v>842956.67646586325</v>
      </c>
      <c r="X639" s="672">
        <f t="shared" si="12"/>
        <v>252142.43491245122</v>
      </c>
      <c r="Y639" s="672">
        <f t="shared" si="12"/>
        <v>590814.24155341228</v>
      </c>
      <c r="Z639" s="672">
        <f t="shared" si="12"/>
        <v>652992.37</v>
      </c>
      <c r="AA639" s="672">
        <f t="shared" si="12"/>
        <v>103556.52</v>
      </c>
      <c r="AB639" s="672">
        <f t="shared" si="12"/>
        <v>0</v>
      </c>
      <c r="AC639" s="672">
        <f t="shared" si="12"/>
        <v>0</v>
      </c>
      <c r="AD639" s="672">
        <f t="shared" si="12"/>
        <v>-129474.46</v>
      </c>
      <c r="AE639" s="672">
        <f t="shared" si="12"/>
        <v>0</v>
      </c>
      <c r="AF639" s="672">
        <f t="shared" si="12"/>
        <v>678910.31</v>
      </c>
      <c r="AG639" s="672">
        <f t="shared" si="12"/>
        <v>708441.4</v>
      </c>
      <c r="AH639" s="672">
        <f t="shared" si="12"/>
        <v>0</v>
      </c>
      <c r="AI639" s="672">
        <f t="shared" si="12"/>
        <v>32910.786553126782</v>
      </c>
      <c r="AJ639" s="672">
        <f t="shared" si="12"/>
        <v>387211.54058527807</v>
      </c>
      <c r="AK639" s="672">
        <f t="shared" si="12"/>
        <v>-29531.090000000007</v>
      </c>
      <c r="AL639" s="672">
        <f t="shared" si="12"/>
        <v>-15014.099391800741</v>
      </c>
      <c r="AM639" s="672">
        <f t="shared" si="12"/>
        <v>-14516.990608199259</v>
      </c>
      <c r="AN639" s="672">
        <f t="shared" si="12"/>
        <v>15834320.589999996</v>
      </c>
      <c r="AO639" s="672">
        <f t="shared" si="12"/>
        <v>6399489.5799999991</v>
      </c>
      <c r="AP639" s="672">
        <f t="shared" si="12"/>
        <v>0</v>
      </c>
      <c r="AQ639" s="672">
        <f t="shared" si="12"/>
        <v>0</v>
      </c>
      <c r="AR639" s="672">
        <f t="shared" si="12"/>
        <v>3539316.6003143345</v>
      </c>
      <c r="AS639" s="672">
        <f t="shared" si="12"/>
        <v>0</v>
      </c>
      <c r="AT639" s="672">
        <f t="shared" si="12"/>
        <v>5895514.4096856667</v>
      </c>
      <c r="AU639" s="672">
        <f t="shared" si="12"/>
        <v>5082088.8232198013</v>
      </c>
      <c r="AV639" s="672">
        <f t="shared" si="12"/>
        <v>0</v>
      </c>
      <c r="AW639" s="672">
        <f t="shared" si="12"/>
        <v>813425.58646586339</v>
      </c>
      <c r="AX639" s="672">
        <f t="shared" si="12"/>
        <v>237128.33552065038</v>
      </c>
      <c r="AY639" s="672">
        <f t="shared" si="12"/>
        <v>576297.25094521337</v>
      </c>
      <c r="AZ639" s="671"/>
      <c r="BA639" s="672">
        <f t="shared" ref="BA639:BT639" si="13">SUM(BA11:BA638)</f>
        <v>51753.444891576932</v>
      </c>
      <c r="BB639" s="672">
        <f t="shared" si="13"/>
        <v>0</v>
      </c>
      <c r="BC639" s="672">
        <f t="shared" si="13"/>
        <v>0</v>
      </c>
      <c r="BD639" s="672">
        <f t="shared" si="13"/>
        <v>0</v>
      </c>
      <c r="BE639" s="672">
        <f t="shared" si="13"/>
        <v>18527.664048673658</v>
      </c>
      <c r="BF639" s="672">
        <f t="shared" si="13"/>
        <v>0</v>
      </c>
      <c r="BG639" s="672">
        <f t="shared" si="13"/>
        <v>0</v>
      </c>
      <c r="BH639" s="672">
        <f t="shared" si="13"/>
        <v>5.6706017765894785</v>
      </c>
      <c r="BI639" s="672">
        <f t="shared" si="13"/>
        <v>0</v>
      </c>
      <c r="BJ639" s="672">
        <f t="shared" si="13"/>
        <v>0</v>
      </c>
      <c r="BK639" s="672">
        <f t="shared" si="13"/>
        <v>0</v>
      </c>
      <c r="BL639" s="672">
        <f t="shared" si="13"/>
        <v>0</v>
      </c>
      <c r="BM639" s="672">
        <f t="shared" si="13"/>
        <v>1703.6740903576529</v>
      </c>
      <c r="BN639" s="672">
        <f t="shared" si="13"/>
        <v>0</v>
      </c>
      <c r="BO639" s="672">
        <f t="shared" si="13"/>
        <v>0</v>
      </c>
      <c r="BP639" s="672">
        <f t="shared" si="13"/>
        <v>431027.04560519691</v>
      </c>
      <c r="BQ639" s="672">
        <f t="shared" si="13"/>
        <v>0</v>
      </c>
      <c r="BR639" s="672">
        <f t="shared" si="13"/>
        <v>0</v>
      </c>
      <c r="BS639" s="672">
        <f t="shared" si="13"/>
        <v>73279.751707631556</v>
      </c>
      <c r="BT639" s="672">
        <f t="shared" si="13"/>
        <v>0</v>
      </c>
      <c r="BU639" s="649">
        <f t="shared" si="11"/>
        <v>0</v>
      </c>
    </row>
    <row r="640" spans="2:73" x14ac:dyDescent="0.2">
      <c r="B640" s="531"/>
      <c r="C640" s="531"/>
      <c r="D640" s="531"/>
      <c r="E640" s="531"/>
      <c r="F640" s="531"/>
      <c r="G640" s="531"/>
      <c r="N640" s="531"/>
      <c r="O640" s="531"/>
      <c r="P640" s="531"/>
      <c r="Q640" s="531"/>
      <c r="R640" s="531"/>
      <c r="S640" s="531"/>
      <c r="AR640" s="531"/>
      <c r="AS640" s="531"/>
    </row>
    <row r="641" spans="2:45" x14ac:dyDescent="0.2">
      <c r="B641" s="531"/>
      <c r="C641" s="531"/>
      <c r="D641" s="531"/>
      <c r="E641" s="531"/>
      <c r="F641" s="531"/>
      <c r="G641" s="531"/>
      <c r="N641" s="531"/>
      <c r="O641" s="531"/>
      <c r="P641" s="531"/>
      <c r="Q641" s="531"/>
      <c r="R641" s="531"/>
      <c r="S641" s="531"/>
      <c r="AR641" s="531"/>
      <c r="AS641" s="531"/>
    </row>
    <row r="642" spans="2:45" x14ac:dyDescent="0.2">
      <c r="B642" s="531"/>
      <c r="C642" s="531"/>
      <c r="D642" s="531"/>
      <c r="E642" s="531"/>
      <c r="F642" s="531"/>
      <c r="G642" s="531"/>
      <c r="N642" s="531"/>
      <c r="O642" s="531"/>
      <c r="P642" s="531"/>
      <c r="Q642" s="531"/>
      <c r="R642" s="531"/>
      <c r="S642" s="531"/>
      <c r="AR642" s="531"/>
      <c r="AS642" s="531"/>
    </row>
    <row r="643" spans="2:45" x14ac:dyDescent="0.2">
      <c r="B643" s="531"/>
      <c r="C643" s="531"/>
      <c r="D643" s="531"/>
      <c r="E643" s="531"/>
      <c r="F643" s="531"/>
      <c r="G643" s="531"/>
      <c r="N643" s="531"/>
      <c r="O643" s="531"/>
      <c r="P643" s="531"/>
      <c r="Q643" s="531"/>
      <c r="R643" s="531"/>
      <c r="S643" s="531"/>
      <c r="AR643" s="531"/>
      <c r="AS643" s="531"/>
    </row>
    <row r="644" spans="2:45" x14ac:dyDescent="0.2">
      <c r="B644" s="531"/>
      <c r="C644" s="531"/>
      <c r="D644" s="531"/>
      <c r="E644" s="531"/>
      <c r="F644" s="531"/>
      <c r="G644" s="531"/>
      <c r="N644" s="531"/>
      <c r="O644" s="531"/>
      <c r="P644" s="531"/>
      <c r="Q644" s="531"/>
      <c r="R644" s="531"/>
      <c r="S644" s="531"/>
      <c r="AR644" s="531"/>
      <c r="AS644" s="531"/>
    </row>
    <row r="645" spans="2:45" x14ac:dyDescent="0.2">
      <c r="B645" s="531"/>
      <c r="C645" s="531"/>
      <c r="D645" s="531"/>
      <c r="E645" s="531"/>
      <c r="F645" s="531"/>
      <c r="G645" s="531"/>
      <c r="N645" s="531"/>
      <c r="O645" s="531"/>
      <c r="P645" s="531"/>
      <c r="Q645" s="531"/>
      <c r="R645" s="531"/>
      <c r="S645" s="531"/>
      <c r="AR645" s="531"/>
      <c r="AS645" s="531"/>
    </row>
    <row r="646" spans="2:45" x14ac:dyDescent="0.2">
      <c r="B646" s="531"/>
      <c r="C646" s="531"/>
      <c r="D646" s="531"/>
      <c r="E646" s="531"/>
      <c r="F646" s="531"/>
      <c r="G646" s="531"/>
      <c r="N646" s="531"/>
      <c r="O646" s="531"/>
      <c r="P646" s="531"/>
      <c r="Q646" s="531"/>
      <c r="R646" s="531"/>
      <c r="S646" s="531"/>
      <c r="AR646" s="531"/>
      <c r="AS646" s="531"/>
    </row>
    <row r="647" spans="2:45" x14ac:dyDescent="0.2">
      <c r="B647" s="531"/>
      <c r="C647" s="531"/>
      <c r="D647" s="531"/>
      <c r="E647" s="531"/>
      <c r="F647" s="531"/>
      <c r="G647" s="531"/>
      <c r="N647" s="531"/>
      <c r="O647" s="531"/>
      <c r="P647" s="531"/>
      <c r="Q647" s="531"/>
      <c r="R647" s="531"/>
      <c r="S647" s="531"/>
      <c r="AR647" s="531"/>
      <c r="AS647" s="531"/>
    </row>
  </sheetData>
  <autoFilter ref="B10:BU10" xr:uid="{0E9072FE-2A21-482C-AD6D-19885BCC53D9}">
    <filterColumn colId="1" showButton="0"/>
    <filterColumn colId="2" showButton="0"/>
  </autoFilter>
  <mergeCells count="89">
    <mergeCell ref="BR7:BR10"/>
    <mergeCell ref="BS7:BS10"/>
    <mergeCell ref="BT7:BT10"/>
    <mergeCell ref="BA9:BA10"/>
    <mergeCell ref="BB9:BB10"/>
    <mergeCell ref="BC9:BC10"/>
    <mergeCell ref="BD9:BD10"/>
    <mergeCell ref="BL7:BL10"/>
    <mergeCell ref="BM7:BM10"/>
    <mergeCell ref="BN7:BN10"/>
    <mergeCell ref="BO7:BO10"/>
    <mergeCell ref="BP7:BP10"/>
    <mergeCell ref="BQ7:BQ10"/>
    <mergeCell ref="BF7:BF10"/>
    <mergeCell ref="BG7:BG10"/>
    <mergeCell ref="BH7:BH10"/>
    <mergeCell ref="BI7:BI10"/>
    <mergeCell ref="BJ7:BJ10"/>
    <mergeCell ref="BK7:BK10"/>
    <mergeCell ref="AW6:AW8"/>
    <mergeCell ref="AX6:AX8"/>
    <mergeCell ref="AY6:AY8"/>
    <mergeCell ref="BA7:BB8"/>
    <mergeCell ref="BC7:BD8"/>
    <mergeCell ref="BE7:BE10"/>
    <mergeCell ref="AF6:AF8"/>
    <mergeCell ref="AK6:AK8"/>
    <mergeCell ref="AL6:AL8"/>
    <mergeCell ref="AM6:AM8"/>
    <mergeCell ref="AO6:AO8"/>
    <mergeCell ref="AP6:AP8"/>
    <mergeCell ref="Y6:Y8"/>
    <mergeCell ref="AA6:AA8"/>
    <mergeCell ref="AB6:AB8"/>
    <mergeCell ref="AC6:AC8"/>
    <mergeCell ref="AD6:AD8"/>
    <mergeCell ref="AE6:AE8"/>
    <mergeCell ref="BP5:BP6"/>
    <mergeCell ref="BQ5:BT6"/>
    <mergeCell ref="C6:C9"/>
    <mergeCell ref="O6:O8"/>
    <mergeCell ref="P6:P8"/>
    <mergeCell ref="Q6:Q8"/>
    <mergeCell ref="R6:R8"/>
    <mergeCell ref="S6:S8"/>
    <mergeCell ref="T6:T8"/>
    <mergeCell ref="W6:W8"/>
    <mergeCell ref="BE5:BG6"/>
    <mergeCell ref="BH5:BH6"/>
    <mergeCell ref="BI5:BK6"/>
    <mergeCell ref="BL5:BL6"/>
    <mergeCell ref="BM5:BN6"/>
    <mergeCell ref="BO5:BO6"/>
    <mergeCell ref="AN5:AN8"/>
    <mergeCell ref="AO5:AT5"/>
    <mergeCell ref="AU5:AU8"/>
    <mergeCell ref="AV5:AV8"/>
    <mergeCell ref="AW5:AY5"/>
    <mergeCell ref="BA5:BD6"/>
    <mergeCell ref="AQ6:AQ8"/>
    <mergeCell ref="AR6:AR8"/>
    <mergeCell ref="AS6:AS8"/>
    <mergeCell ref="AT6:AT8"/>
    <mergeCell ref="AN4:AY4"/>
    <mergeCell ref="N5:N8"/>
    <mergeCell ref="O5:T5"/>
    <mergeCell ref="U5:U8"/>
    <mergeCell ref="V5:V8"/>
    <mergeCell ref="W5:Y5"/>
    <mergeCell ref="Z5:Z8"/>
    <mergeCell ref="AA5:AF5"/>
    <mergeCell ref="AG5:AG8"/>
    <mergeCell ref="AH5:AH8"/>
    <mergeCell ref="J4:J8"/>
    <mergeCell ref="K4:K9"/>
    <mergeCell ref="L4:L9"/>
    <mergeCell ref="M4:M9"/>
    <mergeCell ref="N4:Y4"/>
    <mergeCell ref="Z4:AM4"/>
    <mergeCell ref="AI5:AI8"/>
    <mergeCell ref="AJ5:AJ8"/>
    <mergeCell ref="AK5:AM5"/>
    <mergeCell ref="X6:X8"/>
    <mergeCell ref="B4:B9"/>
    <mergeCell ref="C4:C5"/>
    <mergeCell ref="F4:F9"/>
    <mergeCell ref="G4:G9"/>
    <mergeCell ref="H4:H9"/>
    <mergeCell ref="I4:I9"/>
  </mergeCells>
  <conditionalFormatting sqref="F11:F639">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Darbalapiai</vt:lpstr>
      </vt:variant>
      <vt:variant>
        <vt:i4>6</vt:i4>
      </vt:variant>
    </vt:vector>
  </HeadingPairs>
  <TitlesOfParts>
    <vt:vector size="6" baseType="lpstr">
      <vt:lpstr>11.1</vt:lpstr>
      <vt:lpstr>11.2</vt:lpstr>
      <vt:lpstr>11.3</vt:lpstr>
      <vt:lpstr>11.4</vt:lpstr>
      <vt:lpstr>11.5</vt:lpstr>
      <vt:lpstr>Turtas 2_2025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Vilnius economics</dc:creator>
  <cp:keywords/>
  <dc:description/>
  <cp:lastModifiedBy>Jolanta Mikėnienė</cp:lastModifiedBy>
  <cp:revision/>
  <dcterms:created xsi:type="dcterms:W3CDTF">2019-04-04T04:50:41Z</dcterms:created>
  <dcterms:modified xsi:type="dcterms:W3CDTF">2026-05-28T07:14:02Z</dcterms:modified>
  <cp:category/>
  <cp:contentStatus/>
</cp:coreProperties>
</file>